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02\catim\AHS\Propostas_Processos de Trabalho\PROCESSOS\2026\AHS26004\PEA LUA\"/>
    </mc:Choice>
  </mc:AlternateContent>
  <xr:revisionPtr revIDLastSave="0" documentId="8_{DECC4E5C-5797-4093-9F8D-95F5086BFD9B}" xr6:coauthVersionLast="47" xr6:coauthVersionMax="47" xr10:uidLastSave="{00000000-0000-0000-0000-000000000000}"/>
  <bookViews>
    <workbookView xWindow="-60" yWindow="-16320" windowWidth="29040" windowHeight="15720" xr2:uid="{C663B7A9-1B30-4BF7-AFD5-87F9E90CC243}"/>
  </bookViews>
  <sheets>
    <sheet name="para PE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95" i="1" l="1"/>
  <c r="E16" i="1"/>
  <c r="E15" i="1"/>
  <c r="E11" i="1"/>
  <c r="E184" i="1"/>
  <c r="E185" i="1"/>
  <c r="E186" i="1"/>
  <c r="E187" i="1"/>
  <c r="E188" i="1"/>
  <c r="E189" i="1"/>
  <c r="E190" i="1"/>
  <c r="E191" i="1"/>
  <c r="E192" i="1"/>
  <c r="E183" i="1"/>
  <c r="E177" i="1"/>
  <c r="E171" i="1"/>
  <c r="E166" i="1"/>
  <c r="E165" i="1"/>
  <c r="E170" i="1"/>
  <c r="E169" i="1"/>
  <c r="E168" i="1"/>
  <c r="E164" i="1"/>
  <c r="E163" i="1"/>
  <c r="E162" i="1"/>
  <c r="E161" i="1"/>
  <c r="E152" i="1"/>
  <c r="E153" i="1"/>
  <c r="E154" i="1"/>
  <c r="E155" i="1"/>
  <c r="E156" i="1"/>
  <c r="E157" i="1"/>
  <c r="E158" i="1"/>
  <c r="E151" i="1"/>
  <c r="E143" i="1"/>
  <c r="E135" i="1"/>
  <c r="E132" i="1"/>
  <c r="E129" i="1"/>
  <c r="E134" i="1"/>
  <c r="E133" i="1"/>
  <c r="E128" i="1"/>
  <c r="E127" i="1"/>
  <c r="E125" i="1"/>
  <c r="E124" i="1"/>
  <c r="E123" i="1"/>
  <c r="E122" i="1"/>
  <c r="E121" i="1"/>
  <c r="E116" i="1"/>
  <c r="E115" i="1"/>
  <c r="E112" i="1"/>
  <c r="E118" i="1"/>
  <c r="E117" i="1"/>
  <c r="E114" i="1"/>
  <c r="E113" i="1"/>
  <c r="E111" i="1"/>
  <c r="E110" i="1"/>
  <c r="E108" i="1"/>
  <c r="E96" i="1"/>
  <c r="E88" i="1"/>
  <c r="E80" i="1"/>
  <c r="E107" i="1"/>
  <c r="E106" i="1"/>
  <c r="E105" i="1"/>
  <c r="E104" i="1"/>
  <c r="E79" i="1"/>
  <c r="E78" i="1"/>
  <c r="E77" i="1"/>
  <c r="E75" i="1"/>
  <c r="E68" i="1"/>
  <c r="E70" i="1"/>
  <c r="E66" i="1"/>
  <c r="E74" i="1"/>
  <c r="E73" i="1"/>
  <c r="E72" i="1"/>
  <c r="E64" i="1"/>
  <c r="E65" i="1"/>
  <c r="E63" i="1"/>
  <c r="E61" i="1"/>
  <c r="E57" i="1"/>
  <c r="E56" i="1"/>
  <c r="E55" i="1"/>
  <c r="E54" i="1"/>
  <c r="E53" i="1"/>
  <c r="E51" i="1"/>
  <c r="E50" i="1"/>
  <c r="E48" i="1"/>
  <c r="E49" i="1"/>
  <c r="E47" i="1"/>
  <c r="E46" i="1"/>
  <c r="E45" i="1"/>
  <c r="E38" i="1"/>
  <c r="E31" i="1"/>
  <c r="E30" i="1"/>
  <c r="E23" i="1"/>
  <c r="E21" i="1"/>
  <c r="E22" i="1"/>
  <c r="E20" i="1"/>
  <c r="E17" i="1"/>
  <c r="E14" i="1"/>
  <c r="E13" i="1"/>
  <c r="E9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<sst xmlns="http://schemas.openxmlformats.org/spreadsheetml/2006/main" count="1196" uniqueCount="188">
  <si>
    <t>Processo – L1</t>
  </si>
  <si>
    <t>Composição do banho</t>
  </si>
  <si>
    <t>Constituintes (n.º CAS; n.º CE)</t>
  </si>
  <si>
    <t>Agitação</t>
  </si>
  <si>
    <t>Temperatura (ºC)</t>
  </si>
  <si>
    <t>Exaustão</t>
  </si>
  <si>
    <t>Dimensões (m)</t>
  </si>
  <si>
    <t>Volume total (m³)</t>
  </si>
  <si>
    <t>Volume útil (m³)</t>
  </si>
  <si>
    <t>Descarga</t>
  </si>
  <si>
    <t>-</t>
  </si>
  <si>
    <t>2,5x0,88x1,45</t>
  </si>
  <si>
    <t>Lavagem</t>
  </si>
  <si>
    <t>Água</t>
  </si>
  <si>
    <t>Ar</t>
  </si>
  <si>
    <t>Ambiente</t>
  </si>
  <si>
    <t>2,5x0,7x1,45</t>
  </si>
  <si>
    <t>1x/mês</t>
  </si>
  <si>
    <t>Deseng. Químico Alcalino</t>
  </si>
  <si>
    <t>FF1</t>
  </si>
  <si>
    <t>2,5x1,4x1,45</t>
  </si>
  <si>
    <t>Decapante Ácido</t>
  </si>
  <si>
    <t>ácido clorídrico: &gt; 30 - &lt;= 35 %
(CAS n.º 7647-01-0; CE n.º 231-595-7)</t>
  </si>
  <si>
    <t>+ Actane 4200 [2-3]%</t>
  </si>
  <si>
    <t>Deseng. Eletrolitico Alcalino</t>
  </si>
  <si>
    <t>Hidróxido de sódio: 25-&lt;=50% 
(CAS n.º 1310-73-2; CE n.º 215-185-5)</t>
  </si>
  <si>
    <t>2,5x0,8x1,45</t>
  </si>
  <si>
    <t>+ PrelikADD19 (10-30 ml/l)</t>
  </si>
  <si>
    <t>2,2',2''-nitrilotrietanol: 20-&lt;=25%
(CAS n.º 102-71-6; CE n.º 203-049-8)
bifluoreto de amónio: 10-&lt;=20%
(CAS n.º 1341-49-7; CE n.º 215-676-4)</t>
  </si>
  <si>
    <t>+ AB31 (0,5-1 ml/l)</t>
  </si>
  <si>
    <t>Recuperação de Zinco Alcalino</t>
  </si>
  <si>
    <t>Zinco Alcalino</t>
  </si>
  <si>
    <t>Água + Zn [10-14]g/L</t>
  </si>
  <si>
    <t>zinco: 100%
(CAS n.º 7440-66-6; CE n.º 231-175-3)</t>
  </si>
  <si>
    <t>Circulação através de bomba</t>
  </si>
  <si>
    <t>20-30</t>
  </si>
  <si>
    <t>2,5x1,8x1,45</t>
  </si>
  <si>
    <t>Hidróxido de sódio (NaOH): ≥ 98 (p/p) %
(CAS n.º 1310-73-2; CE n.º 215-185-5)</t>
  </si>
  <si>
    <t>Ativação Nítrica</t>
  </si>
  <si>
    <t>Passivador Azul Ácido</t>
  </si>
  <si>
    <t>Passivador amarelo ácido</t>
  </si>
  <si>
    <t>Disponível (Passivador)</t>
  </si>
  <si>
    <t>A definir (semelhante a Passivador Azul)</t>
  </si>
  <si>
    <t>Selante Alcalino</t>
  </si>
  <si>
    <t>Água + Finigard 401 [180-220]mL/L</t>
  </si>
  <si>
    <t>Processo – L2</t>
  </si>
  <si>
    <t>Composição</t>
  </si>
  <si>
    <t>hidróxido de sódio: ≥50 - ≤75 %
(CAS n.º 1310-73-2; CE n.º 215-185-5)
carbonato de sódio: ≥10 - ≤25 %
(CAS n.º  497-19-8; CE n.º 207-838-8)
metassilicato de dissódio: ≤10 %
(CAS n.º 6834-92-0; CE n.º 229-912-9)
fluoreto de sódio: ≤10 %
(CAS n.º 7681-49-4; CE n.º 231-667-8)</t>
  </si>
  <si>
    <t>+ Enprep Tenside [5-10]mL/L</t>
  </si>
  <si>
    <t>Água + HCl [30-50]%</t>
  </si>
  <si>
    <t>Deseng. Eletrolítico Alcalino</t>
  </si>
  <si>
    <t>Recuperação de Zinco-Níquel Alcalino</t>
  </si>
  <si>
    <t>Zinco-Níquel Alcalino</t>
  </si>
  <si>
    <t>Água + Zn [5,5-6,5]g/L</t>
  </si>
  <si>
    <t>+ KOH [115-145]g/L</t>
  </si>
  <si>
    <t>+ Sprint Ni [1,5-2,5]</t>
  </si>
  <si>
    <t>+ Nispeed HCD</t>
  </si>
  <si>
    <t>Sem informação (não classificado como perigoso)</t>
  </si>
  <si>
    <t>+ Sprint Carrier</t>
  </si>
  <si>
    <t>+ Enviralloy NI 12-15 Part B</t>
  </si>
  <si>
    <t>+ Sprint Brightener</t>
  </si>
  <si>
    <t>Passivador Preto Ácido</t>
  </si>
  <si>
    <t>Passivador Transparente Ácido</t>
  </si>
  <si>
    <t>Água + Tripass 3000G [70-130]mL/L</t>
  </si>
  <si>
    <t>Disponivel (Passivador)</t>
  </si>
  <si>
    <t>A definir (semelhante a Passivador transparente)</t>
  </si>
  <si>
    <t>Disponivel (Lavagem)</t>
  </si>
  <si>
    <t>Água + Enseal 160 [18-22]%</t>
  </si>
  <si>
    <t>1,2-benzisotiazol-3(2H)-ona: &lt; 0,05%
(CAS n.º 2634-33-5; CE n.º 220-120-9)</t>
  </si>
  <si>
    <t>Processo – L3</t>
  </si>
  <si>
    <t>Água + Presol 3475 [35-65]g/L</t>
  </si>
  <si>
    <t>45-60</t>
  </si>
  <si>
    <t>FF2</t>
  </si>
  <si>
    <t>1,4x1,8x1,0</t>
  </si>
  <si>
    <t>1,4x0,72x1,0</t>
  </si>
  <si>
    <t>4x/ano</t>
  </si>
  <si>
    <t>Passivação Nítrica</t>
  </si>
  <si>
    <r>
      <t>Água + HNO</t>
    </r>
    <r>
      <rPr>
        <vertAlign val="sub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[35-40]%</t>
    </r>
  </si>
  <si>
    <t>1,4x0,9x1,0</t>
  </si>
  <si>
    <t>Água + HCl [25-45]%</t>
  </si>
  <si>
    <t>Água + Prelik 1700 [75-125]g/L</t>
  </si>
  <si>
    <t>1,4x1,0x1,0</t>
  </si>
  <si>
    <t>+ Prelik ADD 19 [10-30]mL/L</t>
  </si>
  <si>
    <t>+ AB 31 [0,5-1,0]mL/L</t>
  </si>
  <si>
    <t>1,4x3,2x1,0</t>
  </si>
  <si>
    <t>Água + Finidip 128,6 [60-80]mL/L</t>
  </si>
  <si>
    <t>Dsiponivel (Passivador)</t>
  </si>
  <si>
    <t>Água + Finigard 200A [80-120]mL/L</t>
  </si>
  <si>
    <t>Silicic acid, potassium salt: 20 - ≤ 25%
(CAS n.º 1312-76-1; CE n.º 215-199-1)</t>
  </si>
  <si>
    <t>Processo – L4</t>
  </si>
  <si>
    <t>Água + Oliclean 500H [35-65]g/L</t>
  </si>
  <si>
    <t>Ativação Zamac</t>
  </si>
  <si>
    <t>1,4x0,9x1,00</t>
  </si>
  <si>
    <t>Água + Zinco [10-14]g/L</t>
  </si>
  <si>
    <t>Ativação Ácida</t>
  </si>
  <si>
    <t>Água + Ácido Nítrico [0,2-0,6]</t>
  </si>
  <si>
    <t>Passivador Amarelo Ácido</t>
  </si>
  <si>
    <t>20-25</t>
  </si>
  <si>
    <t>45-65</t>
  </si>
  <si>
    <t>1x/ano</t>
  </si>
  <si>
    <t>30-50</t>
  </si>
  <si>
    <t>Posição na linha</t>
  </si>
  <si>
    <t>+ Envirozin 240 Base</t>
  </si>
  <si>
    <t>+ Envirozin 240 Brightner</t>
  </si>
  <si>
    <t>+ Envirozin Purifier 1</t>
  </si>
  <si>
    <t>+ Envirozin Purifier 2</t>
  </si>
  <si>
    <t>+ Restor 20</t>
  </si>
  <si>
    <t>Água + Tripass LT XD 7202 [80-120]mL/L</t>
  </si>
  <si>
    <t>+ Sprint LCD</t>
  </si>
  <si>
    <t>+ Actane 4200 [0,5-1,5]%</t>
  </si>
  <si>
    <t>Água + Actane 345 [20-40]g/L</t>
  </si>
  <si>
    <t xml:space="preserve">carbonato de sódio: 25 - ≤ 50%
(CAS n.º 497-19-8; CE n.º 207-838-8)
hidróxido de sódio:  20 - ≤ 25%
(CAS n.º 1310-73-2; CE n.º 215-185-5)
metassilicato de dissódio: ≤ 3%
(CAS n.º  10213-79-3; CE n.º  229-912-9)
oxirano, 2-metil-, polímero com oxirano, éter mono (2-propilheptil): ≤ 3%
(CAS n.º 166736-08-9; CE n.º 605-450-7)
isotridecano-1-ol: ≤ 3%
(CAS n.º 27458-92-0; CE n.º 248-469-2)
2-butoxietanol: ≤ 3%
(CAS n.º 111-76-2; CE n.º 203-905-0)
ácidos sulfónicos, C14-C16-alcano hidroxi e C14-16-alceno, sais de sódio: ≤ 3%
(CAS n.º  68439-57-6; CE n.º 270-407-8)
(metil-2-metoxietoxi)propanol: ≤ 3%
(CAS n.º 34590-94-8; CE n.º 252-104-2)
2-(2-butoxietóxi)etanol: ≤ 3%
(CAS n.º 112-34-5; CE n.º 203-961-6) </t>
  </si>
  <si>
    <t>metenamina: &lt;=10%
(CAS n.º 100-97-0; CE n.º 202-905-8)
álcoois C9-11-isso-, ricos em C10, etoxilados
(CAS n.º 78330-20-8)</t>
  </si>
  <si>
    <t>Hidróxido de sódio (NaOH): 25-100%
(CAS n.º 1310-73-2; CE n.º 215-185-5)</t>
  </si>
  <si>
    <t>poliquaternario - 2: 5 - &lt; 10%
(CAS n.º 68555-36-2: CE n.º 614-612-6)</t>
  </si>
  <si>
    <t>hidróxido de sódio: &lt;=10%
(CAS n.º 1310-73-2;  CE n.º 215-185-5)
tioureia: &lt;=5%
(CAS n.º 62-56-6; CE n.º 200-543-5)</t>
  </si>
  <si>
    <t>polymeric ammonium compound in water; 25-&lt;=50%</t>
  </si>
  <si>
    <t>nitrato de sódio: 10- ≤20%
(CAS n.º 7631-99-4; CE n.º 231-554-3)
chromium chloride hydroxide: &lt;=5%
(CAS n.º 51142-34-8; CE n.º 610-617-2)
dinitrato de cobalto: &lt;=3%
(CAS n.º  10141-05-6; CE n.º 233-402-1)
ácido fluorídrico: ≤1,6%
(CAS n.º 7664-39-3; CE n.º 231-634-8)
fluoreto de sódio: &lt;=0,58%%
(CAS n.º 7681-49-4; CE n.º 231-667-8)
ácido oxálico: &lt;=0,3%
(CAS n.º 144-62-7; CE n.º 205-634-3)</t>
  </si>
  <si>
    <t>acído nítrico: &gt;56 - &lt; 61 %
(CAS n.º 7697-37-2; CE n.º 231-714-2)</t>
  </si>
  <si>
    <t>hidroxissulfato de crómio: &lt;=10%
(CAS n.º 12336-95-7; CE n.º 235-595-8)
nitrato de sódio: &lt;10%
(CAS n.º 7631-99-4, CE n.º 231-554-3)
ácido sulfúrico: &lt;3%
(CAS n.º 7664-93-9; CE n.º 231-639-5)
dinitrato de cobalto: &lt;3%
(CAS n.º 10141-05-6, CE n.º 233-402-1)
ácido nítrico: &lt;3%
(CAS n.º 7697-37-2; CE n.º 231-714-2)
oxissulfato de vanádio: &lt;=1%</t>
  </si>
  <si>
    <t>Isotridecanol, ethoxylated: ≥10 - ≤25 %
(CAS n.º 69011-36-5; CE n.º 500-241-6)
Oxirane, 2-methyl-, polymer with oxirane, mono-C10-16-alkyl ethers, phosphates: ≥10 - ≤25 %
(CAS n.º 68649-29-6)
p-cumenossulfonato de sódio: ≥10 - ≤25 %
(CAS n.º 15763-76-5; CE n.º 239-854-6)
potassium 4-isopropylbenzenesulphonate: ≥10 - ≤25 %
(CAS n.º 164524-02-1; CE n.º 629-764-9)
laurylamine, ethoxylated (&gt;2,5EO): ≤10 %
(CAS n.º 31017-83-1)</t>
  </si>
  <si>
    <t>hidróxido de potássio: 22-100%
(CAS n.º 1310-58-3; CE n.º 215-181-3)</t>
  </si>
  <si>
    <t>aminas, polietilenopoli-, fração de tetraetilenopentamina: ≥25-&lt;=50%
(CAS n.º 90640-66-7; CE n.º 292-587-7)
2,2',2''-nitrilotrietanol:&gt;=10-&lt;=25%
(CAS n.º 102-71-6; CE n.º 203-049-8)
pentaethylene hexamine: &lt;1%
(CAS n.º 4067-16-7; CE n.º 223-775-9)
aminas, polietilenopoli-, fração de trietilenotetramina: &lt;1%
(CAS n.º 90640-67-8; CE n.º 292-588-2)</t>
  </si>
  <si>
    <t>1,1',1'',1'''-Etileno dinitrilo tetrapropan-2-ol: &gt;=25-&lt;=50%
(CAS n.º 102-60-3; CE n.º 203-041-4)</t>
  </si>
  <si>
    <t>hidróxido de sódio: &lt;=3%
(CAS n.º 1310-73-2; CE n.º 215-185-5)
aminas, polietilenopoli-, fração de tetraetilenopentamina: &lt;1%
(CAS n.º 90640-66-7; CE n.º 292-587-7)</t>
  </si>
  <si>
    <t>Acído nítrico: &lt;=6,7%
(CAS n.º 7697-37-2; CE  n.º 231-714-2)
Tricloreto de crómio: &lt;=6,5%
(CAS n.º 10025-73-7; CE n.º 233-038-3)
Nitrato de sódio: &lt;=3%
(CAS n.º 7631-99-4; CE n.º 231-554-3)
Ácido fluorídrico: &lt;=1,3%
(CAS n.º  7664-39-3; CE n.º  231-634-8)
Dinitrato de cobalto: &lt;=3%
(CAS n.º 10141-05-6; CE n.º 233-402-1)
Dicloreto de níquel: &lt;1%
(CAS n.º 7718-54-9; CE n.º 231-743-0)
Ácido clorídrico: &lt;1%
(CAS n.º 7647-01-0; CE n.º 231-595-7)</t>
  </si>
  <si>
    <t>Hidrogenodifluoreto de sódio: &lt;1%
(CAS n.º 1333-83-1; CE n.º 215-608-3)</t>
  </si>
  <si>
    <t>Nitrato de sódio: &gt;=10- &lt;=25%
(CAS n.º  7631-99-4; CE n.º 231-554-3)
chromium chloride hydroxide: &gt;=10-&lt;=23%
(CAS n.º 51142-34-8; CE n.º 610-617-2)
Bifluoreto de amónio: &lt;=3%
(CAS n.º 1341-49-7; CE n.º  215-676-4)
Cloreto de Zinco: &lt;1%
(CAS n.º 7646-85-7; CE n.º 231-592-0)</t>
  </si>
  <si>
    <t>Metasilicato de sódio pentahidratado: 25-&lt;50 %
(CAS n.º 10213-79-3; CE n.º 600-279-4)
Carbonato de sódio: 25-&lt;50 %
(CAS n.º 497-19-8; CE n.º 207-838-8)
Pirofosfato de tetrassódio: -1&lt;10 %
(CAS n.º 7722-88-5; CE n.º 231-767-1)
Benzenesulfonic acid, 4-C10-13-sec-alkyl derivs., compds. with isopropanolamine: 1-&lt;10%
(CAS n.º 1471311-60-0; CE n.º 939-479-4)
Gluconato de sódio: 1-&lt;10%
(CAS n.º 527-07-01; CE n.º 208-407-7)
Etilenodiaminotetracetato de tetrassódio: 1-&lt;10%
(CAS n.º 64-02-8; CE n.º 200-573-9)
Hidróxido de sódio: &lt;1%
(CAS n.º 1310-73-2; CE n.º 215-185-5)
Nitrilotriacetato de trissódio: &lt;1%
(CAS n.º 5064-31-3; CE n.º 225-768-6)</t>
  </si>
  <si>
    <t>hidrogenossulfato de sódio: &gt;=90%
(CAS n.º 7681-38-1; CE n.º 231-665-7)
fluoreto de sódio: &lt;10%
(CAS n.º 7681-49-4; CE n.º 231-667-8)</t>
  </si>
  <si>
    <t>Nitrato de crómio (III): 3-&lt;=5%
(CAS n.º 13548-38-4, CE n.º 236-921-1)
nitrato de sódio: 3-&lt;=5%
(CAS n.º 7631-99-4, CE n.º 231-554-3)
cloreto de hidrogénio: 1-&lt;=3%
(CAS n.º 7647-01-0; CE n.º 231-595-7)
oxalato de dissódio: 1-&lt;=3%
(CAS n.º 62-76-0; CE n.º 200-550-3)
dinitrato de cobalto: 1-&lt;=3%
(CAS n.º 10141-05-6, CE n.º 233-402-1)
bifluoreto de sódio: &lt;=0,1%
(CAS n.º 1333-83-1; CE n.º 215-608-3)</t>
  </si>
  <si>
    <t>nitrato de sódio: 10- ≤25%
(CAS n.º 7631-99-4; CE n.º 231-554-3)
chromium chloride hydroxide: &lt;=5%
(CAS n.º 51142-34-8; CE n.º 610-617-2)
dinitrato de cobalto: &lt;=3%
(CAS n.º  10141-05-6; CE n.º 233-402-1)
ácido fluorídrico: ≤1,6%
(CAS n.º 7664-39-3; CE n.º 231-634-8)
fluoreto de sódio: &lt;=0,58%
(CAS n.º 7681-49-4; CE n.º 231-667-8)
ácido oxálico: &lt;=0,3%
(CAS n.º 144-62-7; CE n.º 205-634-3)</t>
  </si>
  <si>
    <t>poly (oxy-1, 2-ethanediol) - phenyl hydroxyphosphate: 5-&lt;=10%
(CAS n.º 39464-70-5; CE n.º 609-691-9)
 Hidróxido de sódio: 0,3-&lt;=3% 
(CAS n.º 1310-73-2; CE n.º 215-185-5)</t>
  </si>
  <si>
    <t>1-benzyl-pyridinium-3-carboxylate: 3-&lt;=5% 
(CAS n.º 68133-60-8)</t>
  </si>
  <si>
    <t>Isotridecanol, ethoxylated: 1 ≤3%
(CAS n.º 9043-30-5; CE n.º 931-138-8)
1,2-benzisotiazol-3(2H)-ona:  ≤ 0,1 %
(CAS n.º 2634-33-5; CE n.º  220-120-9)
2-metil-2H-isotiazole-3-ona:  ≤ 0,1 %
(CAS n.º 2682-20-4)</t>
  </si>
  <si>
    <t>dicloreto de níquel: ≥10 - &lt;=24 %
(CAS n.º  7718-54-9; CE n.º 231-743-0)
aminas, polietilenopoli-, fração de tetraetilenopentamina: ≥10-&lt;=23%
(CAS n.º 90640-66-7; CE n.º 292-587-7)
2,2',2''-nitrilotrietanol: ≤10 %
(CAS n.º 102-71-6; CE n.º 203-049-8)
tetraethylene pentamine pentahydrochloride: ≤3 %
(CAS n.º 4961-41-5)
pentaethylene hexamine: &lt;=0,44%
(CAS n.º 4067-16-7; CE n.º 223-775-9)
aminas, polietilenopoli-, fração de trietilenotetramina: &lt;1%
(CAS n.º 90640-67-8; CE n.º 292-588-2)</t>
  </si>
  <si>
    <t>nitrato de crómio (III): 5-≤10%
(CAS n.º  13548-38-4; CE n.º 236-921-1)
nitrato de sódio: 5-&lt;10%
(CAS n.º 7631-99-4; CE n.º 231-554-3)
ácido fluorídrico em solução: 3 - ≤ 5%
(CAS n.º 7664-39-3; CE n.º 231-634-8)
ácido bórico: 0,3 ≤ 1%
(CAS n.º 10043-35-3; CE n.º  233-139-2)</t>
  </si>
  <si>
    <t>19/20</t>
  </si>
  <si>
    <t>33/34</t>
  </si>
  <si>
    <t>36/37</t>
  </si>
  <si>
    <t>38/39</t>
  </si>
  <si>
    <t>Dissolução de zinco</t>
  </si>
  <si>
    <t>Não é banho</t>
  </si>
  <si>
    <t>3,3x1,46x0,9</t>
  </si>
  <si>
    <t>Disponível (dissolução de zinco)</t>
  </si>
  <si>
    <t>1,5x1,46x0,9</t>
  </si>
  <si>
    <t>15/16</t>
  </si>
  <si>
    <t>32/33</t>
  </si>
  <si>
    <t>34/35</t>
  </si>
  <si>
    <t>2,5x1,5x1,45</t>
  </si>
  <si>
    <t>14/15</t>
  </si>
  <si>
    <t>23/24/25</t>
  </si>
  <si>
    <t>26/27/28</t>
  </si>
  <si>
    <t>1,5x1,46x0,95</t>
  </si>
  <si>
    <t>16/17</t>
  </si>
  <si>
    <t>9/10</t>
  </si>
  <si>
    <t>PCIP 2.6</t>
  </si>
  <si>
    <t>10/11</t>
  </si>
  <si>
    <t>Água + Presol3475 ([45-75]g/L)</t>
  </si>
  <si>
    <t>Água + HCl (30-50%)</t>
  </si>
  <si>
    <t>Água + Prelik1700 (65-115 g/l)</t>
  </si>
  <si>
    <t>+ NaOH [110-140]g/L</t>
  </si>
  <si>
    <t>Água + Ácido Nítrico [1-1,5]%</t>
  </si>
  <si>
    <t>Água + Lanthane TR 175 Parte A [80-160]mL/L</t>
  </si>
  <si>
    <t>+ Lanthane TR 175 Parte B [60-120]mL/L</t>
  </si>
  <si>
    <t>Água + Zn [4,9-6,3]g/L</t>
  </si>
  <si>
    <t>+ KOH [110-150]g/L</t>
  </si>
  <si>
    <t>+ Sprint Ni [0,7-1,9]</t>
  </si>
  <si>
    <t>+ Tripass 5102 [65-115]mL/L</t>
  </si>
  <si>
    <t>Água + Tripass 5101 [65-115]mL/L</t>
  </si>
  <si>
    <t>Água + Metex PE-304 [50-100]g/L</t>
  </si>
  <si>
    <t>Água + Metex PE-304 [75-125]g/L</t>
  </si>
  <si>
    <t>+ Enprep Tenside [0-1]mL/L</t>
  </si>
  <si>
    <t>Água + HCl [20-40]%</t>
  </si>
  <si>
    <t>+ Actane 4200 [0,25]%</t>
  </si>
  <si>
    <t>+ Hidróxido de Sódio [110-140]g/L</t>
  </si>
  <si>
    <t>Água + Lanthane 316 [170-230]mL/L</t>
  </si>
  <si>
    <t>Água + Tripass LT 7202 [85-115]mL/L</t>
  </si>
  <si>
    <t>Água + Finigard 200A [170-230]mL/L</t>
  </si>
  <si>
    <t>Disponível
(Ultrasons)</t>
  </si>
  <si>
    <t>A definir (semelhante a Deseng. Químico Alcalino)</t>
  </si>
  <si>
    <t>Poluentes</t>
  </si>
  <si>
    <t>COV</t>
  </si>
  <si>
    <t>HCl/Cl-</t>
  </si>
  <si>
    <t>m³</t>
  </si>
  <si>
    <t>Zn</t>
  </si>
  <si>
    <t>Zn, Ni</t>
  </si>
  <si>
    <t>HF/F-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</si>
</sst>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vertAlign val="subscript"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" fontId="2" fillId="0" borderId="1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2" fillId="3" borderId="0" xfId="0" applyFont="1" applyFill="1" applyAlignment="1">
      <alignment horizontal="center" vertical="center" wrapText="1"/>
    </xf>
    <xf numFmtId="2" fontId="2" fillId="3" borderId="0" xfId="0" applyNumberFormat="1" applyFont="1" applyFill="1"/>
    <xf numFmtId="0" fontId="2" fillId="3" borderId="0" xfId="0" applyFont="1" applyFill="1"/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9A581-4E21-4FF9-BB12-9FCE3E159173}">
  <sheetPr>
    <pageSetUpPr fitToPage="1"/>
  </sheetPr>
  <dimension ref="A1:L195"/>
  <sheetViews>
    <sheetView tabSelected="1" zoomScale="110" zoomScaleNormal="110" zoomScaleSheetLayoutView="90" workbookViewId="0">
      <selection activeCell="M1" sqref="M1"/>
    </sheetView>
  </sheetViews>
  <sheetFormatPr defaultRowHeight="14.4" x14ac:dyDescent="0.3"/>
  <cols>
    <col min="1" max="1" width="15.5546875" style="20" customWidth="1"/>
    <col min="2" max="2" width="30.21875" style="20" customWidth="1"/>
    <col min="3" max="3" width="38.44140625" style="21" customWidth="1"/>
    <col min="4" max="4" width="10.6640625" style="20" customWidth="1"/>
    <col min="5" max="6" width="8.88671875" style="20"/>
    <col min="7" max="7" width="12" style="20" customWidth="1"/>
    <col min="8" max="8" width="9.33203125" style="20" customWidth="1"/>
    <col min="9" max="9" width="9.88671875" style="20" bestFit="1" customWidth="1"/>
    <col min="10" max="10" width="8.88671875" style="20"/>
    <col min="11" max="11" width="9.33203125" style="19" customWidth="1"/>
    <col min="12" max="12" width="8.88671875" style="19"/>
  </cols>
  <sheetData>
    <row r="1" spans="1:12" ht="20.399999999999999" x14ac:dyDescent="0.3">
      <c r="A1" s="1" t="s">
        <v>0</v>
      </c>
      <c r="B1" s="1" t="s">
        <v>1</v>
      </c>
      <c r="C1" s="5" t="s">
        <v>2</v>
      </c>
      <c r="D1" s="1" t="s">
        <v>6</v>
      </c>
      <c r="E1" s="1" t="s">
        <v>7</v>
      </c>
      <c r="F1" s="1" t="s">
        <v>8</v>
      </c>
      <c r="G1" s="1" t="s">
        <v>4</v>
      </c>
      <c r="H1" s="1" t="s">
        <v>3</v>
      </c>
      <c r="I1" s="1" t="s">
        <v>9</v>
      </c>
      <c r="J1" s="1" t="s">
        <v>5</v>
      </c>
      <c r="K1" s="1" t="s">
        <v>101</v>
      </c>
      <c r="L1" s="13" t="s">
        <v>181</v>
      </c>
    </row>
    <row r="2" spans="1:12" ht="204" x14ac:dyDescent="0.3">
      <c r="A2" s="2" t="s">
        <v>179</v>
      </c>
      <c r="B2" s="2" t="s">
        <v>180</v>
      </c>
      <c r="C2" s="6" t="s">
        <v>111</v>
      </c>
      <c r="D2" s="2" t="s">
        <v>11</v>
      </c>
      <c r="E2" s="4">
        <f>2.5*0.88*1.45</f>
        <v>3.19</v>
      </c>
      <c r="F2" s="2">
        <v>2.5</v>
      </c>
      <c r="G2" s="2" t="s">
        <v>98</v>
      </c>
      <c r="H2" s="2" t="s">
        <v>10</v>
      </c>
      <c r="I2" s="2" t="s">
        <v>99</v>
      </c>
      <c r="J2" s="2" t="s">
        <v>10</v>
      </c>
      <c r="K2" s="14">
        <v>5</v>
      </c>
      <c r="L2" s="14" t="s">
        <v>10</v>
      </c>
    </row>
    <row r="3" spans="1:12" x14ac:dyDescent="0.3">
      <c r="A3" s="2" t="s">
        <v>12</v>
      </c>
      <c r="B3" s="2" t="s">
        <v>13</v>
      </c>
      <c r="C3" s="6" t="s">
        <v>10</v>
      </c>
      <c r="D3" s="2" t="s">
        <v>16</v>
      </c>
      <c r="E3" s="4">
        <f>2.5*0.7*1.45</f>
        <v>2.5375000000000001</v>
      </c>
      <c r="F3" s="2">
        <v>2.35</v>
      </c>
      <c r="G3" s="2" t="s">
        <v>15</v>
      </c>
      <c r="H3" s="2" t="s">
        <v>14</v>
      </c>
      <c r="I3" s="2" t="s">
        <v>17</v>
      </c>
      <c r="J3" s="2" t="s">
        <v>10</v>
      </c>
      <c r="K3" s="14">
        <v>6</v>
      </c>
      <c r="L3" s="14" t="s">
        <v>10</v>
      </c>
    </row>
    <row r="4" spans="1:12" ht="204" x14ac:dyDescent="0.3">
      <c r="A4" s="2" t="s">
        <v>18</v>
      </c>
      <c r="B4" s="2" t="s">
        <v>158</v>
      </c>
      <c r="C4" s="6" t="s">
        <v>111</v>
      </c>
      <c r="D4" s="2" t="s">
        <v>20</v>
      </c>
      <c r="E4" s="4">
        <f>2.5*1.4*1.45</f>
        <v>5.0750000000000002</v>
      </c>
      <c r="F4" s="2">
        <v>4.7</v>
      </c>
      <c r="G4" s="2" t="s">
        <v>98</v>
      </c>
      <c r="H4" s="2" t="s">
        <v>14</v>
      </c>
      <c r="I4" s="2" t="s">
        <v>99</v>
      </c>
      <c r="J4" s="2" t="s">
        <v>19</v>
      </c>
      <c r="K4" s="14" t="s">
        <v>137</v>
      </c>
      <c r="L4" s="14" t="s">
        <v>182</v>
      </c>
    </row>
    <row r="5" spans="1:12" x14ac:dyDescent="0.3">
      <c r="A5" s="2" t="s">
        <v>12</v>
      </c>
      <c r="B5" s="2" t="s">
        <v>13</v>
      </c>
      <c r="C5" s="6" t="s">
        <v>10</v>
      </c>
      <c r="D5" s="2" t="s">
        <v>16</v>
      </c>
      <c r="E5" s="4">
        <f>2.5*0.7*1.45</f>
        <v>2.5375000000000001</v>
      </c>
      <c r="F5" s="2">
        <v>2.35</v>
      </c>
      <c r="G5" s="2" t="s">
        <v>15</v>
      </c>
      <c r="H5" s="2" t="s">
        <v>14</v>
      </c>
      <c r="I5" s="2" t="s">
        <v>17</v>
      </c>
      <c r="J5" s="2" t="s">
        <v>10</v>
      </c>
      <c r="K5" s="14">
        <v>21</v>
      </c>
      <c r="L5" s="14" t="s">
        <v>10</v>
      </c>
    </row>
    <row r="6" spans="1:12" x14ac:dyDescent="0.3">
      <c r="A6" s="2" t="s">
        <v>12</v>
      </c>
      <c r="B6" s="2" t="s">
        <v>13</v>
      </c>
      <c r="C6" s="6" t="s">
        <v>10</v>
      </c>
      <c r="D6" s="2" t="s">
        <v>16</v>
      </c>
      <c r="E6" s="4">
        <f>2.5*0.7*1.45</f>
        <v>2.5375000000000001</v>
      </c>
      <c r="F6" s="2">
        <v>2.35</v>
      </c>
      <c r="G6" s="2" t="s">
        <v>15</v>
      </c>
      <c r="H6" s="2" t="s">
        <v>14</v>
      </c>
      <c r="I6" s="2" t="s">
        <v>17</v>
      </c>
      <c r="J6" s="2" t="s">
        <v>10</v>
      </c>
      <c r="K6" s="14">
        <v>22</v>
      </c>
      <c r="L6" s="14" t="s">
        <v>10</v>
      </c>
    </row>
    <row r="7" spans="1:12" ht="20.399999999999999" x14ac:dyDescent="0.3">
      <c r="A7" s="11" t="s">
        <v>21</v>
      </c>
      <c r="B7" s="2" t="s">
        <v>159</v>
      </c>
      <c r="C7" s="6" t="s">
        <v>22</v>
      </c>
      <c r="D7" s="11" t="s">
        <v>16</v>
      </c>
      <c r="E7" s="9">
        <f>2.5*0.7*1.45</f>
        <v>2.5375000000000001</v>
      </c>
      <c r="F7" s="11">
        <v>2.35</v>
      </c>
      <c r="G7" s="11" t="s">
        <v>15</v>
      </c>
      <c r="H7" s="11" t="s">
        <v>14</v>
      </c>
      <c r="I7" s="11" t="s">
        <v>99</v>
      </c>
      <c r="J7" s="11" t="s">
        <v>19</v>
      </c>
      <c r="K7" s="15">
        <v>9</v>
      </c>
      <c r="L7" s="15" t="s">
        <v>183</v>
      </c>
    </row>
    <row r="8" spans="1:12" ht="40.799999999999997" x14ac:dyDescent="0.3">
      <c r="A8" s="11"/>
      <c r="B8" s="3" t="s">
        <v>23</v>
      </c>
      <c r="C8" s="6" t="s">
        <v>112</v>
      </c>
      <c r="D8" s="11"/>
      <c r="E8" s="10"/>
      <c r="F8" s="11"/>
      <c r="G8" s="11"/>
      <c r="H8" s="11"/>
      <c r="I8" s="11"/>
      <c r="J8" s="11"/>
      <c r="K8" s="16"/>
      <c r="L8" s="16"/>
    </row>
    <row r="9" spans="1:12" ht="20.399999999999999" x14ac:dyDescent="0.3">
      <c r="A9" s="11" t="s">
        <v>21</v>
      </c>
      <c r="B9" s="2" t="s">
        <v>159</v>
      </c>
      <c r="C9" s="6" t="s">
        <v>22</v>
      </c>
      <c r="D9" s="11" t="s">
        <v>16</v>
      </c>
      <c r="E9" s="12">
        <f>2.5*0.7*1.45</f>
        <v>2.5375000000000001</v>
      </c>
      <c r="F9" s="11">
        <v>2.35</v>
      </c>
      <c r="G9" s="11" t="s">
        <v>15</v>
      </c>
      <c r="H9" s="11" t="s">
        <v>14</v>
      </c>
      <c r="I9" s="11" t="s">
        <v>99</v>
      </c>
      <c r="J9" s="11" t="s">
        <v>19</v>
      </c>
      <c r="K9" s="15">
        <v>23</v>
      </c>
      <c r="L9" s="15" t="s">
        <v>183</v>
      </c>
    </row>
    <row r="10" spans="1:12" ht="40.799999999999997" x14ac:dyDescent="0.3">
      <c r="A10" s="11"/>
      <c r="B10" s="3" t="s">
        <v>23</v>
      </c>
      <c r="C10" s="6" t="s">
        <v>112</v>
      </c>
      <c r="D10" s="11"/>
      <c r="E10" s="12"/>
      <c r="F10" s="11"/>
      <c r="G10" s="11"/>
      <c r="H10" s="11"/>
      <c r="I10" s="11"/>
      <c r="J10" s="11"/>
      <c r="K10" s="16"/>
      <c r="L10" s="16"/>
    </row>
    <row r="11" spans="1:12" ht="20.399999999999999" x14ac:dyDescent="0.3">
      <c r="A11" s="11" t="s">
        <v>21</v>
      </c>
      <c r="B11" s="2" t="s">
        <v>159</v>
      </c>
      <c r="C11" s="6" t="s">
        <v>22</v>
      </c>
      <c r="D11" s="11" t="s">
        <v>16</v>
      </c>
      <c r="E11" s="12">
        <f>2.5*0.7*1.45</f>
        <v>2.5375000000000001</v>
      </c>
      <c r="F11" s="11">
        <v>2.35</v>
      </c>
      <c r="G11" s="11" t="s">
        <v>15</v>
      </c>
      <c r="H11" s="11" t="s">
        <v>14</v>
      </c>
      <c r="I11" s="11" t="s">
        <v>99</v>
      </c>
      <c r="J11" s="11" t="s">
        <v>19</v>
      </c>
      <c r="K11" s="15">
        <v>24</v>
      </c>
      <c r="L11" s="15" t="s">
        <v>183</v>
      </c>
    </row>
    <row r="12" spans="1:12" ht="40.799999999999997" x14ac:dyDescent="0.3">
      <c r="A12" s="11"/>
      <c r="B12" s="3" t="s">
        <v>23</v>
      </c>
      <c r="C12" s="6" t="s">
        <v>112</v>
      </c>
      <c r="D12" s="11"/>
      <c r="E12" s="12"/>
      <c r="F12" s="11"/>
      <c r="G12" s="11"/>
      <c r="H12" s="11"/>
      <c r="I12" s="11"/>
      <c r="J12" s="11"/>
      <c r="K12" s="16"/>
      <c r="L12" s="16"/>
    </row>
    <row r="13" spans="1:12" x14ac:dyDescent="0.3">
      <c r="A13" s="2" t="s">
        <v>12</v>
      </c>
      <c r="B13" s="2" t="s">
        <v>13</v>
      </c>
      <c r="C13" s="6" t="s">
        <v>10</v>
      </c>
      <c r="D13" s="2" t="s">
        <v>16</v>
      </c>
      <c r="E13" s="4">
        <f>2.5*0.7*1.45</f>
        <v>2.5375000000000001</v>
      </c>
      <c r="F13" s="2">
        <v>2.35</v>
      </c>
      <c r="G13" s="2" t="s">
        <v>15</v>
      </c>
      <c r="H13" s="2" t="s">
        <v>14</v>
      </c>
      <c r="I13" s="2" t="s">
        <v>17</v>
      </c>
      <c r="J13" s="2" t="s">
        <v>10</v>
      </c>
      <c r="K13" s="14">
        <v>10</v>
      </c>
      <c r="L13" s="14" t="s">
        <v>10</v>
      </c>
    </row>
    <row r="14" spans="1:12" x14ac:dyDescent="0.3">
      <c r="A14" s="2" t="s">
        <v>12</v>
      </c>
      <c r="B14" s="2" t="s">
        <v>13</v>
      </c>
      <c r="C14" s="6" t="s">
        <v>10</v>
      </c>
      <c r="D14" s="2" t="s">
        <v>16</v>
      </c>
      <c r="E14" s="4">
        <f>2.5*0.7*1.45</f>
        <v>2.5375000000000001</v>
      </c>
      <c r="F14" s="2">
        <v>2.35</v>
      </c>
      <c r="G14" s="2" t="s">
        <v>15</v>
      </c>
      <c r="H14" s="2" t="s">
        <v>14</v>
      </c>
      <c r="I14" s="2" t="s">
        <v>17</v>
      </c>
      <c r="J14" s="2" t="s">
        <v>10</v>
      </c>
      <c r="K14" s="14">
        <v>11</v>
      </c>
      <c r="L14" s="14" t="s">
        <v>10</v>
      </c>
    </row>
    <row r="15" spans="1:12" x14ac:dyDescent="0.3">
      <c r="A15" s="2" t="s">
        <v>12</v>
      </c>
      <c r="B15" s="2" t="s">
        <v>13</v>
      </c>
      <c r="C15" s="6" t="s">
        <v>10</v>
      </c>
      <c r="D15" s="2" t="s">
        <v>16</v>
      </c>
      <c r="E15" s="4">
        <f>2.5*0.7*1.45</f>
        <v>2.5375000000000001</v>
      </c>
      <c r="F15" s="2">
        <v>2.35</v>
      </c>
      <c r="G15" s="2" t="s">
        <v>15</v>
      </c>
      <c r="H15" s="2" t="s">
        <v>14</v>
      </c>
      <c r="I15" s="2" t="s">
        <v>17</v>
      </c>
      <c r="J15" s="2" t="s">
        <v>10</v>
      </c>
      <c r="K15" s="14">
        <v>25</v>
      </c>
      <c r="L15" s="14" t="s">
        <v>10</v>
      </c>
    </row>
    <row r="16" spans="1:12" x14ac:dyDescent="0.3">
      <c r="A16" s="2" t="s">
        <v>12</v>
      </c>
      <c r="B16" s="2" t="s">
        <v>13</v>
      </c>
      <c r="C16" s="6" t="s">
        <v>10</v>
      </c>
      <c r="D16" s="2" t="s">
        <v>16</v>
      </c>
      <c r="E16" s="4">
        <f>2.5*0.7*1.45</f>
        <v>2.5375000000000001</v>
      </c>
      <c r="F16" s="2">
        <v>2.35</v>
      </c>
      <c r="G16" s="2" t="s">
        <v>15</v>
      </c>
      <c r="H16" s="2" t="s">
        <v>14</v>
      </c>
      <c r="I16" s="2" t="s">
        <v>17</v>
      </c>
      <c r="J16" s="2" t="s">
        <v>10</v>
      </c>
      <c r="K16" s="14">
        <v>26</v>
      </c>
      <c r="L16" s="14" t="s">
        <v>10</v>
      </c>
    </row>
    <row r="17" spans="1:12" ht="20.399999999999999" x14ac:dyDescent="0.3">
      <c r="A17" s="11" t="s">
        <v>24</v>
      </c>
      <c r="B17" s="2" t="s">
        <v>160</v>
      </c>
      <c r="C17" s="6" t="s">
        <v>25</v>
      </c>
      <c r="D17" s="11" t="s">
        <v>26</v>
      </c>
      <c r="E17" s="11">
        <f>2.5*0.8*1.45</f>
        <v>2.9</v>
      </c>
      <c r="F17" s="11">
        <v>2.5</v>
      </c>
      <c r="G17" s="11" t="s">
        <v>100</v>
      </c>
      <c r="H17" s="11" t="s">
        <v>10</v>
      </c>
      <c r="I17" s="11" t="s">
        <v>99</v>
      </c>
      <c r="J17" s="11" t="s">
        <v>19</v>
      </c>
      <c r="K17" s="15">
        <v>27</v>
      </c>
      <c r="L17" s="25" t="s">
        <v>10</v>
      </c>
    </row>
    <row r="18" spans="1:12" ht="40.799999999999997" x14ac:dyDescent="0.3">
      <c r="A18" s="11"/>
      <c r="B18" s="3" t="s">
        <v>27</v>
      </c>
      <c r="C18" s="6" t="s">
        <v>28</v>
      </c>
      <c r="D18" s="11"/>
      <c r="E18" s="11"/>
      <c r="F18" s="11"/>
      <c r="G18" s="11"/>
      <c r="H18" s="11"/>
      <c r="I18" s="11"/>
      <c r="J18" s="11"/>
      <c r="K18" s="17"/>
      <c r="L18" s="26"/>
    </row>
    <row r="19" spans="1:12" ht="51" x14ac:dyDescent="0.3">
      <c r="A19" s="11"/>
      <c r="B19" s="3" t="s">
        <v>29</v>
      </c>
      <c r="C19" s="6" t="s">
        <v>132</v>
      </c>
      <c r="D19" s="11"/>
      <c r="E19" s="11"/>
      <c r="F19" s="11"/>
      <c r="G19" s="11"/>
      <c r="H19" s="11"/>
      <c r="I19" s="11"/>
      <c r="J19" s="11"/>
      <c r="K19" s="16"/>
      <c r="L19" s="27"/>
    </row>
    <row r="20" spans="1:12" x14ac:dyDescent="0.3">
      <c r="A20" s="2" t="s">
        <v>12</v>
      </c>
      <c r="B20" s="2" t="s">
        <v>13</v>
      </c>
      <c r="C20" s="6" t="s">
        <v>10</v>
      </c>
      <c r="D20" s="2" t="s">
        <v>16</v>
      </c>
      <c r="E20" s="4">
        <f>2.5*0.7*1.45</f>
        <v>2.5375000000000001</v>
      </c>
      <c r="F20" s="2">
        <v>2.35</v>
      </c>
      <c r="G20" s="2" t="s">
        <v>15</v>
      </c>
      <c r="H20" s="2" t="s">
        <v>14</v>
      </c>
      <c r="I20" s="2" t="s">
        <v>17</v>
      </c>
      <c r="J20" s="2" t="s">
        <v>10</v>
      </c>
      <c r="K20" s="14">
        <v>28</v>
      </c>
      <c r="L20" s="14" t="s">
        <v>10</v>
      </c>
    </row>
    <row r="21" spans="1:12" x14ac:dyDescent="0.3">
      <c r="A21" s="2" t="s">
        <v>12</v>
      </c>
      <c r="B21" s="2" t="s">
        <v>13</v>
      </c>
      <c r="C21" s="6" t="s">
        <v>10</v>
      </c>
      <c r="D21" s="2" t="s">
        <v>16</v>
      </c>
      <c r="E21" s="4">
        <f t="shared" ref="E21:E22" si="0">2.5*0.7*1.45</f>
        <v>2.5375000000000001</v>
      </c>
      <c r="F21" s="2">
        <v>2.35</v>
      </c>
      <c r="G21" s="2" t="s">
        <v>15</v>
      </c>
      <c r="H21" s="2" t="s">
        <v>14</v>
      </c>
      <c r="I21" s="2" t="s">
        <v>17</v>
      </c>
      <c r="J21" s="2" t="s">
        <v>10</v>
      </c>
      <c r="K21" s="14">
        <v>29</v>
      </c>
      <c r="L21" s="14" t="s">
        <v>10</v>
      </c>
    </row>
    <row r="22" spans="1:12" ht="20.399999999999999" x14ac:dyDescent="0.3">
      <c r="A22" s="2" t="s">
        <v>30</v>
      </c>
      <c r="B22" s="2" t="s">
        <v>13</v>
      </c>
      <c r="C22" s="6" t="s">
        <v>10</v>
      </c>
      <c r="D22" s="2" t="s">
        <v>16</v>
      </c>
      <c r="E22" s="4">
        <f t="shared" si="0"/>
        <v>2.5375000000000001</v>
      </c>
      <c r="F22" s="2">
        <v>2.35</v>
      </c>
      <c r="G22" s="2" t="s">
        <v>15</v>
      </c>
      <c r="H22" s="2" t="s">
        <v>14</v>
      </c>
      <c r="I22" s="2" t="s">
        <v>10</v>
      </c>
      <c r="J22" s="2" t="s">
        <v>10</v>
      </c>
      <c r="K22" s="14">
        <v>32</v>
      </c>
      <c r="L22" s="14" t="s">
        <v>10</v>
      </c>
    </row>
    <row r="23" spans="1:12" ht="21" customHeight="1" x14ac:dyDescent="0.3">
      <c r="A23" s="11" t="s">
        <v>31</v>
      </c>
      <c r="B23" s="2" t="s">
        <v>32</v>
      </c>
      <c r="C23" s="6" t="s">
        <v>33</v>
      </c>
      <c r="D23" s="11" t="s">
        <v>36</v>
      </c>
      <c r="E23" s="12">
        <f>2.5*1.8*1.45</f>
        <v>6.5249999999999995</v>
      </c>
      <c r="F23" s="11">
        <v>6.5</v>
      </c>
      <c r="G23" s="11" t="s">
        <v>35</v>
      </c>
      <c r="H23" s="11" t="s">
        <v>34</v>
      </c>
      <c r="I23" s="11" t="s">
        <v>10</v>
      </c>
      <c r="J23" s="11" t="s">
        <v>19</v>
      </c>
      <c r="K23" s="15" t="s">
        <v>138</v>
      </c>
      <c r="L23" s="15" t="s">
        <v>185</v>
      </c>
    </row>
    <row r="24" spans="1:12" ht="20.399999999999999" x14ac:dyDescent="0.3">
      <c r="A24" s="11"/>
      <c r="B24" s="3" t="s">
        <v>161</v>
      </c>
      <c r="C24" s="6" t="s">
        <v>113</v>
      </c>
      <c r="D24" s="11"/>
      <c r="E24" s="12"/>
      <c r="F24" s="11"/>
      <c r="G24" s="11"/>
      <c r="H24" s="11"/>
      <c r="I24" s="11"/>
      <c r="J24" s="11"/>
      <c r="K24" s="17"/>
      <c r="L24" s="17"/>
    </row>
    <row r="25" spans="1:12" ht="20.399999999999999" x14ac:dyDescent="0.3">
      <c r="A25" s="11"/>
      <c r="B25" s="3" t="s">
        <v>102</v>
      </c>
      <c r="C25" s="6" t="s">
        <v>114</v>
      </c>
      <c r="D25" s="11"/>
      <c r="E25" s="12"/>
      <c r="F25" s="11"/>
      <c r="G25" s="11"/>
      <c r="H25" s="11"/>
      <c r="I25" s="11"/>
      <c r="J25" s="11"/>
      <c r="K25" s="17"/>
      <c r="L25" s="17"/>
    </row>
    <row r="26" spans="1:12" ht="20.399999999999999" x14ac:dyDescent="0.3">
      <c r="A26" s="11"/>
      <c r="B26" s="3" t="s">
        <v>103</v>
      </c>
      <c r="C26" s="6" t="s">
        <v>133</v>
      </c>
      <c r="D26" s="11"/>
      <c r="E26" s="12"/>
      <c r="F26" s="11"/>
      <c r="G26" s="11"/>
      <c r="H26" s="11"/>
      <c r="I26" s="11"/>
      <c r="J26" s="11"/>
      <c r="K26" s="17"/>
      <c r="L26" s="17"/>
    </row>
    <row r="27" spans="1:12" ht="40.799999999999997" x14ac:dyDescent="0.3">
      <c r="A27" s="11"/>
      <c r="B27" s="3" t="s">
        <v>104</v>
      </c>
      <c r="C27" s="6" t="s">
        <v>115</v>
      </c>
      <c r="D27" s="11"/>
      <c r="E27" s="12"/>
      <c r="F27" s="11"/>
      <c r="G27" s="11"/>
      <c r="H27" s="11"/>
      <c r="I27" s="11"/>
      <c r="J27" s="11"/>
      <c r="K27" s="17"/>
      <c r="L27" s="17"/>
    </row>
    <row r="28" spans="1:12" x14ac:dyDescent="0.3">
      <c r="A28" s="11"/>
      <c r="B28" s="3" t="s">
        <v>105</v>
      </c>
      <c r="C28" s="6" t="s">
        <v>57</v>
      </c>
      <c r="D28" s="11"/>
      <c r="E28" s="12"/>
      <c r="F28" s="11"/>
      <c r="G28" s="11"/>
      <c r="H28" s="11"/>
      <c r="I28" s="11"/>
      <c r="J28" s="11"/>
      <c r="K28" s="17"/>
      <c r="L28" s="17"/>
    </row>
    <row r="29" spans="1:12" x14ac:dyDescent="0.3">
      <c r="A29" s="11"/>
      <c r="B29" s="3" t="s">
        <v>106</v>
      </c>
      <c r="C29" s="6" t="s">
        <v>116</v>
      </c>
      <c r="D29" s="11"/>
      <c r="E29" s="12"/>
      <c r="F29" s="11"/>
      <c r="G29" s="11"/>
      <c r="H29" s="11"/>
      <c r="I29" s="11"/>
      <c r="J29" s="11"/>
      <c r="K29" s="16"/>
      <c r="L29" s="16"/>
    </row>
    <row r="30" spans="1:12" ht="20.399999999999999" x14ac:dyDescent="0.3">
      <c r="A30" s="2" t="s">
        <v>30</v>
      </c>
      <c r="B30" s="2" t="s">
        <v>13</v>
      </c>
      <c r="C30" s="6" t="s">
        <v>10</v>
      </c>
      <c r="D30" s="2" t="s">
        <v>16</v>
      </c>
      <c r="E30" s="4">
        <f t="shared" ref="E30" si="1">2.5*0.7*1.45</f>
        <v>2.5375000000000001</v>
      </c>
      <c r="F30" s="2">
        <v>2.35</v>
      </c>
      <c r="G30" s="2" t="s">
        <v>15</v>
      </c>
      <c r="H30" s="2" t="s">
        <v>14</v>
      </c>
      <c r="I30" s="2" t="s">
        <v>10</v>
      </c>
      <c r="J30" s="2" t="s">
        <v>10</v>
      </c>
      <c r="K30" s="14">
        <v>35</v>
      </c>
      <c r="L30" s="14" t="s">
        <v>10</v>
      </c>
    </row>
    <row r="31" spans="1:12" ht="21" customHeight="1" x14ac:dyDescent="0.3">
      <c r="A31" s="11" t="s">
        <v>31</v>
      </c>
      <c r="B31" s="2" t="s">
        <v>32</v>
      </c>
      <c r="C31" s="6" t="s">
        <v>33</v>
      </c>
      <c r="D31" s="11" t="s">
        <v>36</v>
      </c>
      <c r="E31" s="12">
        <f>2.5*1.8*1.45</f>
        <v>6.5249999999999995</v>
      </c>
      <c r="F31" s="11">
        <v>6</v>
      </c>
      <c r="G31" s="11" t="s">
        <v>35</v>
      </c>
      <c r="H31" s="11" t="s">
        <v>34</v>
      </c>
      <c r="I31" s="11" t="s">
        <v>10</v>
      </c>
      <c r="J31" s="11" t="s">
        <v>19</v>
      </c>
      <c r="K31" s="15" t="s">
        <v>139</v>
      </c>
      <c r="L31" s="15" t="s">
        <v>185</v>
      </c>
    </row>
    <row r="32" spans="1:12" ht="20.399999999999999" x14ac:dyDescent="0.3">
      <c r="A32" s="11"/>
      <c r="B32" s="3" t="s">
        <v>161</v>
      </c>
      <c r="C32" s="6" t="s">
        <v>113</v>
      </c>
      <c r="D32" s="11"/>
      <c r="E32" s="12"/>
      <c r="F32" s="11"/>
      <c r="G32" s="11"/>
      <c r="H32" s="11"/>
      <c r="I32" s="11"/>
      <c r="J32" s="11"/>
      <c r="K32" s="17"/>
      <c r="L32" s="17"/>
    </row>
    <row r="33" spans="1:12" ht="20.399999999999999" x14ac:dyDescent="0.3">
      <c r="A33" s="11"/>
      <c r="B33" s="3" t="s">
        <v>102</v>
      </c>
      <c r="C33" s="6" t="s">
        <v>114</v>
      </c>
      <c r="D33" s="11"/>
      <c r="E33" s="12"/>
      <c r="F33" s="11"/>
      <c r="G33" s="11"/>
      <c r="H33" s="11"/>
      <c r="I33" s="11"/>
      <c r="J33" s="11"/>
      <c r="K33" s="17"/>
      <c r="L33" s="17"/>
    </row>
    <row r="34" spans="1:12" ht="20.399999999999999" x14ac:dyDescent="0.3">
      <c r="A34" s="11"/>
      <c r="B34" s="3" t="s">
        <v>103</v>
      </c>
      <c r="C34" s="6" t="s">
        <v>133</v>
      </c>
      <c r="D34" s="11"/>
      <c r="E34" s="12"/>
      <c r="F34" s="11"/>
      <c r="G34" s="11"/>
      <c r="H34" s="11"/>
      <c r="I34" s="11"/>
      <c r="J34" s="11"/>
      <c r="K34" s="17"/>
      <c r="L34" s="17"/>
    </row>
    <row r="35" spans="1:12" ht="40.799999999999997" x14ac:dyDescent="0.3">
      <c r="A35" s="11"/>
      <c r="B35" s="3" t="s">
        <v>104</v>
      </c>
      <c r="C35" s="6" t="s">
        <v>115</v>
      </c>
      <c r="D35" s="11"/>
      <c r="E35" s="12"/>
      <c r="F35" s="11"/>
      <c r="G35" s="11"/>
      <c r="H35" s="11"/>
      <c r="I35" s="11"/>
      <c r="J35" s="11"/>
      <c r="K35" s="17"/>
      <c r="L35" s="17"/>
    </row>
    <row r="36" spans="1:12" x14ac:dyDescent="0.3">
      <c r="A36" s="11"/>
      <c r="B36" s="3" t="s">
        <v>105</v>
      </c>
      <c r="C36" s="6" t="s">
        <v>57</v>
      </c>
      <c r="D36" s="11"/>
      <c r="E36" s="12"/>
      <c r="F36" s="11"/>
      <c r="G36" s="11"/>
      <c r="H36" s="11"/>
      <c r="I36" s="11"/>
      <c r="J36" s="11"/>
      <c r="K36" s="17"/>
      <c r="L36" s="17"/>
    </row>
    <row r="37" spans="1:12" x14ac:dyDescent="0.3">
      <c r="A37" s="11"/>
      <c r="B37" s="3" t="s">
        <v>106</v>
      </c>
      <c r="C37" s="6" t="s">
        <v>116</v>
      </c>
      <c r="D37" s="11"/>
      <c r="E37" s="12"/>
      <c r="F37" s="11"/>
      <c r="G37" s="11"/>
      <c r="H37" s="11"/>
      <c r="I37" s="11"/>
      <c r="J37" s="11"/>
      <c r="K37" s="16"/>
      <c r="L37" s="16"/>
    </row>
    <row r="38" spans="1:12" ht="21" customHeight="1" x14ac:dyDescent="0.3">
      <c r="A38" s="11" t="s">
        <v>31</v>
      </c>
      <c r="B38" s="2" t="s">
        <v>32</v>
      </c>
      <c r="C38" s="6" t="s">
        <v>33</v>
      </c>
      <c r="D38" s="11" t="s">
        <v>36</v>
      </c>
      <c r="E38" s="12">
        <f>2.5*1.8*1.45</f>
        <v>6.5249999999999995</v>
      </c>
      <c r="F38" s="11">
        <v>6</v>
      </c>
      <c r="G38" s="11" t="s">
        <v>35</v>
      </c>
      <c r="H38" s="11" t="s">
        <v>34</v>
      </c>
      <c r="I38" s="11" t="s">
        <v>10</v>
      </c>
      <c r="J38" s="11" t="s">
        <v>19</v>
      </c>
      <c r="K38" s="15" t="s">
        <v>140</v>
      </c>
      <c r="L38" s="15" t="s">
        <v>185</v>
      </c>
    </row>
    <row r="39" spans="1:12" ht="20.399999999999999" x14ac:dyDescent="0.3">
      <c r="A39" s="11"/>
      <c r="B39" s="3" t="s">
        <v>161</v>
      </c>
      <c r="C39" s="6" t="s">
        <v>113</v>
      </c>
      <c r="D39" s="11"/>
      <c r="E39" s="12"/>
      <c r="F39" s="11"/>
      <c r="G39" s="11"/>
      <c r="H39" s="11"/>
      <c r="I39" s="11"/>
      <c r="J39" s="11"/>
      <c r="K39" s="17"/>
      <c r="L39" s="17"/>
    </row>
    <row r="40" spans="1:12" ht="20.399999999999999" x14ac:dyDescent="0.3">
      <c r="A40" s="11"/>
      <c r="B40" s="3" t="s">
        <v>102</v>
      </c>
      <c r="C40" s="6" t="s">
        <v>114</v>
      </c>
      <c r="D40" s="11"/>
      <c r="E40" s="12"/>
      <c r="F40" s="11"/>
      <c r="G40" s="11"/>
      <c r="H40" s="11"/>
      <c r="I40" s="11"/>
      <c r="J40" s="11"/>
      <c r="K40" s="17"/>
      <c r="L40" s="17"/>
    </row>
    <row r="41" spans="1:12" ht="20.399999999999999" x14ac:dyDescent="0.3">
      <c r="A41" s="11"/>
      <c r="B41" s="3" t="s">
        <v>103</v>
      </c>
      <c r="C41" s="6" t="s">
        <v>133</v>
      </c>
      <c r="D41" s="11"/>
      <c r="E41" s="12"/>
      <c r="F41" s="11"/>
      <c r="G41" s="11"/>
      <c r="H41" s="11"/>
      <c r="I41" s="11"/>
      <c r="J41" s="11"/>
      <c r="K41" s="17"/>
      <c r="L41" s="17"/>
    </row>
    <row r="42" spans="1:12" ht="40.799999999999997" x14ac:dyDescent="0.3">
      <c r="A42" s="11"/>
      <c r="B42" s="3" t="s">
        <v>104</v>
      </c>
      <c r="C42" s="6" t="s">
        <v>115</v>
      </c>
      <c r="D42" s="11"/>
      <c r="E42" s="12"/>
      <c r="F42" s="11"/>
      <c r="G42" s="11"/>
      <c r="H42" s="11"/>
      <c r="I42" s="11"/>
      <c r="J42" s="11"/>
      <c r="K42" s="17"/>
      <c r="L42" s="17"/>
    </row>
    <row r="43" spans="1:12" x14ac:dyDescent="0.3">
      <c r="A43" s="11"/>
      <c r="B43" s="3" t="s">
        <v>105</v>
      </c>
      <c r="C43" s="6" t="s">
        <v>57</v>
      </c>
      <c r="D43" s="11"/>
      <c r="E43" s="12"/>
      <c r="F43" s="11"/>
      <c r="G43" s="11"/>
      <c r="H43" s="11"/>
      <c r="I43" s="11"/>
      <c r="J43" s="11"/>
      <c r="K43" s="17"/>
      <c r="L43" s="17"/>
    </row>
    <row r="44" spans="1:12" x14ac:dyDescent="0.3">
      <c r="A44" s="11"/>
      <c r="B44" s="3" t="s">
        <v>106</v>
      </c>
      <c r="C44" s="6" t="s">
        <v>116</v>
      </c>
      <c r="D44" s="11"/>
      <c r="E44" s="12"/>
      <c r="F44" s="11"/>
      <c r="G44" s="11"/>
      <c r="H44" s="11"/>
      <c r="I44" s="11"/>
      <c r="J44" s="11"/>
      <c r="K44" s="16"/>
      <c r="L44" s="16"/>
    </row>
    <row r="45" spans="1:12" x14ac:dyDescent="0.3">
      <c r="A45" s="2" t="s">
        <v>12</v>
      </c>
      <c r="B45" s="2" t="s">
        <v>13</v>
      </c>
      <c r="C45" s="6" t="s">
        <v>10</v>
      </c>
      <c r="D45" s="2" t="s">
        <v>16</v>
      </c>
      <c r="E45" s="4">
        <f t="shared" ref="E45:E47" si="2">2.5*0.7*1.45</f>
        <v>2.5375000000000001</v>
      </c>
      <c r="F45" s="2">
        <v>2.35</v>
      </c>
      <c r="G45" s="2" t="s">
        <v>15</v>
      </c>
      <c r="H45" s="2" t="s">
        <v>14</v>
      </c>
      <c r="I45" s="2" t="s">
        <v>17</v>
      </c>
      <c r="J45" s="2" t="s">
        <v>10</v>
      </c>
      <c r="K45" s="14">
        <v>31</v>
      </c>
      <c r="L45" s="14" t="s">
        <v>10</v>
      </c>
    </row>
    <row r="46" spans="1:12" x14ac:dyDescent="0.3">
      <c r="A46" s="2" t="s">
        <v>12</v>
      </c>
      <c r="B46" s="2" t="s">
        <v>13</v>
      </c>
      <c r="C46" s="6" t="s">
        <v>10</v>
      </c>
      <c r="D46" s="2" t="s">
        <v>16</v>
      </c>
      <c r="E46" s="4">
        <f t="shared" si="2"/>
        <v>2.5375000000000001</v>
      </c>
      <c r="F46" s="2">
        <v>2.35</v>
      </c>
      <c r="G46" s="2" t="s">
        <v>15</v>
      </c>
      <c r="H46" s="2" t="s">
        <v>14</v>
      </c>
      <c r="I46" s="2" t="s">
        <v>17</v>
      </c>
      <c r="J46" s="2" t="s">
        <v>10</v>
      </c>
      <c r="K46" s="14">
        <v>30</v>
      </c>
      <c r="L46" s="14" t="s">
        <v>10</v>
      </c>
    </row>
    <row r="47" spans="1:12" ht="20.399999999999999" x14ac:dyDescent="0.3">
      <c r="A47" s="2" t="s">
        <v>38</v>
      </c>
      <c r="B47" s="2" t="s">
        <v>162</v>
      </c>
      <c r="C47" s="6" t="s">
        <v>118</v>
      </c>
      <c r="D47" s="2" t="s">
        <v>16</v>
      </c>
      <c r="E47" s="4">
        <f t="shared" si="2"/>
        <v>2.5375000000000001</v>
      </c>
      <c r="F47" s="2">
        <v>2.35</v>
      </c>
      <c r="G47" s="2" t="s">
        <v>15</v>
      </c>
      <c r="H47" s="2" t="s">
        <v>14</v>
      </c>
      <c r="I47" s="2" t="s">
        <v>10</v>
      </c>
      <c r="J47" s="2" t="s">
        <v>10</v>
      </c>
      <c r="K47" s="14">
        <v>18</v>
      </c>
      <c r="L47" s="14" t="s">
        <v>10</v>
      </c>
    </row>
    <row r="48" spans="1:12" ht="122.4" x14ac:dyDescent="0.3">
      <c r="A48" s="2" t="s">
        <v>39</v>
      </c>
      <c r="B48" s="2" t="s">
        <v>107</v>
      </c>
      <c r="C48" s="6" t="s">
        <v>117</v>
      </c>
      <c r="D48" s="2" t="s">
        <v>16</v>
      </c>
      <c r="E48" s="4">
        <f>2.5*0.7*1.45</f>
        <v>2.5375000000000001</v>
      </c>
      <c r="F48" s="2">
        <v>2.35</v>
      </c>
      <c r="G48" s="2" t="s">
        <v>15</v>
      </c>
      <c r="H48" s="2" t="s">
        <v>14</v>
      </c>
      <c r="I48" s="2" t="s">
        <v>10</v>
      </c>
      <c r="J48" s="2" t="s">
        <v>10</v>
      </c>
      <c r="K48" s="14">
        <v>17</v>
      </c>
      <c r="L48" s="14" t="s">
        <v>10</v>
      </c>
    </row>
    <row r="49" spans="1:12" x14ac:dyDescent="0.3">
      <c r="A49" s="2" t="s">
        <v>12</v>
      </c>
      <c r="B49" s="2" t="s">
        <v>13</v>
      </c>
      <c r="C49" s="6" t="s">
        <v>10</v>
      </c>
      <c r="D49" s="2" t="s">
        <v>16</v>
      </c>
      <c r="E49" s="4">
        <f t="shared" ref="E49:E57" si="3">2.5*0.7*1.45</f>
        <v>2.5375000000000001</v>
      </c>
      <c r="F49" s="2">
        <v>2.35</v>
      </c>
      <c r="G49" s="2" t="s">
        <v>15</v>
      </c>
      <c r="H49" s="2" t="s">
        <v>14</v>
      </c>
      <c r="I49" s="2" t="s">
        <v>17</v>
      </c>
      <c r="J49" s="2" t="s">
        <v>10</v>
      </c>
      <c r="K49" s="14">
        <v>16</v>
      </c>
      <c r="L49" s="14" t="s">
        <v>10</v>
      </c>
    </row>
    <row r="50" spans="1:12" x14ac:dyDescent="0.3">
      <c r="A50" s="2" t="s">
        <v>12</v>
      </c>
      <c r="B50" s="2" t="s">
        <v>13</v>
      </c>
      <c r="C50" s="6" t="s">
        <v>10</v>
      </c>
      <c r="D50" s="2" t="s">
        <v>16</v>
      </c>
      <c r="E50" s="4">
        <f t="shared" si="3"/>
        <v>2.5375000000000001</v>
      </c>
      <c r="F50" s="2">
        <v>2.35</v>
      </c>
      <c r="G50" s="2" t="s">
        <v>15</v>
      </c>
      <c r="H50" s="2" t="s">
        <v>14</v>
      </c>
      <c r="I50" s="2" t="s">
        <v>17</v>
      </c>
      <c r="J50" s="2" t="s">
        <v>10</v>
      </c>
      <c r="K50" s="14">
        <v>8</v>
      </c>
      <c r="L50" s="14" t="s">
        <v>10</v>
      </c>
    </row>
    <row r="51" spans="1:12" ht="112.2" x14ac:dyDescent="0.3">
      <c r="A51" s="7" t="s">
        <v>40</v>
      </c>
      <c r="B51" s="2" t="s">
        <v>163</v>
      </c>
      <c r="C51" s="6" t="s">
        <v>119</v>
      </c>
      <c r="D51" s="7" t="s">
        <v>16</v>
      </c>
      <c r="E51" s="9">
        <f>2.5*0.7*1.45</f>
        <v>2.5375000000000001</v>
      </c>
      <c r="F51" s="7">
        <v>2.35</v>
      </c>
      <c r="G51" s="7" t="s">
        <v>15</v>
      </c>
      <c r="H51" s="7" t="s">
        <v>14</v>
      </c>
      <c r="I51" s="7" t="s">
        <v>10</v>
      </c>
      <c r="J51" s="7" t="s">
        <v>10</v>
      </c>
      <c r="K51" s="15">
        <v>15</v>
      </c>
      <c r="L51" s="15" t="s">
        <v>10</v>
      </c>
    </row>
    <row r="52" spans="1:12" ht="18" customHeight="1" x14ac:dyDescent="0.3">
      <c r="A52" s="8"/>
      <c r="B52" s="3" t="s">
        <v>164</v>
      </c>
      <c r="C52" s="6" t="s">
        <v>57</v>
      </c>
      <c r="D52" s="8"/>
      <c r="E52" s="10"/>
      <c r="F52" s="8"/>
      <c r="G52" s="8"/>
      <c r="H52" s="8"/>
      <c r="I52" s="8"/>
      <c r="J52" s="8"/>
      <c r="K52" s="16"/>
      <c r="L52" s="16"/>
    </row>
    <row r="53" spans="1:12" x14ac:dyDescent="0.3">
      <c r="A53" s="2" t="s">
        <v>12</v>
      </c>
      <c r="B53" s="2" t="s">
        <v>13</v>
      </c>
      <c r="C53" s="6" t="s">
        <v>10</v>
      </c>
      <c r="D53" s="2" t="s">
        <v>16</v>
      </c>
      <c r="E53" s="4">
        <f t="shared" si="3"/>
        <v>2.5375000000000001</v>
      </c>
      <c r="F53" s="2">
        <v>2.35</v>
      </c>
      <c r="G53" s="2" t="s">
        <v>15</v>
      </c>
      <c r="H53" s="2" t="s">
        <v>14</v>
      </c>
      <c r="I53" s="2" t="s">
        <v>17</v>
      </c>
      <c r="J53" s="2" t="s">
        <v>10</v>
      </c>
      <c r="K53" s="14">
        <v>14</v>
      </c>
      <c r="L53" s="14" t="s">
        <v>10</v>
      </c>
    </row>
    <row r="54" spans="1:12" x14ac:dyDescent="0.3">
      <c r="A54" s="2" t="s">
        <v>12</v>
      </c>
      <c r="B54" s="2" t="s">
        <v>13</v>
      </c>
      <c r="C54" s="6" t="s">
        <v>10</v>
      </c>
      <c r="D54" s="2" t="s">
        <v>16</v>
      </c>
      <c r="E54" s="4">
        <f t="shared" si="3"/>
        <v>2.5375000000000001</v>
      </c>
      <c r="F54" s="2">
        <v>2.35</v>
      </c>
      <c r="G54" s="2" t="s">
        <v>15</v>
      </c>
      <c r="H54" s="2" t="s">
        <v>14</v>
      </c>
      <c r="I54" s="2" t="s">
        <v>17</v>
      </c>
      <c r="J54" s="2" t="s">
        <v>10</v>
      </c>
      <c r="K54" s="14">
        <v>13</v>
      </c>
      <c r="L54" s="14" t="s">
        <v>10</v>
      </c>
    </row>
    <row r="55" spans="1:12" x14ac:dyDescent="0.3">
      <c r="A55" s="2" t="s">
        <v>12</v>
      </c>
      <c r="B55" s="2" t="s">
        <v>13</v>
      </c>
      <c r="C55" s="6" t="s">
        <v>10</v>
      </c>
      <c r="D55" s="2" t="s">
        <v>16</v>
      </c>
      <c r="E55" s="4">
        <f t="shared" si="3"/>
        <v>2.5375000000000001</v>
      </c>
      <c r="F55" s="2">
        <v>2.35</v>
      </c>
      <c r="G55" s="2" t="s">
        <v>15</v>
      </c>
      <c r="H55" s="2" t="s">
        <v>14</v>
      </c>
      <c r="I55" s="2" t="s">
        <v>17</v>
      </c>
      <c r="J55" s="2" t="s">
        <v>10</v>
      </c>
      <c r="K55" s="14">
        <v>7</v>
      </c>
      <c r="L55" s="14" t="s">
        <v>10</v>
      </c>
    </row>
    <row r="56" spans="1:12" ht="122.4" x14ac:dyDescent="0.3">
      <c r="A56" s="2" t="s">
        <v>41</v>
      </c>
      <c r="B56" s="2" t="s">
        <v>42</v>
      </c>
      <c r="C56" s="6" t="s">
        <v>117</v>
      </c>
      <c r="D56" s="2" t="s">
        <v>16</v>
      </c>
      <c r="E56" s="4">
        <f>2.5*0.7*1.45</f>
        <v>2.5375000000000001</v>
      </c>
      <c r="F56" s="2">
        <v>2.35</v>
      </c>
      <c r="G56" s="2" t="s">
        <v>15</v>
      </c>
      <c r="H56" s="2" t="s">
        <v>14</v>
      </c>
      <c r="I56" s="2" t="s">
        <v>10</v>
      </c>
      <c r="J56" s="2" t="s">
        <v>19</v>
      </c>
      <c r="K56" s="14">
        <v>12</v>
      </c>
      <c r="L56" s="14" t="s">
        <v>10</v>
      </c>
    </row>
    <row r="57" spans="1:12" ht="61.2" x14ac:dyDescent="0.3">
      <c r="A57" s="2" t="s">
        <v>43</v>
      </c>
      <c r="B57" s="2" t="s">
        <v>44</v>
      </c>
      <c r="C57" s="6" t="s">
        <v>134</v>
      </c>
      <c r="D57" s="2" t="s">
        <v>16</v>
      </c>
      <c r="E57" s="4">
        <f t="shared" si="3"/>
        <v>2.5375000000000001</v>
      </c>
      <c r="F57" s="2">
        <v>2.35</v>
      </c>
      <c r="G57" s="2" t="s">
        <v>15</v>
      </c>
      <c r="H57" s="2" t="s">
        <v>14</v>
      </c>
      <c r="I57" s="2" t="s">
        <v>10</v>
      </c>
      <c r="J57" s="2" t="s">
        <v>10</v>
      </c>
      <c r="K57" s="14">
        <v>4</v>
      </c>
      <c r="L57" s="14" t="s">
        <v>10</v>
      </c>
    </row>
    <row r="58" spans="1:12" x14ac:dyDescent="0.3">
      <c r="A58" s="2" t="s">
        <v>141</v>
      </c>
      <c r="B58" s="2" t="s">
        <v>142</v>
      </c>
      <c r="C58" s="2" t="s">
        <v>10</v>
      </c>
      <c r="D58" s="2" t="s">
        <v>143</v>
      </c>
      <c r="E58" s="4"/>
      <c r="F58" s="2"/>
      <c r="G58" s="2"/>
      <c r="H58" s="2"/>
      <c r="I58" s="2"/>
      <c r="J58" s="2" t="s">
        <v>19</v>
      </c>
      <c r="K58" s="14">
        <v>41</v>
      </c>
      <c r="L58" s="14" t="s">
        <v>185</v>
      </c>
    </row>
    <row r="59" spans="1:12" ht="20.399999999999999" x14ac:dyDescent="0.3">
      <c r="A59" s="2" t="s">
        <v>144</v>
      </c>
      <c r="B59" s="2" t="s">
        <v>142</v>
      </c>
      <c r="C59" s="2" t="s">
        <v>10</v>
      </c>
      <c r="D59" s="2" t="s">
        <v>145</v>
      </c>
      <c r="E59" s="4"/>
      <c r="F59" s="2"/>
      <c r="G59" s="2"/>
      <c r="H59" s="2"/>
      <c r="I59" s="2"/>
      <c r="J59" s="2" t="s">
        <v>19</v>
      </c>
      <c r="K59" s="14">
        <v>40</v>
      </c>
      <c r="L59" s="14" t="s">
        <v>185</v>
      </c>
    </row>
    <row r="60" spans="1:12" ht="20.399999999999999" x14ac:dyDescent="0.3">
      <c r="A60" s="1" t="s">
        <v>45</v>
      </c>
      <c r="B60" s="1" t="s">
        <v>46</v>
      </c>
      <c r="C60" s="5"/>
      <c r="D60" s="1" t="s">
        <v>6</v>
      </c>
      <c r="E60" s="1" t="s">
        <v>7</v>
      </c>
      <c r="F60" s="1" t="s">
        <v>8</v>
      </c>
      <c r="G60" s="1" t="s">
        <v>4</v>
      </c>
      <c r="H60" s="1" t="s">
        <v>3</v>
      </c>
      <c r="I60" s="1" t="s">
        <v>9</v>
      </c>
      <c r="J60" s="1" t="s">
        <v>5</v>
      </c>
      <c r="K60" s="1" t="s">
        <v>101</v>
      </c>
      <c r="L60" s="1" t="s">
        <v>181</v>
      </c>
    </row>
    <row r="61" spans="1:12" ht="81.599999999999994" x14ac:dyDescent="0.3">
      <c r="A61" s="11" t="s">
        <v>18</v>
      </c>
      <c r="B61" s="2" t="s">
        <v>170</v>
      </c>
      <c r="C61" s="6" t="s">
        <v>47</v>
      </c>
      <c r="D61" s="11" t="s">
        <v>20</v>
      </c>
      <c r="E61" s="12">
        <f>2.5*1.4*1.45</f>
        <v>5.0750000000000002</v>
      </c>
      <c r="F61" s="11">
        <v>4.7</v>
      </c>
      <c r="G61" s="11" t="s">
        <v>98</v>
      </c>
      <c r="H61" s="11" t="s">
        <v>14</v>
      </c>
      <c r="I61" s="11" t="s">
        <v>99</v>
      </c>
      <c r="J61" s="11" t="s">
        <v>19</v>
      </c>
      <c r="K61" s="15" t="s">
        <v>146</v>
      </c>
      <c r="L61" s="15" t="s">
        <v>10</v>
      </c>
    </row>
    <row r="62" spans="1:12" ht="112.2" x14ac:dyDescent="0.3">
      <c r="A62" s="11"/>
      <c r="B62" s="3" t="s">
        <v>48</v>
      </c>
      <c r="C62" s="6" t="s">
        <v>120</v>
      </c>
      <c r="D62" s="11"/>
      <c r="E62" s="12"/>
      <c r="F62" s="11"/>
      <c r="G62" s="11"/>
      <c r="H62" s="11"/>
      <c r="I62" s="11"/>
      <c r="J62" s="11"/>
      <c r="K62" s="16"/>
      <c r="L62" s="16"/>
    </row>
    <row r="63" spans="1:12" x14ac:dyDescent="0.3">
      <c r="A63" s="2" t="s">
        <v>12</v>
      </c>
      <c r="B63" s="2" t="s">
        <v>13</v>
      </c>
      <c r="C63" s="6" t="s">
        <v>10</v>
      </c>
      <c r="D63" s="2" t="s">
        <v>16</v>
      </c>
      <c r="E63" s="4">
        <f>2.5*0.7*1.45</f>
        <v>2.5375000000000001</v>
      </c>
      <c r="F63" s="2">
        <v>2.35</v>
      </c>
      <c r="G63" s="2" t="s">
        <v>15</v>
      </c>
      <c r="H63" s="2" t="s">
        <v>14</v>
      </c>
      <c r="I63" s="2" t="s">
        <v>17</v>
      </c>
      <c r="J63" s="2" t="s">
        <v>10</v>
      </c>
      <c r="K63" s="14">
        <v>17</v>
      </c>
      <c r="L63" s="14" t="s">
        <v>10</v>
      </c>
    </row>
    <row r="64" spans="1:12" x14ac:dyDescent="0.3">
      <c r="A64" s="2" t="s">
        <v>12</v>
      </c>
      <c r="B64" s="2" t="s">
        <v>13</v>
      </c>
      <c r="C64" s="6" t="s">
        <v>10</v>
      </c>
      <c r="D64" s="2" t="s">
        <v>16</v>
      </c>
      <c r="E64" s="4">
        <f t="shared" ref="E64:E65" si="4">2.5*0.7*1.45</f>
        <v>2.5375000000000001</v>
      </c>
      <c r="F64" s="2">
        <v>2.35</v>
      </c>
      <c r="G64" s="2" t="s">
        <v>15</v>
      </c>
      <c r="H64" s="2" t="s">
        <v>14</v>
      </c>
      <c r="I64" s="2" t="s">
        <v>17</v>
      </c>
      <c r="J64" s="2" t="s">
        <v>10</v>
      </c>
      <c r="K64" s="14">
        <v>18</v>
      </c>
      <c r="L64" s="14" t="s">
        <v>10</v>
      </c>
    </row>
    <row r="65" spans="1:12" x14ac:dyDescent="0.3">
      <c r="A65" s="2" t="s">
        <v>12</v>
      </c>
      <c r="B65" s="2" t="s">
        <v>13</v>
      </c>
      <c r="C65" s="6" t="s">
        <v>10</v>
      </c>
      <c r="D65" s="2" t="s">
        <v>16</v>
      </c>
      <c r="E65" s="4">
        <f t="shared" si="4"/>
        <v>2.5375000000000001</v>
      </c>
      <c r="F65" s="2">
        <v>2.35</v>
      </c>
      <c r="G65" s="2" t="s">
        <v>15</v>
      </c>
      <c r="H65" s="2" t="s">
        <v>14</v>
      </c>
      <c r="I65" s="2" t="s">
        <v>17</v>
      </c>
      <c r="J65" s="2" t="s">
        <v>10</v>
      </c>
      <c r="K65" s="14">
        <v>19</v>
      </c>
      <c r="L65" s="14" t="s">
        <v>10</v>
      </c>
    </row>
    <row r="66" spans="1:12" ht="20.399999999999999" x14ac:dyDescent="0.3">
      <c r="A66" s="11" t="s">
        <v>21</v>
      </c>
      <c r="B66" s="2" t="s">
        <v>49</v>
      </c>
      <c r="C66" s="6" t="s">
        <v>22</v>
      </c>
      <c r="D66" s="11" t="s">
        <v>16</v>
      </c>
      <c r="E66" s="12">
        <f>2.5*0.7*1.45</f>
        <v>2.5375000000000001</v>
      </c>
      <c r="F66" s="11">
        <v>2.35</v>
      </c>
      <c r="G66" s="11" t="s">
        <v>15</v>
      </c>
      <c r="H66" s="11" t="s">
        <v>14</v>
      </c>
      <c r="I66" s="11" t="s">
        <v>99</v>
      </c>
      <c r="J66" s="11" t="s">
        <v>19</v>
      </c>
      <c r="K66" s="15">
        <v>20</v>
      </c>
      <c r="L66" s="15" t="s">
        <v>183</v>
      </c>
    </row>
    <row r="67" spans="1:12" ht="40.799999999999997" x14ac:dyDescent="0.3">
      <c r="A67" s="11"/>
      <c r="B67" s="3" t="s">
        <v>23</v>
      </c>
      <c r="C67" s="6" t="s">
        <v>112</v>
      </c>
      <c r="D67" s="11"/>
      <c r="E67" s="12"/>
      <c r="F67" s="11"/>
      <c r="G67" s="11"/>
      <c r="H67" s="11"/>
      <c r="I67" s="11"/>
      <c r="J67" s="11"/>
      <c r="K67" s="16"/>
      <c r="L67" s="16"/>
    </row>
    <row r="68" spans="1:12" ht="20.399999999999999" x14ac:dyDescent="0.3">
      <c r="A68" s="11" t="s">
        <v>21</v>
      </c>
      <c r="B68" s="2" t="s">
        <v>49</v>
      </c>
      <c r="C68" s="6" t="s">
        <v>22</v>
      </c>
      <c r="D68" s="11" t="s">
        <v>16</v>
      </c>
      <c r="E68" s="12">
        <f t="shared" ref="E68" si="5">2.5*0.7*1.45</f>
        <v>2.5375000000000001</v>
      </c>
      <c r="F68" s="11">
        <v>2.35</v>
      </c>
      <c r="G68" s="11" t="s">
        <v>15</v>
      </c>
      <c r="H68" s="11" t="s">
        <v>14</v>
      </c>
      <c r="I68" s="11" t="s">
        <v>99</v>
      </c>
      <c r="J68" s="11" t="s">
        <v>19</v>
      </c>
      <c r="K68" s="15">
        <v>21</v>
      </c>
      <c r="L68" s="15" t="s">
        <v>183</v>
      </c>
    </row>
    <row r="69" spans="1:12" ht="40.799999999999997" x14ac:dyDescent="0.3">
      <c r="A69" s="11"/>
      <c r="B69" s="3" t="s">
        <v>23</v>
      </c>
      <c r="C69" s="6" t="s">
        <v>112</v>
      </c>
      <c r="D69" s="11"/>
      <c r="E69" s="12"/>
      <c r="F69" s="11"/>
      <c r="G69" s="11"/>
      <c r="H69" s="11"/>
      <c r="I69" s="11"/>
      <c r="J69" s="11"/>
      <c r="K69" s="16"/>
      <c r="L69" s="16"/>
    </row>
    <row r="70" spans="1:12" ht="20.399999999999999" x14ac:dyDescent="0.3">
      <c r="A70" s="11" t="s">
        <v>21</v>
      </c>
      <c r="B70" s="2" t="s">
        <v>49</v>
      </c>
      <c r="C70" s="6" t="s">
        <v>22</v>
      </c>
      <c r="D70" s="11" t="s">
        <v>16</v>
      </c>
      <c r="E70" s="12">
        <f t="shared" ref="E70" si="6">2.5*0.7*1.45</f>
        <v>2.5375000000000001</v>
      </c>
      <c r="F70" s="11">
        <v>2.35</v>
      </c>
      <c r="G70" s="11" t="s">
        <v>15</v>
      </c>
      <c r="H70" s="11" t="s">
        <v>14</v>
      </c>
      <c r="I70" s="11" t="s">
        <v>99</v>
      </c>
      <c r="J70" s="11" t="s">
        <v>19</v>
      </c>
      <c r="K70" s="15">
        <v>22</v>
      </c>
      <c r="L70" s="15" t="s">
        <v>183</v>
      </c>
    </row>
    <row r="71" spans="1:12" ht="40.799999999999997" x14ac:dyDescent="0.3">
      <c r="A71" s="11"/>
      <c r="B71" s="3" t="s">
        <v>23</v>
      </c>
      <c r="C71" s="6" t="s">
        <v>112</v>
      </c>
      <c r="D71" s="11"/>
      <c r="E71" s="12"/>
      <c r="F71" s="11"/>
      <c r="G71" s="11"/>
      <c r="H71" s="11"/>
      <c r="I71" s="11"/>
      <c r="J71" s="11"/>
      <c r="K71" s="16"/>
      <c r="L71" s="16"/>
    </row>
    <row r="72" spans="1:12" x14ac:dyDescent="0.3">
      <c r="A72" s="2" t="s">
        <v>12</v>
      </c>
      <c r="B72" s="2" t="s">
        <v>13</v>
      </c>
      <c r="C72" s="6" t="s">
        <v>10</v>
      </c>
      <c r="D72" s="2" t="s">
        <v>16</v>
      </c>
      <c r="E72" s="4">
        <f>2.5*0.7*1.45</f>
        <v>2.5375000000000001</v>
      </c>
      <c r="F72" s="2">
        <v>2.35</v>
      </c>
      <c r="G72" s="2" t="s">
        <v>15</v>
      </c>
      <c r="H72" s="2" t="s">
        <v>14</v>
      </c>
      <c r="I72" s="2" t="s">
        <v>17</v>
      </c>
      <c r="J72" s="2" t="s">
        <v>10</v>
      </c>
      <c r="K72" s="14">
        <v>23</v>
      </c>
      <c r="L72" s="14" t="s">
        <v>10</v>
      </c>
    </row>
    <row r="73" spans="1:12" x14ac:dyDescent="0.3">
      <c r="A73" s="2" t="s">
        <v>12</v>
      </c>
      <c r="B73" s="2" t="s">
        <v>13</v>
      </c>
      <c r="C73" s="6" t="s">
        <v>10</v>
      </c>
      <c r="D73" s="2" t="s">
        <v>16</v>
      </c>
      <c r="E73" s="4">
        <f t="shared" ref="E73:E74" si="7">2.5*0.7*1.45</f>
        <v>2.5375000000000001</v>
      </c>
      <c r="F73" s="2">
        <v>2.35</v>
      </c>
      <c r="G73" s="2" t="s">
        <v>15</v>
      </c>
      <c r="H73" s="2" t="s">
        <v>14</v>
      </c>
      <c r="I73" s="2" t="s">
        <v>17</v>
      </c>
      <c r="J73" s="2" t="s">
        <v>10</v>
      </c>
      <c r="K73" s="14">
        <v>24</v>
      </c>
      <c r="L73" s="14" t="s">
        <v>10</v>
      </c>
    </row>
    <row r="74" spans="1:12" x14ac:dyDescent="0.3">
      <c r="A74" s="2" t="s">
        <v>12</v>
      </c>
      <c r="B74" s="2" t="s">
        <v>13</v>
      </c>
      <c r="C74" s="6" t="s">
        <v>10</v>
      </c>
      <c r="D74" s="2" t="s">
        <v>16</v>
      </c>
      <c r="E74" s="4">
        <f t="shared" si="7"/>
        <v>2.5375000000000001</v>
      </c>
      <c r="F74" s="2">
        <v>2.35</v>
      </c>
      <c r="G74" s="2" t="s">
        <v>15</v>
      </c>
      <c r="H74" s="2" t="s">
        <v>14</v>
      </c>
      <c r="I74" s="2" t="s">
        <v>17</v>
      </c>
      <c r="J74" s="2" t="s">
        <v>10</v>
      </c>
      <c r="K74" s="14">
        <v>25</v>
      </c>
      <c r="L74" s="14" t="s">
        <v>10</v>
      </c>
    </row>
    <row r="75" spans="1:12" ht="81.599999999999994" x14ac:dyDescent="0.3">
      <c r="A75" s="11" t="s">
        <v>50</v>
      </c>
      <c r="B75" s="2" t="s">
        <v>171</v>
      </c>
      <c r="C75" s="6" t="s">
        <v>47</v>
      </c>
      <c r="D75" s="11" t="s">
        <v>26</v>
      </c>
      <c r="E75" s="11">
        <f>2.5*0.8*1.45</f>
        <v>2.9</v>
      </c>
      <c r="F75" s="11">
        <v>2.5</v>
      </c>
      <c r="G75" s="11" t="s">
        <v>100</v>
      </c>
      <c r="H75" s="11" t="s">
        <v>10</v>
      </c>
      <c r="I75" s="11" t="s">
        <v>99</v>
      </c>
      <c r="J75" s="11" t="s">
        <v>19</v>
      </c>
      <c r="K75" s="15">
        <v>26</v>
      </c>
      <c r="L75" s="15" t="s">
        <v>10</v>
      </c>
    </row>
    <row r="76" spans="1:12" ht="112.2" x14ac:dyDescent="0.3">
      <c r="A76" s="11"/>
      <c r="B76" s="3" t="s">
        <v>172</v>
      </c>
      <c r="C76" s="6" t="s">
        <v>120</v>
      </c>
      <c r="D76" s="11"/>
      <c r="E76" s="11"/>
      <c r="F76" s="11"/>
      <c r="G76" s="11"/>
      <c r="H76" s="11"/>
      <c r="I76" s="11"/>
      <c r="J76" s="11"/>
      <c r="K76" s="16"/>
      <c r="L76" s="16"/>
    </row>
    <row r="77" spans="1:12" x14ac:dyDescent="0.3">
      <c r="A77" s="2" t="s">
        <v>12</v>
      </c>
      <c r="B77" s="2" t="s">
        <v>13</v>
      </c>
      <c r="C77" s="6" t="s">
        <v>10</v>
      </c>
      <c r="D77" s="2" t="s">
        <v>16</v>
      </c>
      <c r="E77" s="4">
        <f>2.5*0.7*1.45</f>
        <v>2.5375000000000001</v>
      </c>
      <c r="F77" s="2">
        <v>2.35</v>
      </c>
      <c r="G77" s="2" t="s">
        <v>15</v>
      </c>
      <c r="H77" s="2" t="s">
        <v>14</v>
      </c>
      <c r="I77" s="2" t="s">
        <v>17</v>
      </c>
      <c r="J77" s="2" t="s">
        <v>10</v>
      </c>
      <c r="K77" s="14">
        <v>27</v>
      </c>
      <c r="L77" s="14" t="s">
        <v>10</v>
      </c>
    </row>
    <row r="78" spans="1:12" x14ac:dyDescent="0.3">
      <c r="A78" s="2" t="s">
        <v>12</v>
      </c>
      <c r="B78" s="2" t="s">
        <v>13</v>
      </c>
      <c r="C78" s="6" t="s">
        <v>10</v>
      </c>
      <c r="D78" s="2" t="s">
        <v>16</v>
      </c>
      <c r="E78" s="4">
        <f t="shared" ref="E78:E79" si="8">2.5*0.7*1.45</f>
        <v>2.5375000000000001</v>
      </c>
      <c r="F78" s="2">
        <v>2.35</v>
      </c>
      <c r="G78" s="2" t="s">
        <v>15</v>
      </c>
      <c r="H78" s="2" t="s">
        <v>14</v>
      </c>
      <c r="I78" s="2" t="s">
        <v>17</v>
      </c>
      <c r="J78" s="2" t="s">
        <v>10</v>
      </c>
      <c r="K78" s="14">
        <v>28</v>
      </c>
      <c r="L78" s="14" t="s">
        <v>10</v>
      </c>
    </row>
    <row r="79" spans="1:12" ht="20.399999999999999" x14ac:dyDescent="0.3">
      <c r="A79" s="2" t="s">
        <v>51</v>
      </c>
      <c r="B79" s="2" t="s">
        <v>13</v>
      </c>
      <c r="C79" s="6" t="s">
        <v>10</v>
      </c>
      <c r="D79" s="2" t="s">
        <v>16</v>
      </c>
      <c r="E79" s="4">
        <f t="shared" si="8"/>
        <v>2.5375000000000001</v>
      </c>
      <c r="F79" s="2">
        <v>2.35</v>
      </c>
      <c r="G79" s="2" t="s">
        <v>15</v>
      </c>
      <c r="H79" s="2" t="s">
        <v>14</v>
      </c>
      <c r="I79" s="2" t="s">
        <v>10</v>
      </c>
      <c r="J79" s="2" t="s">
        <v>10</v>
      </c>
      <c r="K79" s="14">
        <v>31</v>
      </c>
      <c r="L79" s="14" t="s">
        <v>10</v>
      </c>
    </row>
    <row r="80" spans="1:12" ht="20.399999999999999" x14ac:dyDescent="0.3">
      <c r="A80" s="11" t="s">
        <v>52</v>
      </c>
      <c r="B80" s="2" t="s">
        <v>165</v>
      </c>
      <c r="C80" s="6" t="s">
        <v>33</v>
      </c>
      <c r="D80" s="11" t="s">
        <v>36</v>
      </c>
      <c r="E80" s="12">
        <f>2.5*1.8*1.45</f>
        <v>6.5249999999999995</v>
      </c>
      <c r="F80" s="11">
        <v>6.5</v>
      </c>
      <c r="G80" s="11" t="s">
        <v>35</v>
      </c>
      <c r="H80" s="11" t="s">
        <v>34</v>
      </c>
      <c r="I80" s="11" t="s">
        <v>10</v>
      </c>
      <c r="J80" s="11" t="s">
        <v>19</v>
      </c>
      <c r="K80" s="15" t="s">
        <v>147</v>
      </c>
      <c r="L80" s="15" t="s">
        <v>186</v>
      </c>
    </row>
    <row r="81" spans="1:12" ht="20.399999999999999" x14ac:dyDescent="0.3">
      <c r="A81" s="11"/>
      <c r="B81" s="3" t="s">
        <v>166</v>
      </c>
      <c r="C81" s="6" t="s">
        <v>121</v>
      </c>
      <c r="D81" s="11"/>
      <c r="E81" s="12"/>
      <c r="F81" s="11"/>
      <c r="G81" s="11"/>
      <c r="H81" s="11"/>
      <c r="I81" s="11"/>
      <c r="J81" s="11"/>
      <c r="K81" s="17"/>
      <c r="L81" s="17"/>
    </row>
    <row r="82" spans="1:12" ht="142.80000000000001" x14ac:dyDescent="0.3">
      <c r="A82" s="11"/>
      <c r="B82" s="3" t="s">
        <v>167</v>
      </c>
      <c r="C82" s="6" t="s">
        <v>135</v>
      </c>
      <c r="D82" s="11"/>
      <c r="E82" s="12"/>
      <c r="F82" s="11"/>
      <c r="G82" s="11"/>
      <c r="H82" s="11"/>
      <c r="I82" s="11"/>
      <c r="J82" s="11"/>
      <c r="K82" s="17"/>
      <c r="L82" s="17"/>
    </row>
    <row r="83" spans="1:12" x14ac:dyDescent="0.3">
      <c r="A83" s="11"/>
      <c r="B83" s="3" t="s">
        <v>56</v>
      </c>
      <c r="C83" s="6" t="s">
        <v>57</v>
      </c>
      <c r="D83" s="11"/>
      <c r="E83" s="12"/>
      <c r="F83" s="11"/>
      <c r="G83" s="11"/>
      <c r="H83" s="11"/>
      <c r="I83" s="11"/>
      <c r="J83" s="11"/>
      <c r="K83" s="17"/>
      <c r="L83" s="17"/>
    </row>
    <row r="84" spans="1:12" ht="102" x14ac:dyDescent="0.3">
      <c r="A84" s="11"/>
      <c r="B84" s="3" t="s">
        <v>58</v>
      </c>
      <c r="C84" s="6" t="s">
        <v>122</v>
      </c>
      <c r="D84" s="11"/>
      <c r="E84" s="12"/>
      <c r="F84" s="11"/>
      <c r="G84" s="11"/>
      <c r="H84" s="11"/>
      <c r="I84" s="11"/>
      <c r="J84" s="11"/>
      <c r="K84" s="17"/>
      <c r="L84" s="17"/>
    </row>
    <row r="85" spans="1:12" ht="20.399999999999999" x14ac:dyDescent="0.3">
      <c r="A85" s="11"/>
      <c r="B85" s="3" t="s">
        <v>59</v>
      </c>
      <c r="C85" s="6" t="s">
        <v>123</v>
      </c>
      <c r="D85" s="11"/>
      <c r="E85" s="12"/>
      <c r="F85" s="11"/>
      <c r="G85" s="11"/>
      <c r="H85" s="11"/>
      <c r="I85" s="11"/>
      <c r="J85" s="11"/>
      <c r="K85" s="17"/>
      <c r="L85" s="17"/>
    </row>
    <row r="86" spans="1:12" x14ac:dyDescent="0.3">
      <c r="A86" s="11"/>
      <c r="B86" s="3" t="s">
        <v>60</v>
      </c>
      <c r="C86" s="6" t="s">
        <v>57</v>
      </c>
      <c r="D86" s="11"/>
      <c r="E86" s="12"/>
      <c r="F86" s="11"/>
      <c r="G86" s="11"/>
      <c r="H86" s="11"/>
      <c r="I86" s="11"/>
      <c r="J86" s="11"/>
      <c r="K86" s="17"/>
      <c r="L86" s="17"/>
    </row>
    <row r="87" spans="1:12" ht="51" x14ac:dyDescent="0.3">
      <c r="A87" s="11"/>
      <c r="B87" s="3" t="s">
        <v>108</v>
      </c>
      <c r="C87" s="6" t="s">
        <v>124</v>
      </c>
      <c r="D87" s="11"/>
      <c r="E87" s="12"/>
      <c r="F87" s="11"/>
      <c r="G87" s="11"/>
      <c r="H87" s="11"/>
      <c r="I87" s="11"/>
      <c r="J87" s="11"/>
      <c r="K87" s="16"/>
      <c r="L87" s="16"/>
    </row>
    <row r="88" spans="1:12" ht="20.399999999999999" customHeight="1" x14ac:dyDescent="0.3">
      <c r="A88" s="11" t="s">
        <v>52</v>
      </c>
      <c r="B88" s="2" t="s">
        <v>165</v>
      </c>
      <c r="C88" s="6" t="s">
        <v>33</v>
      </c>
      <c r="D88" s="11" t="s">
        <v>36</v>
      </c>
      <c r="E88" s="12">
        <f>2.5*1.8*1.45</f>
        <v>6.5249999999999995</v>
      </c>
      <c r="F88" s="11">
        <v>6.5</v>
      </c>
      <c r="G88" s="11" t="s">
        <v>35</v>
      </c>
      <c r="H88" s="11" t="s">
        <v>34</v>
      </c>
      <c r="I88" s="11" t="s">
        <v>10</v>
      </c>
      <c r="J88" s="11" t="s">
        <v>19</v>
      </c>
      <c r="K88" s="15" t="s">
        <v>148</v>
      </c>
      <c r="L88" s="15" t="s">
        <v>186</v>
      </c>
    </row>
    <row r="89" spans="1:12" ht="20.399999999999999" x14ac:dyDescent="0.3">
      <c r="A89" s="11"/>
      <c r="B89" s="3" t="s">
        <v>166</v>
      </c>
      <c r="C89" s="6" t="s">
        <v>121</v>
      </c>
      <c r="D89" s="11"/>
      <c r="E89" s="12"/>
      <c r="F89" s="11"/>
      <c r="G89" s="11"/>
      <c r="H89" s="11"/>
      <c r="I89" s="11"/>
      <c r="J89" s="11"/>
      <c r="K89" s="17"/>
      <c r="L89" s="17"/>
    </row>
    <row r="90" spans="1:12" ht="142.80000000000001" x14ac:dyDescent="0.3">
      <c r="A90" s="11"/>
      <c r="B90" s="3" t="s">
        <v>167</v>
      </c>
      <c r="C90" s="6" t="s">
        <v>135</v>
      </c>
      <c r="D90" s="11"/>
      <c r="E90" s="12"/>
      <c r="F90" s="11"/>
      <c r="G90" s="11"/>
      <c r="H90" s="11"/>
      <c r="I90" s="11"/>
      <c r="J90" s="11"/>
      <c r="K90" s="17"/>
      <c r="L90" s="17"/>
    </row>
    <row r="91" spans="1:12" x14ac:dyDescent="0.3">
      <c r="A91" s="11"/>
      <c r="B91" s="3" t="s">
        <v>56</v>
      </c>
      <c r="C91" s="6" t="s">
        <v>57</v>
      </c>
      <c r="D91" s="11"/>
      <c r="E91" s="12"/>
      <c r="F91" s="11"/>
      <c r="G91" s="11"/>
      <c r="H91" s="11"/>
      <c r="I91" s="11"/>
      <c r="J91" s="11"/>
      <c r="K91" s="17"/>
      <c r="L91" s="17"/>
    </row>
    <row r="92" spans="1:12" ht="102" x14ac:dyDescent="0.3">
      <c r="A92" s="11"/>
      <c r="B92" s="3" t="s">
        <v>58</v>
      </c>
      <c r="C92" s="6" t="s">
        <v>122</v>
      </c>
      <c r="D92" s="11"/>
      <c r="E92" s="12"/>
      <c r="F92" s="11"/>
      <c r="G92" s="11"/>
      <c r="H92" s="11"/>
      <c r="I92" s="11"/>
      <c r="J92" s="11"/>
      <c r="K92" s="17"/>
      <c r="L92" s="17"/>
    </row>
    <row r="93" spans="1:12" ht="20.399999999999999" x14ac:dyDescent="0.3">
      <c r="A93" s="11"/>
      <c r="B93" s="3" t="s">
        <v>59</v>
      </c>
      <c r="C93" s="6" t="s">
        <v>123</v>
      </c>
      <c r="D93" s="11"/>
      <c r="E93" s="12"/>
      <c r="F93" s="11"/>
      <c r="G93" s="11"/>
      <c r="H93" s="11"/>
      <c r="I93" s="11"/>
      <c r="J93" s="11"/>
      <c r="K93" s="17"/>
      <c r="L93" s="17"/>
    </row>
    <row r="94" spans="1:12" x14ac:dyDescent="0.3">
      <c r="A94" s="11"/>
      <c r="B94" s="3" t="s">
        <v>60</v>
      </c>
      <c r="C94" s="6" t="s">
        <v>57</v>
      </c>
      <c r="D94" s="11"/>
      <c r="E94" s="12"/>
      <c r="F94" s="11"/>
      <c r="G94" s="11"/>
      <c r="H94" s="11"/>
      <c r="I94" s="11"/>
      <c r="J94" s="11"/>
      <c r="K94" s="17"/>
      <c r="L94" s="17"/>
    </row>
    <row r="95" spans="1:12" ht="51" x14ac:dyDescent="0.3">
      <c r="A95" s="11"/>
      <c r="B95" s="3" t="s">
        <v>108</v>
      </c>
      <c r="C95" s="6" t="s">
        <v>124</v>
      </c>
      <c r="D95" s="11"/>
      <c r="E95" s="12"/>
      <c r="F95" s="11"/>
      <c r="G95" s="11"/>
      <c r="H95" s="11"/>
      <c r="I95" s="11"/>
      <c r="J95" s="11"/>
      <c r="K95" s="16"/>
      <c r="L95" s="16"/>
    </row>
    <row r="96" spans="1:12" ht="20.399999999999999" customHeight="1" x14ac:dyDescent="0.3">
      <c r="A96" s="11" t="s">
        <v>52</v>
      </c>
      <c r="B96" s="2" t="s">
        <v>165</v>
      </c>
      <c r="C96" s="6" t="s">
        <v>33</v>
      </c>
      <c r="D96" s="11" t="s">
        <v>36</v>
      </c>
      <c r="E96" s="12">
        <f>2.5*1.8*1.45</f>
        <v>6.5249999999999995</v>
      </c>
      <c r="F96" s="11">
        <v>6.5</v>
      </c>
      <c r="G96" s="11" t="s">
        <v>35</v>
      </c>
      <c r="H96" s="11" t="s">
        <v>34</v>
      </c>
      <c r="I96" s="11" t="s">
        <v>10</v>
      </c>
      <c r="J96" s="11" t="s">
        <v>19</v>
      </c>
      <c r="K96" s="15" t="s">
        <v>139</v>
      </c>
      <c r="L96" s="15" t="s">
        <v>186</v>
      </c>
    </row>
    <row r="97" spans="1:12" ht="20.399999999999999" x14ac:dyDescent="0.3">
      <c r="A97" s="11"/>
      <c r="B97" s="3" t="s">
        <v>166</v>
      </c>
      <c r="C97" s="6" t="s">
        <v>121</v>
      </c>
      <c r="D97" s="11"/>
      <c r="E97" s="12"/>
      <c r="F97" s="11"/>
      <c r="G97" s="11"/>
      <c r="H97" s="11"/>
      <c r="I97" s="11"/>
      <c r="J97" s="11"/>
      <c r="K97" s="17"/>
      <c r="L97" s="17"/>
    </row>
    <row r="98" spans="1:12" ht="142.80000000000001" x14ac:dyDescent="0.3">
      <c r="A98" s="11"/>
      <c r="B98" s="3" t="s">
        <v>167</v>
      </c>
      <c r="C98" s="6" t="s">
        <v>135</v>
      </c>
      <c r="D98" s="11"/>
      <c r="E98" s="12"/>
      <c r="F98" s="11"/>
      <c r="G98" s="11"/>
      <c r="H98" s="11"/>
      <c r="I98" s="11"/>
      <c r="J98" s="11"/>
      <c r="K98" s="17"/>
      <c r="L98" s="17"/>
    </row>
    <row r="99" spans="1:12" x14ac:dyDescent="0.3">
      <c r="A99" s="11"/>
      <c r="B99" s="3" t="s">
        <v>56</v>
      </c>
      <c r="C99" s="6" t="s">
        <v>57</v>
      </c>
      <c r="D99" s="11"/>
      <c r="E99" s="12"/>
      <c r="F99" s="11"/>
      <c r="G99" s="11"/>
      <c r="H99" s="11"/>
      <c r="I99" s="11"/>
      <c r="J99" s="11"/>
      <c r="K99" s="17"/>
      <c r="L99" s="17"/>
    </row>
    <row r="100" spans="1:12" ht="102" x14ac:dyDescent="0.3">
      <c r="A100" s="11"/>
      <c r="B100" s="3" t="s">
        <v>58</v>
      </c>
      <c r="C100" s="6" t="s">
        <v>122</v>
      </c>
      <c r="D100" s="11"/>
      <c r="E100" s="12"/>
      <c r="F100" s="11"/>
      <c r="G100" s="11"/>
      <c r="H100" s="11"/>
      <c r="I100" s="11"/>
      <c r="J100" s="11"/>
      <c r="K100" s="17"/>
      <c r="L100" s="17"/>
    </row>
    <row r="101" spans="1:12" ht="20.399999999999999" x14ac:dyDescent="0.3">
      <c r="A101" s="11"/>
      <c r="B101" s="3" t="s">
        <v>59</v>
      </c>
      <c r="C101" s="6" t="s">
        <v>123</v>
      </c>
      <c r="D101" s="11"/>
      <c r="E101" s="12"/>
      <c r="F101" s="11"/>
      <c r="G101" s="11"/>
      <c r="H101" s="11"/>
      <c r="I101" s="11"/>
      <c r="J101" s="11"/>
      <c r="K101" s="17"/>
      <c r="L101" s="17"/>
    </row>
    <row r="102" spans="1:12" x14ac:dyDescent="0.3">
      <c r="A102" s="11"/>
      <c r="B102" s="3" t="s">
        <v>60</v>
      </c>
      <c r="C102" s="6" t="s">
        <v>57</v>
      </c>
      <c r="D102" s="11"/>
      <c r="E102" s="12"/>
      <c r="F102" s="11"/>
      <c r="G102" s="11"/>
      <c r="H102" s="11"/>
      <c r="I102" s="11"/>
      <c r="J102" s="11"/>
      <c r="K102" s="17"/>
      <c r="L102" s="17"/>
    </row>
    <row r="103" spans="1:12" ht="51" x14ac:dyDescent="0.3">
      <c r="A103" s="11"/>
      <c r="B103" s="3" t="s">
        <v>108</v>
      </c>
      <c r="C103" s="6" t="s">
        <v>124</v>
      </c>
      <c r="D103" s="11"/>
      <c r="E103" s="12"/>
      <c r="F103" s="11"/>
      <c r="G103" s="11"/>
      <c r="H103" s="11"/>
      <c r="I103" s="11"/>
      <c r="J103" s="11"/>
      <c r="K103" s="16"/>
      <c r="L103" s="16"/>
    </row>
    <row r="104" spans="1:12" x14ac:dyDescent="0.3">
      <c r="A104" s="2" t="s">
        <v>12</v>
      </c>
      <c r="B104" s="2" t="s">
        <v>13</v>
      </c>
      <c r="C104" s="6" t="s">
        <v>10</v>
      </c>
      <c r="D104" s="2" t="s">
        <v>16</v>
      </c>
      <c r="E104" s="4">
        <f>2.5*0.7*1.45</f>
        <v>2.5375000000000001</v>
      </c>
      <c r="F104" s="2">
        <v>2.35</v>
      </c>
      <c r="G104" s="2" t="s">
        <v>15</v>
      </c>
      <c r="H104" s="2" t="s">
        <v>14</v>
      </c>
      <c r="I104" s="2" t="s">
        <v>17</v>
      </c>
      <c r="J104" s="2" t="s">
        <v>10</v>
      </c>
      <c r="K104" s="14">
        <v>30</v>
      </c>
      <c r="L104" s="14" t="s">
        <v>10</v>
      </c>
    </row>
    <row r="105" spans="1:12" x14ac:dyDescent="0.3">
      <c r="A105" s="2" t="s">
        <v>12</v>
      </c>
      <c r="B105" s="2" t="s">
        <v>13</v>
      </c>
      <c r="C105" s="6" t="s">
        <v>10</v>
      </c>
      <c r="D105" s="2" t="s">
        <v>16</v>
      </c>
      <c r="E105" s="4">
        <f t="shared" ref="E105:E106" si="9">2.5*0.7*1.45</f>
        <v>2.5375000000000001</v>
      </c>
      <c r="F105" s="2">
        <v>2.35</v>
      </c>
      <c r="G105" s="2" t="s">
        <v>15</v>
      </c>
      <c r="H105" s="2" t="s">
        <v>14</v>
      </c>
      <c r="I105" s="2" t="s">
        <v>17</v>
      </c>
      <c r="J105" s="2" t="s">
        <v>10</v>
      </c>
      <c r="K105" s="14">
        <v>29</v>
      </c>
      <c r="L105" s="14" t="s">
        <v>10</v>
      </c>
    </row>
    <row r="106" spans="1:12" x14ac:dyDescent="0.3">
      <c r="A106" s="2" t="s">
        <v>12</v>
      </c>
      <c r="B106" s="2" t="s">
        <v>13</v>
      </c>
      <c r="C106" s="6" t="s">
        <v>10</v>
      </c>
      <c r="D106" s="2" t="s">
        <v>16</v>
      </c>
      <c r="E106" s="4">
        <f t="shared" si="9"/>
        <v>2.5375000000000001</v>
      </c>
      <c r="F106" s="2">
        <v>2.35</v>
      </c>
      <c r="G106" s="2" t="s">
        <v>15</v>
      </c>
      <c r="H106" s="2" t="s">
        <v>14</v>
      </c>
      <c r="I106" s="2" t="s">
        <v>17</v>
      </c>
      <c r="J106" s="2" t="s">
        <v>10</v>
      </c>
      <c r="K106" s="14">
        <v>14</v>
      </c>
      <c r="L106" s="14" t="s">
        <v>10</v>
      </c>
    </row>
    <row r="107" spans="1:12" x14ac:dyDescent="0.3">
      <c r="A107" s="2" t="s">
        <v>12</v>
      </c>
      <c r="B107" s="2" t="s">
        <v>13</v>
      </c>
      <c r="C107" s="6" t="s">
        <v>10</v>
      </c>
      <c r="D107" s="2" t="s">
        <v>16</v>
      </c>
      <c r="E107" s="4">
        <f>2.5*0.7*1.45</f>
        <v>2.5375000000000001</v>
      </c>
      <c r="F107" s="2">
        <v>2.35</v>
      </c>
      <c r="G107" s="2" t="s">
        <v>15</v>
      </c>
      <c r="H107" s="2" t="s">
        <v>14</v>
      </c>
      <c r="I107" s="2" t="s">
        <v>17</v>
      </c>
      <c r="J107" s="2" t="s">
        <v>10</v>
      </c>
      <c r="K107" s="14">
        <v>13</v>
      </c>
      <c r="L107" s="14" t="s">
        <v>10</v>
      </c>
    </row>
    <row r="108" spans="1:12" ht="142.80000000000001" x14ac:dyDescent="0.3">
      <c r="A108" s="11" t="s">
        <v>61</v>
      </c>
      <c r="B108" s="2" t="s">
        <v>169</v>
      </c>
      <c r="C108" s="6" t="s">
        <v>125</v>
      </c>
      <c r="D108" s="11" t="s">
        <v>16</v>
      </c>
      <c r="E108" s="12">
        <f>2.5*0.7*1.45</f>
        <v>2.5375000000000001</v>
      </c>
      <c r="F108" s="11">
        <v>2.35</v>
      </c>
      <c r="G108" s="11" t="s">
        <v>35</v>
      </c>
      <c r="H108" s="11" t="s">
        <v>14</v>
      </c>
      <c r="I108" s="11" t="s">
        <v>10</v>
      </c>
      <c r="J108" s="11" t="s">
        <v>10</v>
      </c>
      <c r="K108" s="15">
        <v>12</v>
      </c>
      <c r="L108" s="15" t="s">
        <v>10</v>
      </c>
    </row>
    <row r="109" spans="1:12" ht="20.399999999999999" x14ac:dyDescent="0.3">
      <c r="A109" s="11"/>
      <c r="B109" s="3" t="s">
        <v>168</v>
      </c>
      <c r="C109" s="6" t="s">
        <v>126</v>
      </c>
      <c r="D109" s="11"/>
      <c r="E109" s="12"/>
      <c r="F109" s="11"/>
      <c r="G109" s="11"/>
      <c r="H109" s="11"/>
      <c r="I109" s="11"/>
      <c r="J109" s="11"/>
      <c r="K109" s="16"/>
      <c r="L109" s="16"/>
    </row>
    <row r="110" spans="1:12" x14ac:dyDescent="0.3">
      <c r="A110" s="2" t="s">
        <v>12</v>
      </c>
      <c r="B110" s="2" t="s">
        <v>13</v>
      </c>
      <c r="C110" s="6" t="s">
        <v>10</v>
      </c>
      <c r="D110" s="2" t="s">
        <v>16</v>
      </c>
      <c r="E110" s="4">
        <f>2.5*0.7*1.45</f>
        <v>2.5375000000000001</v>
      </c>
      <c r="F110" s="2">
        <v>2.35</v>
      </c>
      <c r="G110" s="2" t="s">
        <v>15</v>
      </c>
      <c r="H110" s="2" t="s">
        <v>14</v>
      </c>
      <c r="I110" s="2" t="s">
        <v>17</v>
      </c>
      <c r="J110" s="2" t="s">
        <v>10</v>
      </c>
      <c r="K110" s="14">
        <v>11</v>
      </c>
      <c r="L110" s="14" t="s">
        <v>10</v>
      </c>
    </row>
    <row r="111" spans="1:12" x14ac:dyDescent="0.3">
      <c r="A111" s="2" t="s">
        <v>12</v>
      </c>
      <c r="B111" s="2" t="s">
        <v>13</v>
      </c>
      <c r="C111" s="6" t="s">
        <v>10</v>
      </c>
      <c r="D111" s="2" t="s">
        <v>16</v>
      </c>
      <c r="E111" s="4">
        <f t="shared" ref="E111" si="10">2.5*0.7*1.45</f>
        <v>2.5375000000000001</v>
      </c>
      <c r="F111" s="2">
        <v>2.35</v>
      </c>
      <c r="G111" s="2" t="s">
        <v>15</v>
      </c>
      <c r="H111" s="2" t="s">
        <v>14</v>
      </c>
      <c r="I111" s="2" t="s">
        <v>17</v>
      </c>
      <c r="J111" s="2" t="s">
        <v>10</v>
      </c>
      <c r="K111" s="14">
        <v>10</v>
      </c>
      <c r="L111" s="14" t="s">
        <v>10</v>
      </c>
    </row>
    <row r="112" spans="1:12" ht="81.599999999999994" x14ac:dyDescent="0.3">
      <c r="A112" s="2" t="s">
        <v>62</v>
      </c>
      <c r="B112" s="2" t="s">
        <v>63</v>
      </c>
      <c r="C112" s="6" t="s">
        <v>127</v>
      </c>
      <c r="D112" s="2" t="s">
        <v>16</v>
      </c>
      <c r="E112" s="4">
        <f>2.5*0.7*1.45</f>
        <v>2.5375000000000001</v>
      </c>
      <c r="F112" s="2">
        <v>2.35</v>
      </c>
      <c r="G112" s="2" t="s">
        <v>35</v>
      </c>
      <c r="H112" s="2" t="s">
        <v>14</v>
      </c>
      <c r="I112" s="2" t="s">
        <v>10</v>
      </c>
      <c r="J112" s="2" t="s">
        <v>10</v>
      </c>
      <c r="K112" s="14">
        <v>9</v>
      </c>
      <c r="L112" s="14" t="s">
        <v>10</v>
      </c>
    </row>
    <row r="113" spans="1:12" x14ac:dyDescent="0.3">
      <c r="A113" s="2" t="s">
        <v>12</v>
      </c>
      <c r="B113" s="2" t="s">
        <v>13</v>
      </c>
      <c r="C113" s="6" t="s">
        <v>10</v>
      </c>
      <c r="D113" s="2" t="s">
        <v>16</v>
      </c>
      <c r="E113" s="4">
        <f>2.5*0.7*1.45</f>
        <v>2.5375000000000001</v>
      </c>
      <c r="F113" s="2">
        <v>2.35</v>
      </c>
      <c r="G113" s="2" t="s">
        <v>15</v>
      </c>
      <c r="H113" s="2" t="s">
        <v>14</v>
      </c>
      <c r="I113" s="2" t="s">
        <v>17</v>
      </c>
      <c r="J113" s="2" t="s">
        <v>10</v>
      </c>
      <c r="K113" s="14">
        <v>8</v>
      </c>
      <c r="L113" s="14" t="s">
        <v>10</v>
      </c>
    </row>
    <row r="114" spans="1:12" x14ac:dyDescent="0.3">
      <c r="A114" s="2" t="s">
        <v>12</v>
      </c>
      <c r="B114" s="2" t="s">
        <v>13</v>
      </c>
      <c r="C114" s="6" t="s">
        <v>10</v>
      </c>
      <c r="D114" s="2" t="s">
        <v>16</v>
      </c>
      <c r="E114" s="4">
        <f t="shared" ref="E114:E116" si="11">2.5*0.7*1.45</f>
        <v>2.5375000000000001</v>
      </c>
      <c r="F114" s="2">
        <v>2.35</v>
      </c>
      <c r="G114" s="2" t="s">
        <v>15</v>
      </c>
      <c r="H114" s="2" t="s">
        <v>14</v>
      </c>
      <c r="I114" s="2" t="s">
        <v>17</v>
      </c>
      <c r="J114" s="2" t="s">
        <v>10</v>
      </c>
      <c r="K114" s="14">
        <v>7</v>
      </c>
      <c r="L114" s="14" t="s">
        <v>10</v>
      </c>
    </row>
    <row r="115" spans="1:12" x14ac:dyDescent="0.3">
      <c r="A115" s="2" t="s">
        <v>12</v>
      </c>
      <c r="B115" s="2" t="s">
        <v>13</v>
      </c>
      <c r="C115" s="6" t="s">
        <v>10</v>
      </c>
      <c r="D115" s="2" t="s">
        <v>16</v>
      </c>
      <c r="E115" s="4">
        <f t="shared" si="11"/>
        <v>2.5375000000000001</v>
      </c>
      <c r="F115" s="2">
        <v>2.35</v>
      </c>
      <c r="G115" s="2" t="s">
        <v>15</v>
      </c>
      <c r="H115" s="2" t="s">
        <v>14</v>
      </c>
      <c r="I115" s="2" t="s">
        <v>17</v>
      </c>
      <c r="J115" s="2" t="s">
        <v>10</v>
      </c>
      <c r="K115" s="14">
        <v>4</v>
      </c>
      <c r="L115" s="14" t="s">
        <v>10</v>
      </c>
    </row>
    <row r="116" spans="1:12" ht="81.599999999999994" x14ac:dyDescent="0.3">
      <c r="A116" s="2" t="s">
        <v>64</v>
      </c>
      <c r="B116" s="2" t="s">
        <v>65</v>
      </c>
      <c r="C116" s="6" t="s">
        <v>127</v>
      </c>
      <c r="D116" s="2" t="s">
        <v>16</v>
      </c>
      <c r="E116" s="4">
        <f t="shared" si="11"/>
        <v>2.5375000000000001</v>
      </c>
      <c r="F116" s="2">
        <v>2.35</v>
      </c>
      <c r="G116" s="2" t="s">
        <v>15</v>
      </c>
      <c r="H116" s="2" t="s">
        <v>14</v>
      </c>
      <c r="I116" s="2" t="s">
        <v>10</v>
      </c>
      <c r="J116" s="2" t="s">
        <v>10</v>
      </c>
      <c r="K116" s="14">
        <v>6</v>
      </c>
      <c r="L116" s="14" t="s">
        <v>10</v>
      </c>
    </row>
    <row r="117" spans="1:12" ht="21" customHeight="1" x14ac:dyDescent="0.3">
      <c r="A117" s="2" t="s">
        <v>66</v>
      </c>
      <c r="B117" s="2" t="s">
        <v>13</v>
      </c>
      <c r="C117" s="6" t="s">
        <v>10</v>
      </c>
      <c r="D117" s="2" t="s">
        <v>16</v>
      </c>
      <c r="E117" s="4">
        <f>2.5*0.7*1.45</f>
        <v>2.5375000000000001</v>
      </c>
      <c r="F117" s="2">
        <v>2.35</v>
      </c>
      <c r="G117" s="2" t="s">
        <v>15</v>
      </c>
      <c r="H117" s="2" t="s">
        <v>14</v>
      </c>
      <c r="I117" s="2" t="s">
        <v>17</v>
      </c>
      <c r="J117" s="2" t="s">
        <v>10</v>
      </c>
      <c r="K117" s="14">
        <v>5</v>
      </c>
      <c r="L117" s="14" t="s">
        <v>10</v>
      </c>
    </row>
    <row r="118" spans="1:12" ht="20.399999999999999" x14ac:dyDescent="0.3">
      <c r="A118" s="2" t="s">
        <v>43</v>
      </c>
      <c r="B118" s="2" t="s">
        <v>67</v>
      </c>
      <c r="C118" s="6" t="s">
        <v>68</v>
      </c>
      <c r="D118" s="2" t="s">
        <v>16</v>
      </c>
      <c r="E118" s="4">
        <f t="shared" ref="E118" si="12">2.5*0.7*1.45</f>
        <v>2.5375000000000001</v>
      </c>
      <c r="F118" s="2">
        <v>2.35</v>
      </c>
      <c r="G118" s="2" t="s">
        <v>15</v>
      </c>
      <c r="H118" s="2" t="s">
        <v>14</v>
      </c>
      <c r="I118" s="2" t="s">
        <v>10</v>
      </c>
      <c r="J118" s="2" t="s">
        <v>10</v>
      </c>
      <c r="K118" s="14">
        <v>3</v>
      </c>
      <c r="L118" s="14" t="s">
        <v>10</v>
      </c>
    </row>
    <row r="119" spans="1:12" x14ac:dyDescent="0.3">
      <c r="A119" s="2" t="s">
        <v>141</v>
      </c>
      <c r="B119" s="2" t="s">
        <v>142</v>
      </c>
      <c r="C119" s="2" t="s">
        <v>10</v>
      </c>
      <c r="D119" s="2" t="s">
        <v>149</v>
      </c>
      <c r="E119" s="4"/>
      <c r="F119" s="2"/>
      <c r="G119" s="2"/>
      <c r="H119" s="2"/>
      <c r="I119" s="2"/>
      <c r="J119" s="2" t="s">
        <v>19</v>
      </c>
      <c r="K119" s="14">
        <v>38</v>
      </c>
      <c r="L119" s="14" t="s">
        <v>185</v>
      </c>
    </row>
    <row r="120" spans="1:12" ht="20.399999999999999" x14ac:dyDescent="0.3">
      <c r="A120" s="1" t="s">
        <v>69</v>
      </c>
      <c r="B120" s="1" t="s">
        <v>46</v>
      </c>
      <c r="C120" s="5"/>
      <c r="D120" s="1" t="s">
        <v>6</v>
      </c>
      <c r="E120" s="1" t="s">
        <v>7</v>
      </c>
      <c r="F120" s="1" t="s">
        <v>8</v>
      </c>
      <c r="G120" s="1" t="s">
        <v>4</v>
      </c>
      <c r="H120" s="1" t="s">
        <v>3</v>
      </c>
      <c r="I120" s="1" t="s">
        <v>9</v>
      </c>
      <c r="J120" s="1" t="s">
        <v>5</v>
      </c>
      <c r="K120" s="1" t="s">
        <v>101</v>
      </c>
      <c r="L120" s="1" t="s">
        <v>181</v>
      </c>
    </row>
    <row r="121" spans="1:12" ht="204" x14ac:dyDescent="0.3">
      <c r="A121" s="2" t="s">
        <v>18</v>
      </c>
      <c r="B121" s="2" t="s">
        <v>70</v>
      </c>
      <c r="C121" s="6" t="s">
        <v>111</v>
      </c>
      <c r="D121" s="2" t="s">
        <v>73</v>
      </c>
      <c r="E121" s="2">
        <f>1.4*1.8*1</f>
        <v>2.52</v>
      </c>
      <c r="F121" s="2">
        <v>2.0699999999999998</v>
      </c>
      <c r="G121" s="2" t="s">
        <v>71</v>
      </c>
      <c r="H121" s="2" t="s">
        <v>10</v>
      </c>
      <c r="I121" s="2" t="s">
        <v>10</v>
      </c>
      <c r="J121" s="2" t="s">
        <v>72</v>
      </c>
      <c r="K121" s="18" t="s">
        <v>155</v>
      </c>
      <c r="L121" s="14" t="s">
        <v>182</v>
      </c>
    </row>
    <row r="122" spans="1:12" x14ac:dyDescent="0.3">
      <c r="A122" s="2" t="s">
        <v>12</v>
      </c>
      <c r="B122" s="2" t="s">
        <v>13</v>
      </c>
      <c r="C122" s="6" t="s">
        <v>10</v>
      </c>
      <c r="D122" s="2" t="s">
        <v>74</v>
      </c>
      <c r="E122" s="4">
        <f>1.4*0.72*1</f>
        <v>1.008</v>
      </c>
      <c r="F122" s="2">
        <v>0.86</v>
      </c>
      <c r="G122" s="2" t="s">
        <v>15</v>
      </c>
      <c r="H122" s="2" t="s">
        <v>10</v>
      </c>
      <c r="I122" s="2" t="s">
        <v>75</v>
      </c>
      <c r="J122" s="2" t="s">
        <v>10</v>
      </c>
      <c r="K122" s="14">
        <v>11</v>
      </c>
      <c r="L122" s="14" t="s">
        <v>10</v>
      </c>
    </row>
    <row r="123" spans="1:12" x14ac:dyDescent="0.3">
      <c r="A123" s="2" t="s">
        <v>12</v>
      </c>
      <c r="B123" s="2" t="s">
        <v>13</v>
      </c>
      <c r="C123" s="6" t="s">
        <v>10</v>
      </c>
      <c r="D123" s="2" t="s">
        <v>74</v>
      </c>
      <c r="E123" s="4">
        <f>1.4*0.72*1</f>
        <v>1.008</v>
      </c>
      <c r="F123" s="2">
        <v>0.86</v>
      </c>
      <c r="G123" s="2" t="s">
        <v>15</v>
      </c>
      <c r="H123" s="2" t="s">
        <v>10</v>
      </c>
      <c r="I123" s="2" t="s">
        <v>75</v>
      </c>
      <c r="J123" s="2" t="s">
        <v>10</v>
      </c>
      <c r="K123" s="14">
        <v>12</v>
      </c>
      <c r="L123" s="14" t="s">
        <v>10</v>
      </c>
    </row>
    <row r="124" spans="1:12" ht="20.399999999999999" x14ac:dyDescent="0.3">
      <c r="A124" s="2" t="s">
        <v>76</v>
      </c>
      <c r="B124" s="2" t="s">
        <v>77</v>
      </c>
      <c r="C124" s="6" t="s">
        <v>118</v>
      </c>
      <c r="D124" s="2" t="s">
        <v>78</v>
      </c>
      <c r="E124" s="4">
        <f>1.4*0.9*1</f>
        <v>1.26</v>
      </c>
      <c r="F124" s="2">
        <v>1.07</v>
      </c>
      <c r="G124" s="2" t="s">
        <v>15</v>
      </c>
      <c r="H124" s="2" t="s">
        <v>10</v>
      </c>
      <c r="I124" s="2" t="s">
        <v>10</v>
      </c>
      <c r="J124" s="2" t="s">
        <v>72</v>
      </c>
      <c r="K124" s="14">
        <v>13</v>
      </c>
      <c r="L124" s="14" t="s">
        <v>10</v>
      </c>
    </row>
    <row r="125" spans="1:12" ht="20.399999999999999" x14ac:dyDescent="0.3">
      <c r="A125" s="11" t="s">
        <v>21</v>
      </c>
      <c r="B125" s="2" t="s">
        <v>79</v>
      </c>
      <c r="C125" s="6" t="s">
        <v>22</v>
      </c>
      <c r="D125" s="11" t="s">
        <v>73</v>
      </c>
      <c r="E125" s="11">
        <f>1.4*1.8*1</f>
        <v>2.52</v>
      </c>
      <c r="F125" s="11">
        <v>2.14</v>
      </c>
      <c r="G125" s="11" t="s">
        <v>15</v>
      </c>
      <c r="H125" s="7" t="s">
        <v>10</v>
      </c>
      <c r="I125" s="11" t="s">
        <v>10</v>
      </c>
      <c r="J125" s="11" t="s">
        <v>72</v>
      </c>
      <c r="K125" s="15" t="s">
        <v>150</v>
      </c>
      <c r="L125" s="15" t="s">
        <v>183</v>
      </c>
    </row>
    <row r="126" spans="1:12" ht="40.799999999999997" x14ac:dyDescent="0.3">
      <c r="A126" s="11"/>
      <c r="B126" s="3" t="s">
        <v>109</v>
      </c>
      <c r="C126" s="6" t="s">
        <v>112</v>
      </c>
      <c r="D126" s="11"/>
      <c r="E126" s="11"/>
      <c r="F126" s="11"/>
      <c r="G126" s="11"/>
      <c r="H126" s="8"/>
      <c r="I126" s="11"/>
      <c r="J126" s="11"/>
      <c r="K126" s="16"/>
      <c r="L126" s="16"/>
    </row>
    <row r="127" spans="1:12" x14ac:dyDescent="0.3">
      <c r="A127" s="2" t="s">
        <v>12</v>
      </c>
      <c r="B127" s="2" t="s">
        <v>13</v>
      </c>
      <c r="C127" s="6" t="s">
        <v>10</v>
      </c>
      <c r="D127" s="2" t="s">
        <v>74</v>
      </c>
      <c r="E127" s="4">
        <f>1.4*0.72*1</f>
        <v>1.008</v>
      </c>
      <c r="F127" s="2">
        <v>0.86</v>
      </c>
      <c r="G127" s="2" t="s">
        <v>15</v>
      </c>
      <c r="H127" s="2" t="s">
        <v>10</v>
      </c>
      <c r="I127" s="2" t="s">
        <v>75</v>
      </c>
      <c r="J127" s="2" t="s">
        <v>10</v>
      </c>
      <c r="K127" s="14">
        <v>16</v>
      </c>
      <c r="L127" s="14" t="s">
        <v>10</v>
      </c>
    </row>
    <row r="128" spans="1:12" x14ac:dyDescent="0.3">
      <c r="A128" s="2" t="s">
        <v>12</v>
      </c>
      <c r="B128" s="2" t="s">
        <v>13</v>
      </c>
      <c r="C128" s="6" t="s">
        <v>10</v>
      </c>
      <c r="D128" s="2" t="s">
        <v>74</v>
      </c>
      <c r="E128" s="4">
        <f>1.4*0.72*1</f>
        <v>1.008</v>
      </c>
      <c r="F128" s="2">
        <v>0.86</v>
      </c>
      <c r="G128" s="2" t="s">
        <v>15</v>
      </c>
      <c r="H128" s="2" t="s">
        <v>10</v>
      </c>
      <c r="I128" s="2" t="s">
        <v>75</v>
      </c>
      <c r="J128" s="2" t="s">
        <v>10</v>
      </c>
      <c r="K128" s="14">
        <v>17</v>
      </c>
      <c r="L128" s="14" t="s">
        <v>10</v>
      </c>
    </row>
    <row r="129" spans="1:12" ht="20.399999999999999" x14ac:dyDescent="0.3">
      <c r="A129" s="11" t="s">
        <v>50</v>
      </c>
      <c r="B129" s="2" t="s">
        <v>80</v>
      </c>
      <c r="C129" s="6" t="s">
        <v>25</v>
      </c>
      <c r="D129" s="11" t="s">
        <v>81</v>
      </c>
      <c r="E129" s="11">
        <f>1.4*1*1</f>
        <v>1.4</v>
      </c>
      <c r="F129" s="11">
        <v>1.19</v>
      </c>
      <c r="G129" s="11" t="s">
        <v>71</v>
      </c>
      <c r="H129" s="11" t="s">
        <v>10</v>
      </c>
      <c r="I129" s="11" t="s">
        <v>10</v>
      </c>
      <c r="J129" s="11" t="s">
        <v>72</v>
      </c>
      <c r="K129" s="15">
        <v>18</v>
      </c>
      <c r="L129" s="15" t="s">
        <v>10</v>
      </c>
    </row>
    <row r="130" spans="1:12" ht="40.799999999999997" x14ac:dyDescent="0.3">
      <c r="A130" s="11"/>
      <c r="B130" s="3" t="s">
        <v>82</v>
      </c>
      <c r="C130" s="6" t="s">
        <v>28</v>
      </c>
      <c r="D130" s="11"/>
      <c r="E130" s="11"/>
      <c r="F130" s="11"/>
      <c r="G130" s="11"/>
      <c r="H130" s="11"/>
      <c r="I130" s="11"/>
      <c r="J130" s="11"/>
      <c r="K130" s="17"/>
      <c r="L130" s="17"/>
    </row>
    <row r="131" spans="1:12" ht="51" x14ac:dyDescent="0.3">
      <c r="A131" s="11"/>
      <c r="B131" s="3" t="s">
        <v>83</v>
      </c>
      <c r="C131" s="6" t="s">
        <v>132</v>
      </c>
      <c r="D131" s="11"/>
      <c r="E131" s="11"/>
      <c r="F131" s="11"/>
      <c r="G131" s="11"/>
      <c r="H131" s="11"/>
      <c r="I131" s="11"/>
      <c r="J131" s="11"/>
      <c r="K131" s="16"/>
      <c r="L131" s="16"/>
    </row>
    <row r="132" spans="1:12" x14ac:dyDescent="0.3">
      <c r="A132" s="2" t="s">
        <v>12</v>
      </c>
      <c r="B132" s="2" t="s">
        <v>13</v>
      </c>
      <c r="C132" s="6" t="s">
        <v>10</v>
      </c>
      <c r="D132" s="2" t="s">
        <v>78</v>
      </c>
      <c r="E132" s="2">
        <f>1.4*0.9*1</f>
        <v>1.26</v>
      </c>
      <c r="F132" s="2">
        <v>0.86</v>
      </c>
      <c r="G132" s="2" t="s">
        <v>15</v>
      </c>
      <c r="H132" s="2" t="s">
        <v>10</v>
      </c>
      <c r="I132" s="2" t="s">
        <v>75</v>
      </c>
      <c r="J132" s="2" t="s">
        <v>10</v>
      </c>
      <c r="K132" s="14">
        <v>19</v>
      </c>
      <c r="L132" s="14" t="s">
        <v>10</v>
      </c>
    </row>
    <row r="133" spans="1:12" x14ac:dyDescent="0.3">
      <c r="A133" s="2" t="s">
        <v>12</v>
      </c>
      <c r="B133" s="2" t="s">
        <v>13</v>
      </c>
      <c r="C133" s="6" t="s">
        <v>10</v>
      </c>
      <c r="D133" s="2" t="s">
        <v>74</v>
      </c>
      <c r="E133" s="4">
        <f>1.4*0.72*1</f>
        <v>1.008</v>
      </c>
      <c r="F133" s="2">
        <v>0.86</v>
      </c>
      <c r="G133" s="2" t="s">
        <v>15</v>
      </c>
      <c r="H133" s="2" t="s">
        <v>10</v>
      </c>
      <c r="I133" s="2" t="s">
        <v>75</v>
      </c>
      <c r="J133" s="2" t="s">
        <v>10</v>
      </c>
      <c r="K133" s="14">
        <v>20</v>
      </c>
      <c r="L133" s="14" t="s">
        <v>10</v>
      </c>
    </row>
    <row r="134" spans="1:12" ht="20.399999999999999" x14ac:dyDescent="0.3">
      <c r="A134" s="2" t="s">
        <v>51</v>
      </c>
      <c r="B134" s="2" t="s">
        <v>13</v>
      </c>
      <c r="C134" s="6" t="s">
        <v>10</v>
      </c>
      <c r="D134" s="2" t="s">
        <v>74</v>
      </c>
      <c r="E134" s="4">
        <f>1.4*0.72*1</f>
        <v>1.008</v>
      </c>
      <c r="F134" s="2">
        <v>0.86</v>
      </c>
      <c r="G134" s="2" t="s">
        <v>15</v>
      </c>
      <c r="H134" s="2" t="s">
        <v>10</v>
      </c>
      <c r="I134" s="2" t="s">
        <v>10</v>
      </c>
      <c r="J134" s="2" t="s">
        <v>10</v>
      </c>
      <c r="K134" s="14">
        <v>22</v>
      </c>
      <c r="L134" s="14" t="s">
        <v>10</v>
      </c>
    </row>
    <row r="135" spans="1:12" ht="20.399999999999999" x14ac:dyDescent="0.3">
      <c r="A135" s="11" t="s">
        <v>52</v>
      </c>
      <c r="B135" s="2" t="s">
        <v>53</v>
      </c>
      <c r="C135" s="6" t="s">
        <v>33</v>
      </c>
      <c r="D135" s="11" t="s">
        <v>84</v>
      </c>
      <c r="E135" s="11">
        <f>1.4*3.2*1</f>
        <v>4.4799999999999995</v>
      </c>
      <c r="F135" s="11">
        <v>4.03</v>
      </c>
      <c r="G135" s="11" t="s">
        <v>35</v>
      </c>
      <c r="H135" s="11" t="s">
        <v>34</v>
      </c>
      <c r="I135" s="11" t="s">
        <v>10</v>
      </c>
      <c r="J135" s="11" t="s">
        <v>72</v>
      </c>
      <c r="K135" s="15" t="s">
        <v>151</v>
      </c>
      <c r="L135" s="15" t="s">
        <v>186</v>
      </c>
    </row>
    <row r="136" spans="1:12" ht="20.399999999999999" x14ac:dyDescent="0.3">
      <c r="A136" s="11"/>
      <c r="B136" s="3" t="s">
        <v>54</v>
      </c>
      <c r="C136" s="6" t="s">
        <v>121</v>
      </c>
      <c r="D136" s="11"/>
      <c r="E136" s="11"/>
      <c r="F136" s="11"/>
      <c r="G136" s="11"/>
      <c r="H136" s="11"/>
      <c r="I136" s="11"/>
      <c r="J136" s="11"/>
      <c r="K136" s="17"/>
      <c r="L136" s="17"/>
    </row>
    <row r="137" spans="1:12" ht="142.80000000000001" x14ac:dyDescent="0.3">
      <c r="A137" s="11"/>
      <c r="B137" s="3" t="s">
        <v>55</v>
      </c>
      <c r="C137" s="6" t="s">
        <v>135</v>
      </c>
      <c r="D137" s="11"/>
      <c r="E137" s="11"/>
      <c r="F137" s="11"/>
      <c r="G137" s="11"/>
      <c r="H137" s="11"/>
      <c r="I137" s="11"/>
      <c r="J137" s="11"/>
      <c r="K137" s="17"/>
      <c r="L137" s="17"/>
    </row>
    <row r="138" spans="1:12" x14ac:dyDescent="0.3">
      <c r="A138" s="11"/>
      <c r="B138" s="3" t="s">
        <v>56</v>
      </c>
      <c r="C138" s="6" t="s">
        <v>57</v>
      </c>
      <c r="D138" s="11"/>
      <c r="E138" s="11"/>
      <c r="F138" s="11"/>
      <c r="G138" s="11"/>
      <c r="H138" s="11"/>
      <c r="I138" s="11"/>
      <c r="J138" s="11"/>
      <c r="K138" s="17"/>
      <c r="L138" s="17"/>
    </row>
    <row r="139" spans="1:12" ht="102" x14ac:dyDescent="0.3">
      <c r="A139" s="11"/>
      <c r="B139" s="3" t="s">
        <v>58</v>
      </c>
      <c r="C139" s="6" t="s">
        <v>122</v>
      </c>
      <c r="D139" s="11"/>
      <c r="E139" s="11"/>
      <c r="F139" s="11"/>
      <c r="G139" s="11"/>
      <c r="H139" s="11"/>
      <c r="I139" s="11"/>
      <c r="J139" s="11"/>
      <c r="K139" s="17"/>
      <c r="L139" s="17"/>
    </row>
    <row r="140" spans="1:12" ht="20.399999999999999" x14ac:dyDescent="0.3">
      <c r="A140" s="11"/>
      <c r="B140" s="3" t="s">
        <v>59</v>
      </c>
      <c r="C140" s="6" t="s">
        <v>123</v>
      </c>
      <c r="D140" s="11"/>
      <c r="E140" s="11"/>
      <c r="F140" s="11"/>
      <c r="G140" s="11"/>
      <c r="H140" s="11"/>
      <c r="I140" s="11"/>
      <c r="J140" s="11"/>
      <c r="K140" s="17"/>
      <c r="L140" s="17"/>
    </row>
    <row r="141" spans="1:12" x14ac:dyDescent="0.3">
      <c r="A141" s="11"/>
      <c r="B141" s="3" t="s">
        <v>60</v>
      </c>
      <c r="C141" s="6" t="s">
        <v>57</v>
      </c>
      <c r="D141" s="11"/>
      <c r="E141" s="11"/>
      <c r="F141" s="11"/>
      <c r="G141" s="11"/>
      <c r="H141" s="11"/>
      <c r="I141" s="11"/>
      <c r="J141" s="11"/>
      <c r="K141" s="17"/>
      <c r="L141" s="17"/>
    </row>
    <row r="142" spans="1:12" ht="51" x14ac:dyDescent="0.3">
      <c r="A142" s="11"/>
      <c r="B142" s="3" t="s">
        <v>108</v>
      </c>
      <c r="C142" s="6" t="s">
        <v>124</v>
      </c>
      <c r="D142" s="11"/>
      <c r="E142" s="11"/>
      <c r="F142" s="11"/>
      <c r="G142" s="11"/>
      <c r="H142" s="11"/>
      <c r="I142" s="11"/>
      <c r="J142" s="11"/>
      <c r="K142" s="16"/>
      <c r="L142" s="16"/>
    </row>
    <row r="143" spans="1:12" ht="20.399999999999999" x14ac:dyDescent="0.3">
      <c r="A143" s="11" t="s">
        <v>52</v>
      </c>
      <c r="B143" s="2" t="s">
        <v>53</v>
      </c>
      <c r="C143" s="6" t="s">
        <v>33</v>
      </c>
      <c r="D143" s="11" t="s">
        <v>84</v>
      </c>
      <c r="E143" s="11">
        <f>1.4*3.2*1</f>
        <v>4.4799999999999995</v>
      </c>
      <c r="F143" s="11">
        <v>4.03</v>
      </c>
      <c r="G143" s="11" t="s">
        <v>35</v>
      </c>
      <c r="H143" s="11" t="s">
        <v>34</v>
      </c>
      <c r="I143" s="11" t="s">
        <v>10</v>
      </c>
      <c r="J143" s="11" t="s">
        <v>72</v>
      </c>
      <c r="K143" s="15" t="s">
        <v>152</v>
      </c>
      <c r="L143" s="15" t="s">
        <v>186</v>
      </c>
    </row>
    <row r="144" spans="1:12" ht="20.399999999999999" x14ac:dyDescent="0.3">
      <c r="A144" s="11"/>
      <c r="B144" s="3" t="s">
        <v>54</v>
      </c>
      <c r="C144" s="6" t="s">
        <v>121</v>
      </c>
      <c r="D144" s="11"/>
      <c r="E144" s="11"/>
      <c r="F144" s="11"/>
      <c r="G144" s="11"/>
      <c r="H144" s="11"/>
      <c r="I144" s="11"/>
      <c r="J144" s="11"/>
      <c r="K144" s="17"/>
      <c r="L144" s="17"/>
    </row>
    <row r="145" spans="1:12" ht="142.80000000000001" x14ac:dyDescent="0.3">
      <c r="A145" s="11"/>
      <c r="B145" s="3" t="s">
        <v>55</v>
      </c>
      <c r="C145" s="6" t="s">
        <v>135</v>
      </c>
      <c r="D145" s="11"/>
      <c r="E145" s="11"/>
      <c r="F145" s="11"/>
      <c r="G145" s="11"/>
      <c r="H145" s="11"/>
      <c r="I145" s="11"/>
      <c r="J145" s="11"/>
      <c r="K145" s="17"/>
      <c r="L145" s="17"/>
    </row>
    <row r="146" spans="1:12" x14ac:dyDescent="0.3">
      <c r="A146" s="11"/>
      <c r="B146" s="3" t="s">
        <v>56</v>
      </c>
      <c r="C146" s="6" t="s">
        <v>57</v>
      </c>
      <c r="D146" s="11"/>
      <c r="E146" s="11"/>
      <c r="F146" s="11"/>
      <c r="G146" s="11"/>
      <c r="H146" s="11"/>
      <c r="I146" s="11"/>
      <c r="J146" s="11"/>
      <c r="K146" s="17"/>
      <c r="L146" s="17"/>
    </row>
    <row r="147" spans="1:12" ht="102" x14ac:dyDescent="0.3">
      <c r="A147" s="11"/>
      <c r="B147" s="3" t="s">
        <v>58</v>
      </c>
      <c r="C147" s="6" t="s">
        <v>122</v>
      </c>
      <c r="D147" s="11"/>
      <c r="E147" s="11"/>
      <c r="F147" s="11"/>
      <c r="G147" s="11"/>
      <c r="H147" s="11"/>
      <c r="I147" s="11"/>
      <c r="J147" s="11"/>
      <c r="K147" s="17"/>
      <c r="L147" s="17"/>
    </row>
    <row r="148" spans="1:12" ht="20.399999999999999" x14ac:dyDescent="0.3">
      <c r="A148" s="11"/>
      <c r="B148" s="3" t="s">
        <v>59</v>
      </c>
      <c r="C148" s="6" t="s">
        <v>123</v>
      </c>
      <c r="D148" s="11"/>
      <c r="E148" s="11"/>
      <c r="F148" s="11"/>
      <c r="G148" s="11"/>
      <c r="H148" s="11"/>
      <c r="I148" s="11"/>
      <c r="J148" s="11"/>
      <c r="K148" s="17"/>
      <c r="L148" s="17"/>
    </row>
    <row r="149" spans="1:12" x14ac:dyDescent="0.3">
      <c r="A149" s="11"/>
      <c r="B149" s="3" t="s">
        <v>60</v>
      </c>
      <c r="C149" s="6" t="s">
        <v>57</v>
      </c>
      <c r="D149" s="11"/>
      <c r="E149" s="11"/>
      <c r="F149" s="11"/>
      <c r="G149" s="11"/>
      <c r="H149" s="11"/>
      <c r="I149" s="11"/>
      <c r="J149" s="11"/>
      <c r="K149" s="17"/>
      <c r="L149" s="17"/>
    </row>
    <row r="150" spans="1:12" ht="51" x14ac:dyDescent="0.3">
      <c r="A150" s="11"/>
      <c r="B150" s="3" t="s">
        <v>108</v>
      </c>
      <c r="C150" s="6" t="s">
        <v>124</v>
      </c>
      <c r="D150" s="11"/>
      <c r="E150" s="11"/>
      <c r="F150" s="11"/>
      <c r="G150" s="11"/>
      <c r="H150" s="11"/>
      <c r="I150" s="11"/>
      <c r="J150" s="11"/>
      <c r="K150" s="16"/>
      <c r="L150" s="16"/>
    </row>
    <row r="151" spans="1:12" x14ac:dyDescent="0.3">
      <c r="A151" s="2" t="s">
        <v>12</v>
      </c>
      <c r="B151" s="2" t="s">
        <v>13</v>
      </c>
      <c r="C151" s="6" t="s">
        <v>10</v>
      </c>
      <c r="D151" s="2" t="s">
        <v>74</v>
      </c>
      <c r="E151" s="4">
        <f>1.4*0.72*1</f>
        <v>1.008</v>
      </c>
      <c r="F151" s="2">
        <v>0.86</v>
      </c>
      <c r="G151" s="2" t="s">
        <v>15</v>
      </c>
      <c r="H151" s="2" t="s">
        <v>10</v>
      </c>
      <c r="I151" s="2" t="s">
        <v>75</v>
      </c>
      <c r="J151" s="2" t="s">
        <v>10</v>
      </c>
      <c r="K151" s="14">
        <v>21</v>
      </c>
      <c r="L151" s="14" t="s">
        <v>10</v>
      </c>
    </row>
    <row r="152" spans="1:12" ht="81.599999999999994" x14ac:dyDescent="0.3">
      <c r="A152" s="2" t="s">
        <v>62</v>
      </c>
      <c r="B152" s="2" t="s">
        <v>85</v>
      </c>
      <c r="C152" s="6" t="s">
        <v>136</v>
      </c>
      <c r="D152" s="2" t="s">
        <v>74</v>
      </c>
      <c r="E152" s="4">
        <f t="shared" ref="E152:E158" si="13">1.4*0.72*1</f>
        <v>1.008</v>
      </c>
      <c r="F152" s="2">
        <v>0.86</v>
      </c>
      <c r="G152" s="2" t="s">
        <v>35</v>
      </c>
      <c r="H152" s="2" t="s">
        <v>14</v>
      </c>
      <c r="I152" s="2" t="s">
        <v>10</v>
      </c>
      <c r="J152" s="2" t="s">
        <v>10</v>
      </c>
      <c r="K152" s="14">
        <v>8</v>
      </c>
      <c r="L152" s="14" t="s">
        <v>10</v>
      </c>
    </row>
    <row r="153" spans="1:12" x14ac:dyDescent="0.3">
      <c r="A153" s="2" t="s">
        <v>12</v>
      </c>
      <c r="B153" s="2" t="s">
        <v>13</v>
      </c>
      <c r="C153" s="6" t="s">
        <v>10</v>
      </c>
      <c r="D153" s="2" t="s">
        <v>74</v>
      </c>
      <c r="E153" s="4">
        <f t="shared" si="13"/>
        <v>1.008</v>
      </c>
      <c r="F153" s="2">
        <v>0.86</v>
      </c>
      <c r="G153" s="2" t="s">
        <v>15</v>
      </c>
      <c r="H153" s="2" t="s">
        <v>10</v>
      </c>
      <c r="I153" s="2" t="s">
        <v>75</v>
      </c>
      <c r="J153" s="2" t="s">
        <v>10</v>
      </c>
      <c r="K153" s="14">
        <v>7</v>
      </c>
      <c r="L153" s="14" t="s">
        <v>10</v>
      </c>
    </row>
    <row r="154" spans="1:12" x14ac:dyDescent="0.3">
      <c r="A154" s="2" t="s">
        <v>12</v>
      </c>
      <c r="B154" s="2" t="s">
        <v>13</v>
      </c>
      <c r="C154" s="6" t="s">
        <v>10</v>
      </c>
      <c r="D154" s="2" t="s">
        <v>74</v>
      </c>
      <c r="E154" s="4">
        <f t="shared" si="13"/>
        <v>1.008</v>
      </c>
      <c r="F154" s="2">
        <v>0.86</v>
      </c>
      <c r="G154" s="2" t="s">
        <v>15</v>
      </c>
      <c r="H154" s="2" t="s">
        <v>10</v>
      </c>
      <c r="I154" s="2" t="s">
        <v>75</v>
      </c>
      <c r="J154" s="2" t="s">
        <v>10</v>
      </c>
      <c r="K154" s="14">
        <v>6</v>
      </c>
      <c r="L154" s="14" t="s">
        <v>10</v>
      </c>
    </row>
    <row r="155" spans="1:12" ht="81.599999999999994" x14ac:dyDescent="0.3">
      <c r="A155" s="2" t="s">
        <v>86</v>
      </c>
      <c r="B155" s="2" t="s">
        <v>65</v>
      </c>
      <c r="C155" s="6" t="s">
        <v>136</v>
      </c>
      <c r="D155" s="2" t="s">
        <v>74</v>
      </c>
      <c r="E155" s="4">
        <f t="shared" si="13"/>
        <v>1.008</v>
      </c>
      <c r="F155" s="2">
        <v>0.86</v>
      </c>
      <c r="G155" s="2" t="s">
        <v>15</v>
      </c>
      <c r="H155" s="2" t="s">
        <v>10</v>
      </c>
      <c r="I155" s="2" t="s">
        <v>10</v>
      </c>
      <c r="J155" s="2" t="s">
        <v>10</v>
      </c>
      <c r="K155" s="14">
        <v>5</v>
      </c>
      <c r="L155" s="14" t="s">
        <v>10</v>
      </c>
    </row>
    <row r="156" spans="1:12" ht="22.8" customHeight="1" x14ac:dyDescent="0.3">
      <c r="A156" s="2" t="s">
        <v>66</v>
      </c>
      <c r="B156" s="2" t="s">
        <v>13</v>
      </c>
      <c r="C156" s="6" t="s">
        <v>10</v>
      </c>
      <c r="D156" s="2" t="s">
        <v>74</v>
      </c>
      <c r="E156" s="4">
        <f t="shared" si="13"/>
        <v>1.008</v>
      </c>
      <c r="F156" s="2">
        <v>0.86</v>
      </c>
      <c r="G156" s="2" t="s">
        <v>15</v>
      </c>
      <c r="H156" s="2" t="s">
        <v>10</v>
      </c>
      <c r="I156" s="2" t="s">
        <v>75</v>
      </c>
      <c r="J156" s="2" t="s">
        <v>10</v>
      </c>
      <c r="K156" s="14">
        <v>4</v>
      </c>
      <c r="L156" s="14" t="s">
        <v>10</v>
      </c>
    </row>
    <row r="157" spans="1:12" ht="24" customHeight="1" x14ac:dyDescent="0.3">
      <c r="A157" s="2" t="s">
        <v>66</v>
      </c>
      <c r="B157" s="2" t="s">
        <v>13</v>
      </c>
      <c r="C157" s="6" t="s">
        <v>10</v>
      </c>
      <c r="D157" s="2" t="s">
        <v>74</v>
      </c>
      <c r="E157" s="4">
        <f t="shared" si="13"/>
        <v>1.008</v>
      </c>
      <c r="F157" s="2">
        <v>0.86</v>
      </c>
      <c r="G157" s="2" t="s">
        <v>15</v>
      </c>
      <c r="H157" s="2" t="s">
        <v>10</v>
      </c>
      <c r="I157" s="2" t="s">
        <v>75</v>
      </c>
      <c r="J157" s="2" t="s">
        <v>10</v>
      </c>
      <c r="K157" s="14">
        <v>3</v>
      </c>
      <c r="L157" s="14" t="s">
        <v>10</v>
      </c>
    </row>
    <row r="158" spans="1:12" ht="20.399999999999999" x14ac:dyDescent="0.3">
      <c r="A158" s="2" t="s">
        <v>43</v>
      </c>
      <c r="B158" s="2" t="s">
        <v>87</v>
      </c>
      <c r="C158" s="6" t="s">
        <v>88</v>
      </c>
      <c r="D158" s="2" t="s">
        <v>74</v>
      </c>
      <c r="E158" s="4">
        <f t="shared" si="13"/>
        <v>1.008</v>
      </c>
      <c r="F158" s="2">
        <v>0.86</v>
      </c>
      <c r="G158" s="2" t="s">
        <v>15</v>
      </c>
      <c r="H158" s="2" t="s">
        <v>10</v>
      </c>
      <c r="I158" s="2" t="s">
        <v>10</v>
      </c>
      <c r="J158" s="2" t="s">
        <v>10</v>
      </c>
      <c r="K158" s="14">
        <v>2</v>
      </c>
      <c r="L158" s="14" t="s">
        <v>10</v>
      </c>
    </row>
    <row r="159" spans="1:12" x14ac:dyDescent="0.3">
      <c r="A159" s="2" t="s">
        <v>141</v>
      </c>
      <c r="B159" s="2" t="s">
        <v>142</v>
      </c>
      <c r="C159" s="2" t="s">
        <v>10</v>
      </c>
      <c r="D159" s="2" t="s">
        <v>153</v>
      </c>
      <c r="E159" s="4"/>
      <c r="F159" s="2"/>
      <c r="G159" s="2"/>
      <c r="H159" s="2"/>
      <c r="I159" s="2"/>
      <c r="J159" s="2" t="s">
        <v>72</v>
      </c>
      <c r="K159" s="14">
        <v>29</v>
      </c>
      <c r="L159" s="14" t="s">
        <v>185</v>
      </c>
    </row>
    <row r="160" spans="1:12" ht="20.399999999999999" x14ac:dyDescent="0.3">
      <c r="A160" s="1" t="s">
        <v>89</v>
      </c>
      <c r="B160" s="1" t="s">
        <v>46</v>
      </c>
      <c r="C160" s="5"/>
      <c r="D160" s="1" t="s">
        <v>6</v>
      </c>
      <c r="E160" s="1" t="s">
        <v>7</v>
      </c>
      <c r="F160" s="1" t="s">
        <v>8</v>
      </c>
      <c r="G160" s="1" t="s">
        <v>4</v>
      </c>
      <c r="H160" s="1" t="s">
        <v>3</v>
      </c>
      <c r="I160" s="1" t="s">
        <v>9</v>
      </c>
      <c r="J160" s="1" t="s">
        <v>5</v>
      </c>
      <c r="K160" s="1" t="s">
        <v>101</v>
      </c>
      <c r="L160" s="1" t="s">
        <v>181</v>
      </c>
    </row>
    <row r="161" spans="1:12" ht="173.4" x14ac:dyDescent="0.3">
      <c r="A161" s="2" t="s">
        <v>18</v>
      </c>
      <c r="B161" s="2" t="s">
        <v>90</v>
      </c>
      <c r="C161" s="6" t="s">
        <v>128</v>
      </c>
      <c r="D161" s="2" t="s">
        <v>73</v>
      </c>
      <c r="E161" s="2">
        <f>1.4*1.8*1</f>
        <v>2.52</v>
      </c>
      <c r="F161" s="2">
        <v>2.0699999999999998</v>
      </c>
      <c r="G161" s="2" t="s">
        <v>71</v>
      </c>
      <c r="H161" s="2" t="s">
        <v>10</v>
      </c>
      <c r="I161" s="2" t="s">
        <v>99</v>
      </c>
      <c r="J161" s="2" t="s">
        <v>72</v>
      </c>
      <c r="K161" s="18" t="s">
        <v>157</v>
      </c>
      <c r="L161" s="14" t="s">
        <v>10</v>
      </c>
    </row>
    <row r="162" spans="1:12" ht="173.4" x14ac:dyDescent="0.3">
      <c r="A162" s="2" t="s">
        <v>50</v>
      </c>
      <c r="B162" s="2" t="s">
        <v>90</v>
      </c>
      <c r="C162" s="6" t="s">
        <v>128</v>
      </c>
      <c r="D162" s="2" t="s">
        <v>81</v>
      </c>
      <c r="E162" s="2">
        <f>1.4*1*1</f>
        <v>1.4</v>
      </c>
      <c r="F162" s="2">
        <v>1.1100000000000001</v>
      </c>
      <c r="G162" s="2" t="s">
        <v>71</v>
      </c>
      <c r="H162" s="2" t="s">
        <v>10</v>
      </c>
      <c r="I162" s="2" t="s">
        <v>99</v>
      </c>
      <c r="J162" s="2" t="s">
        <v>72</v>
      </c>
      <c r="K162" s="14">
        <v>12</v>
      </c>
      <c r="L162" s="14" t="s">
        <v>10</v>
      </c>
    </row>
    <row r="163" spans="1:12" x14ac:dyDescent="0.3">
      <c r="A163" s="2" t="s">
        <v>12</v>
      </c>
      <c r="B163" s="2" t="s">
        <v>13</v>
      </c>
      <c r="C163" s="6" t="s">
        <v>10</v>
      </c>
      <c r="D163" s="2" t="s">
        <v>74</v>
      </c>
      <c r="E163" s="4">
        <f>1.4*0.72*1</f>
        <v>1.008</v>
      </c>
      <c r="F163" s="2">
        <v>0.83</v>
      </c>
      <c r="G163" s="2" t="s">
        <v>15</v>
      </c>
      <c r="H163" s="2" t="s">
        <v>10</v>
      </c>
      <c r="I163" s="2" t="s">
        <v>17</v>
      </c>
      <c r="J163" s="2" t="s">
        <v>10</v>
      </c>
      <c r="K163" s="14">
        <v>13</v>
      </c>
      <c r="L163" s="14" t="s">
        <v>10</v>
      </c>
    </row>
    <row r="164" spans="1:12" x14ac:dyDescent="0.3">
      <c r="A164" s="2" t="s">
        <v>12</v>
      </c>
      <c r="B164" s="2" t="s">
        <v>13</v>
      </c>
      <c r="C164" s="6" t="s">
        <v>10</v>
      </c>
      <c r="D164" s="2" t="s">
        <v>74</v>
      </c>
      <c r="E164" s="4">
        <f>1.4*0.72*1</f>
        <v>1.008</v>
      </c>
      <c r="F164" s="2">
        <v>0.83</v>
      </c>
      <c r="G164" s="2" t="s">
        <v>15</v>
      </c>
      <c r="H164" s="2" t="s">
        <v>10</v>
      </c>
      <c r="I164" s="2" t="s">
        <v>17</v>
      </c>
      <c r="J164" s="2" t="s">
        <v>10</v>
      </c>
      <c r="K164" s="14">
        <v>14</v>
      </c>
      <c r="L164" s="14" t="s">
        <v>10</v>
      </c>
    </row>
    <row r="165" spans="1:12" ht="40.799999999999997" x14ac:dyDescent="0.3">
      <c r="A165" s="2" t="s">
        <v>91</v>
      </c>
      <c r="B165" s="2" t="s">
        <v>110</v>
      </c>
      <c r="C165" s="6" t="s">
        <v>129</v>
      </c>
      <c r="D165" s="2" t="s">
        <v>92</v>
      </c>
      <c r="E165" s="2">
        <f>1.4*0.9*1</f>
        <v>1.26</v>
      </c>
      <c r="F165" s="2">
        <v>1.03</v>
      </c>
      <c r="G165" s="2" t="s">
        <v>15</v>
      </c>
      <c r="H165" s="2" t="s">
        <v>10</v>
      </c>
      <c r="I165" s="2" t="s">
        <v>99</v>
      </c>
      <c r="J165" s="2" t="s">
        <v>72</v>
      </c>
      <c r="K165" s="14">
        <v>15</v>
      </c>
      <c r="L165" s="14" t="s">
        <v>187</v>
      </c>
    </row>
    <row r="166" spans="1:12" ht="20.399999999999999" x14ac:dyDescent="0.3">
      <c r="A166" s="11" t="s">
        <v>21</v>
      </c>
      <c r="B166" s="2" t="s">
        <v>173</v>
      </c>
      <c r="C166" s="6" t="s">
        <v>22</v>
      </c>
      <c r="D166" s="11" t="s">
        <v>73</v>
      </c>
      <c r="E166" s="11">
        <f>1.4*1.8*1</f>
        <v>2.52</v>
      </c>
      <c r="F166" s="11">
        <v>2.0699999999999998</v>
      </c>
      <c r="G166" s="11" t="s">
        <v>15</v>
      </c>
      <c r="H166" s="11" t="s">
        <v>10</v>
      </c>
      <c r="I166" s="11" t="s">
        <v>99</v>
      </c>
      <c r="J166" s="11" t="s">
        <v>72</v>
      </c>
      <c r="K166" s="15" t="s">
        <v>154</v>
      </c>
      <c r="L166" s="15" t="s">
        <v>183</v>
      </c>
    </row>
    <row r="167" spans="1:12" ht="40.799999999999997" x14ac:dyDescent="0.3">
      <c r="A167" s="11"/>
      <c r="B167" s="3" t="s">
        <v>174</v>
      </c>
      <c r="C167" s="6" t="s">
        <v>112</v>
      </c>
      <c r="D167" s="11"/>
      <c r="E167" s="11"/>
      <c r="F167" s="11"/>
      <c r="G167" s="11"/>
      <c r="H167" s="11"/>
      <c r="I167" s="11"/>
      <c r="J167" s="11"/>
      <c r="K167" s="16"/>
      <c r="L167" s="16"/>
    </row>
    <row r="168" spans="1:12" x14ac:dyDescent="0.3">
      <c r="A168" s="2" t="s">
        <v>12</v>
      </c>
      <c r="B168" s="2" t="s">
        <v>13</v>
      </c>
      <c r="C168" s="6" t="s">
        <v>10</v>
      </c>
      <c r="D168" s="2" t="s">
        <v>74</v>
      </c>
      <c r="E168" s="4">
        <f>1.4*0.72*1</f>
        <v>1.008</v>
      </c>
      <c r="F168" s="2">
        <v>0.83</v>
      </c>
      <c r="G168" s="2" t="s">
        <v>15</v>
      </c>
      <c r="H168" s="2" t="s">
        <v>10</v>
      </c>
      <c r="I168" s="2" t="s">
        <v>17</v>
      </c>
      <c r="J168" s="2" t="s">
        <v>10</v>
      </c>
      <c r="K168" s="14">
        <v>18</v>
      </c>
      <c r="L168" s="14" t="s">
        <v>10</v>
      </c>
    </row>
    <row r="169" spans="1:12" x14ac:dyDescent="0.3">
      <c r="A169" s="2" t="s">
        <v>12</v>
      </c>
      <c r="B169" s="2" t="s">
        <v>13</v>
      </c>
      <c r="C169" s="6" t="s">
        <v>10</v>
      </c>
      <c r="D169" s="2" t="s">
        <v>74</v>
      </c>
      <c r="E169" s="4">
        <f>1.4*0.72*1</f>
        <v>1.008</v>
      </c>
      <c r="F169" s="2">
        <v>0.83</v>
      </c>
      <c r="G169" s="2" t="s">
        <v>15</v>
      </c>
      <c r="H169" s="2" t="s">
        <v>10</v>
      </c>
      <c r="I169" s="2" t="s">
        <v>17</v>
      </c>
      <c r="J169" s="2" t="s">
        <v>10</v>
      </c>
      <c r="K169" s="14">
        <v>19</v>
      </c>
      <c r="L169" s="14" t="s">
        <v>10</v>
      </c>
    </row>
    <row r="170" spans="1:12" ht="20.399999999999999" x14ac:dyDescent="0.3">
      <c r="A170" s="2" t="s">
        <v>30</v>
      </c>
      <c r="B170" s="2" t="s">
        <v>13</v>
      </c>
      <c r="C170" s="6" t="s">
        <v>10</v>
      </c>
      <c r="D170" s="2" t="s">
        <v>74</v>
      </c>
      <c r="E170" s="4">
        <f>1.4*0.72*1</f>
        <v>1.008</v>
      </c>
      <c r="F170" s="2">
        <v>0.83</v>
      </c>
      <c r="G170" s="2" t="s">
        <v>15</v>
      </c>
      <c r="H170" s="2" t="s">
        <v>10</v>
      </c>
      <c r="I170" s="2" t="s">
        <v>10</v>
      </c>
      <c r="J170" s="2" t="s">
        <v>10</v>
      </c>
      <c r="K170" s="14">
        <v>22</v>
      </c>
      <c r="L170" s="14" t="s">
        <v>10</v>
      </c>
    </row>
    <row r="171" spans="1:12" ht="20.399999999999999" x14ac:dyDescent="0.3">
      <c r="A171" s="11" t="s">
        <v>31</v>
      </c>
      <c r="B171" s="2" t="s">
        <v>93</v>
      </c>
      <c r="C171" s="6" t="s">
        <v>33</v>
      </c>
      <c r="D171" s="11" t="s">
        <v>84</v>
      </c>
      <c r="E171" s="11">
        <f>1.4*3.2*1</f>
        <v>4.4799999999999995</v>
      </c>
      <c r="F171" s="11">
        <v>3.67</v>
      </c>
      <c r="G171" s="11" t="s">
        <v>35</v>
      </c>
      <c r="H171" s="11" t="s">
        <v>34</v>
      </c>
      <c r="I171" s="11" t="s">
        <v>10</v>
      </c>
      <c r="J171" s="11" t="s">
        <v>72</v>
      </c>
      <c r="K171" s="15" t="s">
        <v>151</v>
      </c>
      <c r="L171" s="15" t="s">
        <v>185</v>
      </c>
    </row>
    <row r="172" spans="1:12" ht="20.399999999999999" x14ac:dyDescent="0.3">
      <c r="A172" s="11"/>
      <c r="B172" s="3" t="s">
        <v>175</v>
      </c>
      <c r="C172" s="6" t="s">
        <v>37</v>
      </c>
      <c r="D172" s="11"/>
      <c r="E172" s="11"/>
      <c r="F172" s="11"/>
      <c r="G172" s="11"/>
      <c r="H172" s="11"/>
      <c r="I172" s="11"/>
      <c r="J172" s="11"/>
      <c r="K172" s="17"/>
      <c r="L172" s="17"/>
    </row>
    <row r="173" spans="1:12" ht="20.399999999999999" x14ac:dyDescent="0.3">
      <c r="A173" s="11"/>
      <c r="B173" s="3" t="s">
        <v>102</v>
      </c>
      <c r="C173" s="6" t="s">
        <v>114</v>
      </c>
      <c r="D173" s="11"/>
      <c r="E173" s="11"/>
      <c r="F173" s="11"/>
      <c r="G173" s="11"/>
      <c r="H173" s="11"/>
      <c r="I173" s="11"/>
      <c r="J173" s="11"/>
      <c r="K173" s="17"/>
      <c r="L173" s="17"/>
    </row>
    <row r="174" spans="1:12" ht="20.399999999999999" x14ac:dyDescent="0.3">
      <c r="A174" s="11"/>
      <c r="B174" s="3" t="s">
        <v>103</v>
      </c>
      <c r="C174" s="6" t="s">
        <v>133</v>
      </c>
      <c r="D174" s="11"/>
      <c r="E174" s="11"/>
      <c r="F174" s="11"/>
      <c r="G174" s="11"/>
      <c r="H174" s="11"/>
      <c r="I174" s="11"/>
      <c r="J174" s="11"/>
      <c r="K174" s="17"/>
      <c r="L174" s="17"/>
    </row>
    <row r="175" spans="1:12" ht="40.799999999999997" x14ac:dyDescent="0.3">
      <c r="A175" s="11"/>
      <c r="B175" s="3" t="s">
        <v>104</v>
      </c>
      <c r="C175" s="6" t="s">
        <v>115</v>
      </c>
      <c r="D175" s="11"/>
      <c r="E175" s="11"/>
      <c r="F175" s="11"/>
      <c r="G175" s="11"/>
      <c r="H175" s="11"/>
      <c r="I175" s="11"/>
      <c r="J175" s="11"/>
      <c r="K175" s="17"/>
      <c r="L175" s="17"/>
    </row>
    <row r="176" spans="1:12" x14ac:dyDescent="0.3">
      <c r="A176" s="11"/>
      <c r="B176" s="3" t="s">
        <v>105</v>
      </c>
      <c r="C176" s="6" t="s">
        <v>57</v>
      </c>
      <c r="D176" s="11"/>
      <c r="E176" s="11"/>
      <c r="F176" s="11"/>
      <c r="G176" s="11"/>
      <c r="H176" s="11"/>
      <c r="I176" s="11"/>
      <c r="J176" s="11"/>
      <c r="K176" s="16"/>
      <c r="L176" s="16"/>
    </row>
    <row r="177" spans="1:12" ht="20.399999999999999" x14ac:dyDescent="0.3">
      <c r="A177" s="11" t="s">
        <v>31</v>
      </c>
      <c r="B177" s="2" t="s">
        <v>93</v>
      </c>
      <c r="C177" s="6" t="s">
        <v>33</v>
      </c>
      <c r="D177" s="11" t="s">
        <v>84</v>
      </c>
      <c r="E177" s="11">
        <f>1.4*3.2*1</f>
        <v>4.4799999999999995</v>
      </c>
      <c r="F177" s="11">
        <v>3.67</v>
      </c>
      <c r="G177" s="11" t="s">
        <v>35</v>
      </c>
      <c r="H177" s="11" t="s">
        <v>34</v>
      </c>
      <c r="I177" s="11" t="s">
        <v>10</v>
      </c>
      <c r="J177" s="11" t="s">
        <v>72</v>
      </c>
      <c r="K177" s="15" t="s">
        <v>152</v>
      </c>
      <c r="L177" s="15" t="s">
        <v>185</v>
      </c>
    </row>
    <row r="178" spans="1:12" ht="20.399999999999999" x14ac:dyDescent="0.3">
      <c r="A178" s="11"/>
      <c r="B178" s="3" t="s">
        <v>175</v>
      </c>
      <c r="C178" s="6" t="s">
        <v>37</v>
      </c>
      <c r="D178" s="11"/>
      <c r="E178" s="11"/>
      <c r="F178" s="11"/>
      <c r="G178" s="11"/>
      <c r="H178" s="11"/>
      <c r="I178" s="11"/>
      <c r="J178" s="11"/>
      <c r="K178" s="17"/>
      <c r="L178" s="17"/>
    </row>
    <row r="179" spans="1:12" ht="20.399999999999999" x14ac:dyDescent="0.3">
      <c r="A179" s="11"/>
      <c r="B179" s="3" t="s">
        <v>102</v>
      </c>
      <c r="C179" s="6" t="s">
        <v>114</v>
      </c>
      <c r="D179" s="11"/>
      <c r="E179" s="11"/>
      <c r="F179" s="11"/>
      <c r="G179" s="11"/>
      <c r="H179" s="11"/>
      <c r="I179" s="11"/>
      <c r="J179" s="11"/>
      <c r="K179" s="17"/>
      <c r="L179" s="17"/>
    </row>
    <row r="180" spans="1:12" ht="20.399999999999999" x14ac:dyDescent="0.3">
      <c r="A180" s="11"/>
      <c r="B180" s="3" t="s">
        <v>103</v>
      </c>
      <c r="C180" s="6" t="s">
        <v>133</v>
      </c>
      <c r="D180" s="11"/>
      <c r="E180" s="11"/>
      <c r="F180" s="11"/>
      <c r="G180" s="11"/>
      <c r="H180" s="11"/>
      <c r="I180" s="11"/>
      <c r="J180" s="11"/>
      <c r="K180" s="17"/>
      <c r="L180" s="17"/>
    </row>
    <row r="181" spans="1:12" ht="40.799999999999997" x14ac:dyDescent="0.3">
      <c r="A181" s="11"/>
      <c r="B181" s="3" t="s">
        <v>104</v>
      </c>
      <c r="C181" s="6" t="s">
        <v>115</v>
      </c>
      <c r="D181" s="11"/>
      <c r="E181" s="11"/>
      <c r="F181" s="11"/>
      <c r="G181" s="11"/>
      <c r="H181" s="11"/>
      <c r="I181" s="11"/>
      <c r="J181" s="11"/>
      <c r="K181" s="17"/>
      <c r="L181" s="17"/>
    </row>
    <row r="182" spans="1:12" x14ac:dyDescent="0.3">
      <c r="A182" s="11"/>
      <c r="B182" s="3" t="s">
        <v>105</v>
      </c>
      <c r="C182" s="6" t="s">
        <v>57</v>
      </c>
      <c r="D182" s="11"/>
      <c r="E182" s="11"/>
      <c r="F182" s="11"/>
      <c r="G182" s="11"/>
      <c r="H182" s="11"/>
      <c r="I182" s="11"/>
      <c r="J182" s="11"/>
      <c r="K182" s="16"/>
      <c r="L182" s="16"/>
    </row>
    <row r="183" spans="1:12" x14ac:dyDescent="0.3">
      <c r="A183" s="2" t="s">
        <v>12</v>
      </c>
      <c r="B183" s="2" t="s">
        <v>13</v>
      </c>
      <c r="C183" s="6" t="s">
        <v>10</v>
      </c>
      <c r="D183" s="2" t="s">
        <v>74</v>
      </c>
      <c r="E183" s="4">
        <f>1.4*0.72*1</f>
        <v>1.008</v>
      </c>
      <c r="F183" s="2">
        <v>0.83</v>
      </c>
      <c r="G183" s="2" t="s">
        <v>15</v>
      </c>
      <c r="H183" s="2" t="s">
        <v>10</v>
      </c>
      <c r="I183" s="2" t="s">
        <v>17</v>
      </c>
      <c r="J183" s="2" t="s">
        <v>10</v>
      </c>
      <c r="K183" s="14">
        <v>21</v>
      </c>
      <c r="L183" s="14" t="s">
        <v>10</v>
      </c>
    </row>
    <row r="184" spans="1:12" x14ac:dyDescent="0.3">
      <c r="A184" s="2" t="s">
        <v>12</v>
      </c>
      <c r="B184" s="2" t="s">
        <v>13</v>
      </c>
      <c r="C184" s="6" t="s">
        <v>10</v>
      </c>
      <c r="D184" s="2" t="s">
        <v>74</v>
      </c>
      <c r="E184" s="4">
        <f t="shared" ref="E184:E192" si="14">1.4*0.72*1</f>
        <v>1.008</v>
      </c>
      <c r="F184" s="2">
        <v>0.83</v>
      </c>
      <c r="G184" s="2" t="s">
        <v>15</v>
      </c>
      <c r="H184" s="2" t="s">
        <v>10</v>
      </c>
      <c r="I184" s="2" t="s">
        <v>17</v>
      </c>
      <c r="J184" s="2" t="s">
        <v>10</v>
      </c>
      <c r="K184" s="14">
        <v>20</v>
      </c>
      <c r="L184" s="14" t="s">
        <v>10</v>
      </c>
    </row>
    <row r="185" spans="1:12" ht="20.399999999999999" x14ac:dyDescent="0.3">
      <c r="A185" s="2" t="s">
        <v>94</v>
      </c>
      <c r="B185" s="2" t="s">
        <v>95</v>
      </c>
      <c r="C185" s="6" t="s">
        <v>118</v>
      </c>
      <c r="D185" s="2" t="s">
        <v>74</v>
      </c>
      <c r="E185" s="4">
        <f t="shared" si="14"/>
        <v>1.008</v>
      </c>
      <c r="F185" s="2">
        <v>0.83</v>
      </c>
      <c r="G185" s="2" t="s">
        <v>15</v>
      </c>
      <c r="H185" s="2" t="s">
        <v>10</v>
      </c>
      <c r="I185" s="2" t="s">
        <v>10</v>
      </c>
      <c r="J185" s="2" t="s">
        <v>72</v>
      </c>
      <c r="K185" s="14">
        <v>9</v>
      </c>
      <c r="L185" s="14" t="s">
        <v>10</v>
      </c>
    </row>
    <row r="186" spans="1:12" ht="122.4" x14ac:dyDescent="0.3">
      <c r="A186" s="2" t="s">
        <v>96</v>
      </c>
      <c r="B186" s="2" t="s">
        <v>176</v>
      </c>
      <c r="C186" s="6" t="s">
        <v>130</v>
      </c>
      <c r="D186" s="2" t="s">
        <v>74</v>
      </c>
      <c r="E186" s="4">
        <f t="shared" si="14"/>
        <v>1.008</v>
      </c>
      <c r="F186" s="2">
        <v>0.83</v>
      </c>
      <c r="G186" s="2" t="s">
        <v>97</v>
      </c>
      <c r="H186" s="2" t="s">
        <v>10</v>
      </c>
      <c r="I186" s="2" t="s">
        <v>10</v>
      </c>
      <c r="J186" s="2" t="s">
        <v>10</v>
      </c>
      <c r="K186" s="14">
        <v>8</v>
      </c>
      <c r="L186" s="14" t="s">
        <v>10</v>
      </c>
    </row>
    <row r="187" spans="1:12" x14ac:dyDescent="0.3">
      <c r="A187" s="2" t="s">
        <v>12</v>
      </c>
      <c r="B187" s="2" t="s">
        <v>13</v>
      </c>
      <c r="C187" s="6" t="s">
        <v>10</v>
      </c>
      <c r="D187" s="2" t="s">
        <v>74</v>
      </c>
      <c r="E187" s="4">
        <f t="shared" si="14"/>
        <v>1.008</v>
      </c>
      <c r="F187" s="2">
        <v>0.83</v>
      </c>
      <c r="G187" s="2" t="s">
        <v>15</v>
      </c>
      <c r="H187" s="2" t="s">
        <v>10</v>
      </c>
      <c r="I187" s="2" t="s">
        <v>17</v>
      </c>
      <c r="J187" s="2" t="s">
        <v>10</v>
      </c>
      <c r="K187" s="14">
        <v>7</v>
      </c>
      <c r="L187" s="14" t="s">
        <v>10</v>
      </c>
    </row>
    <row r="188" spans="1:12" x14ac:dyDescent="0.3">
      <c r="A188" s="2" t="s">
        <v>12</v>
      </c>
      <c r="B188" s="2" t="s">
        <v>13</v>
      </c>
      <c r="C188" s="6" t="s">
        <v>10</v>
      </c>
      <c r="D188" s="2" t="s">
        <v>74</v>
      </c>
      <c r="E188" s="4">
        <f t="shared" si="14"/>
        <v>1.008</v>
      </c>
      <c r="F188" s="2">
        <v>0.83</v>
      </c>
      <c r="G188" s="2" t="s">
        <v>15</v>
      </c>
      <c r="H188" s="2" t="s">
        <v>10</v>
      </c>
      <c r="I188" s="2" t="s">
        <v>17</v>
      </c>
      <c r="J188" s="2" t="s">
        <v>10</v>
      </c>
      <c r="K188" s="14">
        <v>6</v>
      </c>
      <c r="L188" s="14" t="s">
        <v>10</v>
      </c>
    </row>
    <row r="189" spans="1:12" ht="122.4" x14ac:dyDescent="0.3">
      <c r="A189" s="2" t="s">
        <v>39</v>
      </c>
      <c r="B189" s="2" t="s">
        <v>177</v>
      </c>
      <c r="C189" s="6" t="s">
        <v>131</v>
      </c>
      <c r="D189" s="2" t="s">
        <v>74</v>
      </c>
      <c r="E189" s="4">
        <f t="shared" si="14"/>
        <v>1.008</v>
      </c>
      <c r="F189" s="2">
        <v>0.83</v>
      </c>
      <c r="G189" s="2" t="s">
        <v>97</v>
      </c>
      <c r="H189" s="2" t="s">
        <v>10</v>
      </c>
      <c r="I189" s="2" t="s">
        <v>10</v>
      </c>
      <c r="J189" s="2" t="s">
        <v>10</v>
      </c>
      <c r="K189" s="14">
        <v>5</v>
      </c>
      <c r="L189" s="14" t="s">
        <v>10</v>
      </c>
    </row>
    <row r="190" spans="1:12" x14ac:dyDescent="0.3">
      <c r="A190" s="2" t="s">
        <v>12</v>
      </c>
      <c r="B190" s="2" t="s">
        <v>13</v>
      </c>
      <c r="C190" s="6" t="s">
        <v>10</v>
      </c>
      <c r="D190" s="2" t="s">
        <v>74</v>
      </c>
      <c r="E190" s="4">
        <f t="shared" si="14"/>
        <v>1.008</v>
      </c>
      <c r="F190" s="2">
        <v>0.83</v>
      </c>
      <c r="G190" s="2" t="s">
        <v>15</v>
      </c>
      <c r="H190" s="2" t="s">
        <v>10</v>
      </c>
      <c r="I190" s="2" t="s">
        <v>17</v>
      </c>
      <c r="J190" s="2" t="s">
        <v>10</v>
      </c>
      <c r="K190" s="14">
        <v>4</v>
      </c>
      <c r="L190" s="14" t="s">
        <v>10</v>
      </c>
    </row>
    <row r="191" spans="1:12" x14ac:dyDescent="0.3">
      <c r="A191" s="2" t="s">
        <v>12</v>
      </c>
      <c r="B191" s="2" t="s">
        <v>13</v>
      </c>
      <c r="C191" s="6" t="s">
        <v>10</v>
      </c>
      <c r="D191" s="2" t="s">
        <v>74</v>
      </c>
      <c r="E191" s="4">
        <f t="shared" si="14"/>
        <v>1.008</v>
      </c>
      <c r="F191" s="2">
        <v>0.83</v>
      </c>
      <c r="G191" s="2" t="s">
        <v>15</v>
      </c>
      <c r="H191" s="2" t="s">
        <v>10</v>
      </c>
      <c r="I191" s="2" t="s">
        <v>17</v>
      </c>
      <c r="J191" s="2" t="s">
        <v>10</v>
      </c>
      <c r="K191" s="14">
        <v>3</v>
      </c>
      <c r="L191" s="14" t="s">
        <v>10</v>
      </c>
    </row>
    <row r="192" spans="1:12" ht="20.399999999999999" x14ac:dyDescent="0.3">
      <c r="A192" s="2" t="s">
        <v>43</v>
      </c>
      <c r="B192" s="2" t="s">
        <v>178</v>
      </c>
      <c r="C192" s="6" t="s">
        <v>88</v>
      </c>
      <c r="D192" s="2" t="s">
        <v>74</v>
      </c>
      <c r="E192" s="4">
        <f t="shared" si="14"/>
        <v>1.008</v>
      </c>
      <c r="F192" s="2">
        <v>0.83</v>
      </c>
      <c r="G192" s="2" t="s">
        <v>15</v>
      </c>
      <c r="H192" s="2" t="s">
        <v>10</v>
      </c>
      <c r="I192" s="2" t="s">
        <v>10</v>
      </c>
      <c r="J192" s="2" t="s">
        <v>10</v>
      </c>
      <c r="K192" s="14">
        <v>2</v>
      </c>
      <c r="L192" s="14" t="s">
        <v>10</v>
      </c>
    </row>
    <row r="193" spans="1:12" x14ac:dyDescent="0.3">
      <c r="A193" s="2" t="s">
        <v>141</v>
      </c>
      <c r="B193" s="2" t="s">
        <v>142</v>
      </c>
      <c r="C193" s="2" t="s">
        <v>10</v>
      </c>
      <c r="D193" s="2" t="s">
        <v>153</v>
      </c>
      <c r="E193" s="4"/>
      <c r="F193" s="2"/>
      <c r="G193" s="2"/>
      <c r="H193" s="2"/>
      <c r="I193" s="2"/>
      <c r="J193" s="2" t="s">
        <v>72</v>
      </c>
      <c r="K193" s="14">
        <v>29</v>
      </c>
      <c r="L193" s="14" t="s">
        <v>185</v>
      </c>
    </row>
    <row r="195" spans="1:12" x14ac:dyDescent="0.3">
      <c r="D195" s="22" t="s">
        <v>156</v>
      </c>
      <c r="E195" s="23">
        <f>E2+E4+E7+E9+E11+E17+E23+E31+E38+E47+E48+E51+E56+E57+E61+E66+E68+E70+E75+E80+E88+E96+E108+E112+E116+E118+E121+E124+E125+E129+E135+E143+E152+E155+E158+E161+E162+E165+E166+E171+E177+E185+E186+E189+E192</f>
        <v>136.72850000000003</v>
      </c>
      <c r="F195" s="24" t="s">
        <v>184</v>
      </c>
    </row>
  </sheetData>
  <mergeCells count="240">
    <mergeCell ref="L135:L142"/>
    <mergeCell ref="L143:L150"/>
    <mergeCell ref="L166:L167"/>
    <mergeCell ref="L171:L176"/>
    <mergeCell ref="L177:L182"/>
    <mergeCell ref="L129:L131"/>
    <mergeCell ref="L66:L67"/>
    <mergeCell ref="L68:L69"/>
    <mergeCell ref="L70:L71"/>
    <mergeCell ref="L75:L76"/>
    <mergeCell ref="L80:L87"/>
    <mergeCell ref="L88:L95"/>
    <mergeCell ref="L96:L103"/>
    <mergeCell ref="L108:L109"/>
    <mergeCell ref="L125:L126"/>
    <mergeCell ref="L7:L8"/>
    <mergeCell ref="L9:L10"/>
    <mergeCell ref="L11:L12"/>
    <mergeCell ref="L17:L19"/>
    <mergeCell ref="L23:L29"/>
    <mergeCell ref="L31:L37"/>
    <mergeCell ref="L38:L44"/>
    <mergeCell ref="L51:L52"/>
    <mergeCell ref="L61:L62"/>
    <mergeCell ref="A11:A12"/>
    <mergeCell ref="D11:D12"/>
    <mergeCell ref="E11:E12"/>
    <mergeCell ref="F11:F12"/>
    <mergeCell ref="G11:G12"/>
    <mergeCell ref="H11:H12"/>
    <mergeCell ref="I11:I12"/>
    <mergeCell ref="J11:J12"/>
    <mergeCell ref="K11:K12"/>
    <mergeCell ref="F171:F176"/>
    <mergeCell ref="I171:I176"/>
    <mergeCell ref="A177:A182"/>
    <mergeCell ref="H177:H182"/>
    <mergeCell ref="G177:G182"/>
    <mergeCell ref="J177:J182"/>
    <mergeCell ref="D177:D182"/>
    <mergeCell ref="E177:E182"/>
    <mergeCell ref="F177:F182"/>
    <mergeCell ref="I177:I182"/>
    <mergeCell ref="A171:A176"/>
    <mergeCell ref="H171:H176"/>
    <mergeCell ref="G171:G176"/>
    <mergeCell ref="J171:J176"/>
    <mergeCell ref="D171:D176"/>
    <mergeCell ref="E171:E176"/>
    <mergeCell ref="F143:F150"/>
    <mergeCell ref="I143:I150"/>
    <mergeCell ref="A166:A167"/>
    <mergeCell ref="H166:H167"/>
    <mergeCell ref="G166:G167"/>
    <mergeCell ref="J166:J167"/>
    <mergeCell ref="D166:D167"/>
    <mergeCell ref="E166:E167"/>
    <mergeCell ref="F166:F167"/>
    <mergeCell ref="I166:I167"/>
    <mergeCell ref="A143:A150"/>
    <mergeCell ref="H143:H150"/>
    <mergeCell ref="G143:G150"/>
    <mergeCell ref="J143:J150"/>
    <mergeCell ref="D143:D150"/>
    <mergeCell ref="E143:E150"/>
    <mergeCell ref="F129:F131"/>
    <mergeCell ref="I129:I131"/>
    <mergeCell ref="A135:A142"/>
    <mergeCell ref="H135:H142"/>
    <mergeCell ref="G135:G142"/>
    <mergeCell ref="J135:J142"/>
    <mergeCell ref="D135:D142"/>
    <mergeCell ref="E135:E142"/>
    <mergeCell ref="F135:F142"/>
    <mergeCell ref="I135:I142"/>
    <mergeCell ref="A129:A131"/>
    <mergeCell ref="H129:H131"/>
    <mergeCell ref="G129:G131"/>
    <mergeCell ref="J129:J131"/>
    <mergeCell ref="D129:D131"/>
    <mergeCell ref="E129:E131"/>
    <mergeCell ref="F108:F109"/>
    <mergeCell ref="I108:I109"/>
    <mergeCell ref="A125:A126"/>
    <mergeCell ref="G125:G126"/>
    <mergeCell ref="J125:J126"/>
    <mergeCell ref="D125:D126"/>
    <mergeCell ref="E125:E126"/>
    <mergeCell ref="F125:F126"/>
    <mergeCell ref="I125:I126"/>
    <mergeCell ref="A108:A109"/>
    <mergeCell ref="H108:H109"/>
    <mergeCell ref="G108:G109"/>
    <mergeCell ref="J108:J109"/>
    <mergeCell ref="D108:D109"/>
    <mergeCell ref="E108:E109"/>
    <mergeCell ref="F88:F95"/>
    <mergeCell ref="I88:I95"/>
    <mergeCell ref="A96:A103"/>
    <mergeCell ref="H96:H103"/>
    <mergeCell ref="G96:G103"/>
    <mergeCell ref="J96:J103"/>
    <mergeCell ref="D96:D103"/>
    <mergeCell ref="E96:E103"/>
    <mergeCell ref="F96:F103"/>
    <mergeCell ref="I96:I103"/>
    <mergeCell ref="A88:A95"/>
    <mergeCell ref="H88:H95"/>
    <mergeCell ref="G88:G95"/>
    <mergeCell ref="J88:J95"/>
    <mergeCell ref="D88:D95"/>
    <mergeCell ref="E88:E95"/>
    <mergeCell ref="F75:F76"/>
    <mergeCell ref="I75:I76"/>
    <mergeCell ref="A80:A87"/>
    <mergeCell ref="H80:H87"/>
    <mergeCell ref="G80:G87"/>
    <mergeCell ref="J80:J87"/>
    <mergeCell ref="D80:D87"/>
    <mergeCell ref="E80:E87"/>
    <mergeCell ref="F80:F87"/>
    <mergeCell ref="I80:I87"/>
    <mergeCell ref="A75:A76"/>
    <mergeCell ref="H75:H76"/>
    <mergeCell ref="G75:G76"/>
    <mergeCell ref="J75:J76"/>
    <mergeCell ref="D75:D76"/>
    <mergeCell ref="E75:E76"/>
    <mergeCell ref="F68:F69"/>
    <mergeCell ref="I68:I69"/>
    <mergeCell ref="A70:A71"/>
    <mergeCell ref="H70:H71"/>
    <mergeCell ref="G70:G71"/>
    <mergeCell ref="J70:J71"/>
    <mergeCell ref="D70:D71"/>
    <mergeCell ref="E70:E71"/>
    <mergeCell ref="F70:F71"/>
    <mergeCell ref="I70:I71"/>
    <mergeCell ref="A68:A69"/>
    <mergeCell ref="H68:H69"/>
    <mergeCell ref="G68:G69"/>
    <mergeCell ref="J68:J69"/>
    <mergeCell ref="D68:D69"/>
    <mergeCell ref="E68:E69"/>
    <mergeCell ref="I61:I62"/>
    <mergeCell ref="A66:A67"/>
    <mergeCell ref="H66:H67"/>
    <mergeCell ref="G66:G67"/>
    <mergeCell ref="J66:J67"/>
    <mergeCell ref="D66:D67"/>
    <mergeCell ref="E66:E67"/>
    <mergeCell ref="F66:F67"/>
    <mergeCell ref="I66:I67"/>
    <mergeCell ref="A61:A62"/>
    <mergeCell ref="H61:H62"/>
    <mergeCell ref="G61:G62"/>
    <mergeCell ref="J61:J62"/>
    <mergeCell ref="D61:D62"/>
    <mergeCell ref="E61:E62"/>
    <mergeCell ref="F31:F37"/>
    <mergeCell ref="I31:I37"/>
    <mergeCell ref="A38:A44"/>
    <mergeCell ref="H38:H44"/>
    <mergeCell ref="G38:G44"/>
    <mergeCell ref="J38:J44"/>
    <mergeCell ref="D38:D44"/>
    <mergeCell ref="E38:E44"/>
    <mergeCell ref="F38:F44"/>
    <mergeCell ref="I38:I44"/>
    <mergeCell ref="A31:A37"/>
    <mergeCell ref="H31:H37"/>
    <mergeCell ref="G31:G37"/>
    <mergeCell ref="J31:J37"/>
    <mergeCell ref="D31:D37"/>
    <mergeCell ref="E31:E37"/>
    <mergeCell ref="F17:F19"/>
    <mergeCell ref="I17:I19"/>
    <mergeCell ref="A23:A29"/>
    <mergeCell ref="H23:H29"/>
    <mergeCell ref="G23:G29"/>
    <mergeCell ref="J23:J29"/>
    <mergeCell ref="D23:D29"/>
    <mergeCell ref="E23:E29"/>
    <mergeCell ref="F23:F29"/>
    <mergeCell ref="I23:I29"/>
    <mergeCell ref="A17:A19"/>
    <mergeCell ref="H17:H19"/>
    <mergeCell ref="G17:G19"/>
    <mergeCell ref="J17:J19"/>
    <mergeCell ref="D17:D19"/>
    <mergeCell ref="E17:E19"/>
    <mergeCell ref="F7:F8"/>
    <mergeCell ref="I7:I8"/>
    <mergeCell ref="A9:A10"/>
    <mergeCell ref="H9:H10"/>
    <mergeCell ref="G9:G10"/>
    <mergeCell ref="J9:J10"/>
    <mergeCell ref="D9:D10"/>
    <mergeCell ref="E9:E10"/>
    <mergeCell ref="F9:F10"/>
    <mergeCell ref="I9:I10"/>
    <mergeCell ref="A7:A8"/>
    <mergeCell ref="H7:H8"/>
    <mergeCell ref="G7:G8"/>
    <mergeCell ref="J7:J8"/>
    <mergeCell ref="D7:D8"/>
    <mergeCell ref="E7:E8"/>
    <mergeCell ref="K7:K8"/>
    <mergeCell ref="K9:K10"/>
    <mergeCell ref="K17:K19"/>
    <mergeCell ref="K23:K29"/>
    <mergeCell ref="K31:K37"/>
    <mergeCell ref="K38:K44"/>
    <mergeCell ref="K80:K87"/>
    <mergeCell ref="K88:K95"/>
    <mergeCell ref="K96:K103"/>
    <mergeCell ref="K125:K126"/>
    <mergeCell ref="K129:K131"/>
    <mergeCell ref="K135:K142"/>
    <mergeCell ref="K143:K150"/>
    <mergeCell ref="K166:K167"/>
    <mergeCell ref="K171:K176"/>
    <mergeCell ref="K177:K182"/>
    <mergeCell ref="A51:A52"/>
    <mergeCell ref="D51:D52"/>
    <mergeCell ref="E51:E52"/>
    <mergeCell ref="F51:F52"/>
    <mergeCell ref="G51:G52"/>
    <mergeCell ref="H51:H52"/>
    <mergeCell ref="I51:I52"/>
    <mergeCell ref="J51:J52"/>
    <mergeCell ref="K51:K52"/>
    <mergeCell ref="H125:H126"/>
    <mergeCell ref="K108:K109"/>
    <mergeCell ref="K61:K62"/>
    <mergeCell ref="K75:K76"/>
    <mergeCell ref="K66:K67"/>
    <mergeCell ref="K68:K69"/>
    <mergeCell ref="K70:K71"/>
    <mergeCell ref="F61:F62"/>
  </mergeCells>
  <pageMargins left="0.6" right="0.47" top="0.45" bottom="0.48" header="0.3" footer="0.3"/>
  <pageSetup paperSize="9" scale="57" fitToHeight="0" orientation="portrait" r:id="rId1"/>
  <rowBreaks count="1" manualBreakCount="1">
    <brk id="14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para PEA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Cruz</dc:creator>
  <cp:lastModifiedBy>Joana Cruz</cp:lastModifiedBy>
  <cp:lastPrinted>2026-06-09T10:28:37Z</cp:lastPrinted>
  <dcterms:created xsi:type="dcterms:W3CDTF">2026-06-03T13:16:39Z</dcterms:created>
  <dcterms:modified xsi:type="dcterms:W3CDTF">2026-06-30T12:40:33Z</dcterms:modified>
</cp:coreProperties>
</file>