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X:\1 - PRODUCAO\Em Curso\2024\T08824\05Documentos_Provisórios\_EIA\Volume 4 - Anexos Técnicos\Anexo_15_Emissões associadas à UB Abrigada_EM FALTA\"/>
    </mc:Choice>
  </mc:AlternateContent>
  <xr:revisionPtr revIDLastSave="0" documentId="13_ncr:1_{992A17D4-86DF-41AF-804C-45B8D02D3307}" xr6:coauthVersionLast="47" xr6:coauthVersionMax="47" xr10:uidLastSave="{00000000-0000-0000-0000-000000000000}"/>
  <bookViews>
    <workbookView xWindow="-96" yWindow="-96" windowWidth="23232" windowHeight="13872" tabRatio="654" firstSheet="4" activeTab="4" xr2:uid="{C8150093-BA83-4C86-B51B-FBF230743235}"/>
  </bookViews>
  <sheets>
    <sheet name="Abrigada" sheetId="25" r:id="rId1"/>
    <sheet name="Rosa dos ventos" sheetId="30" r:id="rId2"/>
    <sheet name="Resultados" sheetId="28" r:id="rId3"/>
    <sheet name="Resultados_modelo" sheetId="29" r:id="rId4"/>
    <sheet name="Emissões_veiculos" sheetId="27" r:id="rId5"/>
  </sheets>
  <externalReferences>
    <externalReference r:id="rId6"/>
    <externalReference r:id="rId7"/>
    <externalReference r:id="rId8"/>
    <externalReference r:id="rId9"/>
  </externalReferences>
  <definedNames>
    <definedName name="\C">#REF!</definedName>
    <definedName name="\G">#REF!</definedName>
    <definedName name="\N">#REF!</definedName>
    <definedName name="\P">#REF!</definedName>
    <definedName name="\T">#REF!</definedName>
    <definedName name="___NH4">#REF!</definedName>
    <definedName name="__NH4">#REF!</definedName>
    <definedName name="_Fill" hidden="1">#REF!</definedName>
    <definedName name="_Key1" hidden="1">#REF!</definedName>
    <definedName name="_NH4">#REF!</definedName>
    <definedName name="_Order1" hidden="1">255</definedName>
    <definedName name="ADGT_Rooftype">'[1]Calculation sheet'!$K$157</definedName>
    <definedName name="Adresse">#REF!,#REF!,#REF!,#REF!</definedName>
    <definedName name="APPROVED_BY">'[1]Calculation sheet'!$I$8</definedName>
    <definedName name="_xlnm.Print_Area" localSheetId="0">Abrigada!$E$1:$T$16</definedName>
    <definedName name="_xlnm.Print_Area" localSheetId="4">Emissões_veiculos!$A$1:$J$35</definedName>
    <definedName name="_xlnm.Print_Area" localSheetId="2">Resultados!$A$1:$L$49</definedName>
    <definedName name="_xlnm.Print_Area" localSheetId="3">Resultados_modelo!$A$1:$Q$370</definedName>
    <definedName name="_xlnm.Print_Area" localSheetId="1">'Rosa dos ventos'!$A$1:$U$45</definedName>
    <definedName name="_xlnm.Print_Area">#N/A</definedName>
    <definedName name="Auswahl_BM1">CONCATENATE("'Sortieren biomasse'!C1:C"&amp;COUNTA(#REF!)-COUNTBLANK(#REF!))</definedName>
    <definedName name="BC_HEATPUMP">'[1]Calculation sheet'!$F$239</definedName>
    <definedName name="BC_HEATPUMP_IMPERIAL">'[1]Input sheet Imperial'!$F$238</definedName>
    <definedName name="BC_HEATPUMP_METRIC">'[1]Input sheet Metric'!$F$242</definedName>
    <definedName name="Beg_Bal">#REF!</definedName>
    <definedName name="Bg_heat_recov">[2]Input!$I$129</definedName>
    <definedName name="biodry">#REF!</definedName>
    <definedName name="Biogas_CH4_Percentage">'[1]Calculation sheet'!$M$130</definedName>
    <definedName name="Biomethane_Compressor">'[1]Calculation sheet'!$F$240</definedName>
    <definedName name="Blanc">#REF!,#REF!,#REF!,#REF!</definedName>
    <definedName name="Blé">#REF!</definedName>
    <definedName name="Booster_heat_recov">[2]Input!$I$130</definedName>
    <definedName name="Brut">#REF!</definedName>
    <definedName name="C_Final_Investment">[1]Investment!$F$34</definedName>
    <definedName name="Capacité">#REF!</definedName>
    <definedName name="Carbone">#REF!</definedName>
    <definedName name="CH4_Dsty">[2]Input!$I$186</definedName>
    <definedName name="Charge">#REF!</definedName>
    <definedName name="Choix_Sep1">#REF!</definedName>
    <definedName name="CHP_TOTAL_INSTALLED">'[1]Calculation sheet'!$K$226</definedName>
    <definedName name="CHP1_AMOUNT_Metric">#REF!</definedName>
    <definedName name="CHP1_FGC">'[1]Calculation sheet'!$F$226</definedName>
    <definedName name="CHP1_FGC_Metric">#REF!</definedName>
    <definedName name="CHP1_TYPE_Metric">#REF!</definedName>
    <definedName name="CHP2_AMOUNT_Metric">#REF!</definedName>
    <definedName name="CHP2_FGC">'[1]Calculation sheet'!$F$228</definedName>
    <definedName name="CHP2_FGC_Metric">#REF!</definedName>
    <definedName name="CHP2_TYPE_Metric">#REF!</definedName>
    <definedName name="CO2_Dsty">[2]Input!$I$187</definedName>
    <definedName name="codeBrut">#REF!</definedName>
    <definedName name="codeEauResiduaire">#REF!</definedName>
    <definedName name="codeLiquide">#REF!</definedName>
    <definedName name="codeSec">#REF!</definedName>
    <definedName name="codeSolide">#REF!</definedName>
    <definedName name="Coeff">#REF!</definedName>
    <definedName name="Color_calculated_but_changeable">'[1]Calculation sheet'!$O$5:$S$5,'[1]Calculation sheet'!$H$76,'[1]Calculation sheet'!$H$13:$H$25,'[1]Calculation sheet'!$J$13:$J$25,'[1]Calculation sheet'!$K$13:$K$25,'[1]Calculation sheet'!$K$27:$K$37,'[1]Calculation sheet'!$J$27:$J$37,'[1]Calculation sheet'!$H$27:$H$37,'[1]Calculation sheet'!$H$39:$H$74,'[1]Calculation sheet'!$J$39:$J$74,'[1]Calculation sheet'!$K$39:$K$74,'[1]Calculation sheet'!$H$76,'[1]Calculation sheet'!$H$76:$H$92,'[1]Calculation sheet'!$J$76:$J$92,'[1]Calculation sheet'!$K$76:$K$92,'[1]Calculation sheet'!$H$94:$H$109,'[1]Calculation sheet'!$J$94:$J$109,'[1]Calculation sheet'!$K$94:$K$109,'[1]Calculation sheet'!$H$111:$H$124,'[1]Calculation sheet'!$J$111:$J$124,'[1]Calculation sheet'!$K$111:$K$124,'[1]Calculation sheet'!$H$126:$H$128,'[1]Calculation sheet'!$J$126:$J$128,'[1]Calculation sheet'!$K$126:$K$128</definedName>
    <definedName name="Color_Calculated_nochange">'[1]Calculation sheet'!$O$6:$S$6,'[1]Calculation sheet'!$N$13:$R$25,'[1]Calculation sheet'!$N$27:$R$37,'[1]Calculation sheet'!$N$39:$R$74,'[1]Calculation sheet'!$N$76:$R$92,'[1]Calculation sheet'!$N$94:$R$109,'[1]Calculation sheet'!$N$111:$R$124,'[1]Calculation sheet'!$N$126:$R$128,'[1]Calculation sheet'!$AB$126:$BL$128,'[1]Calculation sheet'!$F$130,'[1]Calculation sheet'!$H$130,'[1]Calculation sheet'!$J$130,'[1]Calculation sheet'!$K$130,'[1]Calculation sheet'!$M$130,'[1]Calculation sheet'!$N$130,'[1]Calculation sheet'!$O$130,'[1]Calculation sheet'!$Q$130,'[1]Calculation sheet'!$F$137:$F$138,'[1]Calculation sheet'!$K$141,'[1]Calculation sheet'!$L$141,'[1]Calculation sheet'!$P$141,'[1]Calculation sheet'!$F$149,'[1]Calculation sheet'!$F$151:$F$154,'[1]Calculation sheet'!$K$149,'[1]Calculation sheet'!$K$151:$K$154,'[1]Calculation sheet'!$P$147:$P$150,'[1]Calculation sheet'!$P$154,'[1]Calculation sheet'!$F$189,'[1]Calculation sheet'!$F$192,'[1]Calculation sheet'!$K$193:$K$194,'[1]Calculation sheet'!$F$205,'[1]Calculation sheet'!$K$202:$K$214,'[1]Calculation sheet'!$P$202:$P$215,'[1]Calculation sheet'!$K$226:$K$228,'[1]Calculation sheet'!$P$226:$P$227,'[1]Calculation sheet'!$F$232,'[1]Calculation sheet'!$F$234,'[1]Calculation sheet'!$K$232:$K$235,'[1]Calculation sheet'!$P$232:$P$232,'[1]Calculation sheet'!$P$234,'[1]Calculation sheet'!$H$261,'[1]Calculation sheet'!$J$261,'[1]Calculation sheet'!$AB$13:$BL$25,'[1]Calculation sheet'!$AB$27:$BL$37,'[1]Calculation sheet'!$AB$39:$BL$74,'[1]Calculation sheet'!$AB$76:$BL$92,'[1]Calculation sheet'!$AB$94:$BL$109,'[1]Calculation sheet'!$AB$111:$BL$124,'[1]Calculation sheet'!$W$130,'[1]Calculation sheet'!$AL$130:$BL$130,'[1]Calculation sheet'!$P$193:$P$194</definedName>
    <definedName name="Color_HoST">'[1]Calculation sheet'!$O$7:$S$7,'[1]Calculation sheet'!$B$13:$E$25,'[1]Calculation sheet'!$B$27:$E$37,'[1]Calculation sheet'!$B$39:$E$74,'[1]Calculation sheet'!$B$76:$E$92,'[1]Calculation sheet'!$B$94:$E$109,'[1]Calculation sheet'!$B$111:$E$124,'[1]Calculation sheet'!$M$126:$M$128,'[1]Calculation sheet'!$M$13:$M$25,'[1]Calculation sheet'!$M$27:$M$37,'[1]Calculation sheet'!$M$39:$M$74,'[1]Calculation sheet'!$M$76:$M$92,'[1]Calculation sheet'!$M$94:$M$109,'[1]Calculation sheet'!$M$111:$M$124,'[1]Calculation sheet'!$F$147:$F$148,'[1]Calculation sheet'!$F$150,'[1]Calculation sheet'!$K$147:$K$148,'[1]Calculation sheet'!$K$150,'[1]Calculation sheet'!$F$190,'[1]Calculation sheet'!$F$193,'[1]Calculation sheet'!$K$192,'[1]Calculation sheet'!$F$203</definedName>
    <definedName name="Color_USERINPUT">'[1]Calculation sheet'!$F$157,'[1]Calculation sheet'!$I$3:$I$8,'[1]Calculation sheet'!$F$140,'[1]Calculation sheet'!$F$13:$G$25,'[1]Calculation sheet'!$I$13:$I$25,'[1]Calculation sheet'!$AM$13:$AM$25,'[1]Calculation sheet'!$L$13:$L$25,'[1]Calculation sheet'!$F$27:$G$37,'[1]Calculation sheet'!$I$27:$I$37,'[1]Calculation sheet'!$AM$27:$AM$37,'[1]Calculation sheet'!$L$27:$L$37,'[1]Calculation sheet'!$F$39:$G$74,'[1]Calculation sheet'!$I$39:$I$74,'[1]Calculation sheet'!$AM$39:$AM$74,'[1]Calculation sheet'!$L$39:$L$74,'[1]Calculation sheet'!$F$76:$G$92,'[1]Calculation sheet'!$I$76:$I$92,'[1]Calculation sheet'!$AM$76:$AM$92,'[1]Calculation sheet'!$L$76:$L$92,'[1]Calculation sheet'!$F$94:$G$109,'[1]Calculation sheet'!$I$94:$I$109,'[1]Calculation sheet'!$AM$94:$AM$109,'[1]Calculation sheet'!$L$94:$L$109,'[1]Calculation sheet'!$F$111:$G$124,'[1]Calculation sheet'!$I$111:$I$124,'[1]Calculation sheet'!$AM$111:$AM$124,'[1]Calculation sheet'!$L$111:$L$124,'[1]Calculation sheet'!$F$126:$G$128,'[1]Calculation sheet'!$I$126:$I$128,'[1]Calculation sheet'!$AM$126:$AM$128,'[1]Calculation sheet'!$L$126:$L$128,'[1]Calculation sheet'!$W$126:$W$128,'[1]Calculation sheet'!$F$139,'[1]Calculation sheet'!$K$137:$K$139,'[1]Calculation sheet'!$P$138:$P$140,'[1]Calculation sheet'!$K$189:$K$191,'[1]Calculation sheet'!$F$202,'[1]Calculation sheet'!$F$204,'[1]Calculation sheet'!$B$226:$F$226,'[1]Calculation sheet'!$B$228:$F$228,'[1]Calculation sheet'!$F$233,'[1]Calculation sheet'!$F$235,'[1]Calculation sheet'!$P$233,'[1]Calculation sheet'!$D$261,'[1]Calculation sheet'!$N$261:$S$261,'[1]Calculation sheet'!$W$13:$W$25,'[1]Calculation sheet'!$W$27:$W$37,'[1]Calculation sheet'!$W$39:$W$74,'[1]Calculation sheet'!$W$76:$W$92,'[1]Calculation sheet'!$W$94:$W$109,'[1]Calculation sheet'!$W$111:$W$124,'[1]Calculation sheet'!$L$137:$L$139,'[1]Calculation sheet'!$P$189,'[1]Calculation sheet'!$P$191,'[1]Calculation sheet'!$P$192</definedName>
    <definedName name="Conseiller_Machinisme">#REF!,#REF!,#REF!,#REF!</definedName>
    <definedName name="Country">[2]Input!$I$11</definedName>
    <definedName name="Coût_production_Achat___t">#REF!</definedName>
    <definedName name="Cp">[1]DATA!$D$7</definedName>
    <definedName name="CT_Benne">#REF!</definedName>
    <definedName name="CT_Chargeur">#REF!</definedName>
    <definedName name="CT_MO">#REF!</definedName>
    <definedName name="CT_Tracteur">#REF!</definedName>
    <definedName name="CUR">[3]Inputs!$K$8</definedName>
    <definedName name="CURRENT_UNIT">#REF!</definedName>
    <definedName name="CurrentDigesterAmountMetric">'[1]Input sheet Metric'!$F$150</definedName>
    <definedName name="CurrentDigesterSizeMetric">'[1]Input sheet Metric'!$F$147</definedName>
    <definedName name="CurrentSeconDigesterAmountMetric">'[1]Input sheet Metric'!$K$150</definedName>
    <definedName name="CurrentSeconDigesterSizeMetric">'[1]Input sheet Metric'!$K$147</definedName>
    <definedName name="d">IF(Values_Entered,Header_Row+Number_of_Payments,Header_Row)</definedName>
    <definedName name="d_">IF(Values_Entered,Header_Row+Number_of_Payments,Header_Row)</definedName>
    <definedName name="Daniel">#REF!</definedName>
    <definedName name="Data">#REF!</definedName>
    <definedName name="DATSHT">#REF!</definedName>
    <definedName name="days_in_y">[2]Input!$I$181</definedName>
    <definedName name="Days_UAB">#REF!</definedName>
    <definedName name="Décharge">#REF!</definedName>
    <definedName name="Decomp_Gas">[2]Input!$I$106</definedName>
    <definedName name="DeltaT_Dig">[2]Input!$I$131</definedName>
    <definedName name="Density_blended_mix">[1]DATA!$D$296</definedName>
    <definedName name="Density_CO2">[1]DATA!$D$32</definedName>
    <definedName name="Density_feedstock">[1]DATA!$D$30</definedName>
    <definedName name="Density_H2S">[1]DATA!$D$34</definedName>
    <definedName name="Density_LCO2">[1]DATA!$D$33</definedName>
    <definedName name="Density_methane">[1]DATA!$D$31</definedName>
    <definedName name="DeOXO">'[1]Calculation sheet'!$F$241</definedName>
    <definedName name="DeOXO_Imperial">'[1]Input sheet Imperial'!$F$240</definedName>
    <definedName name="DeOXO_Metric">'[1]Input sheet Metric'!$F$244</definedName>
    <definedName name="Deviate">#REF!</definedName>
    <definedName name="dgjhdghj">#REF!</definedName>
    <definedName name="DGT_Rooftype">'[1]Calculation sheet'!$F$157</definedName>
    <definedName name="dh">#REF!</definedName>
    <definedName name="Dig_Stor_Month">[2]Input!$I$40</definedName>
    <definedName name="DIG_T°">[2]Input!$I$109</definedName>
    <definedName name="Dig_Treatmt">[2]Input!$I$57</definedName>
    <definedName name="Digestat_Brut">#REF!</definedName>
    <definedName name="DigestatLiquide">#REF!</definedName>
    <definedName name="DigestatSec">#REF!</definedName>
    <definedName name="DigestatSolide">#REF!</definedName>
    <definedName name="DigSolid_Stor_Month">[2]Input!$I$41</definedName>
    <definedName name="Distance">#REF!</definedName>
    <definedName name="DM_limit">[2]Input!$I$108</definedName>
    <definedName name="DM_Liq_Dig">[2]Input!$I$139</definedName>
    <definedName name="DM_Liq_Dig_Centri">[2]Input!$I$138</definedName>
    <definedName name="DM_Solid_Dig">[2]Input!$I$137</definedName>
    <definedName name="DONNEESTABLEAUDEBORD">#REF!</definedName>
    <definedName name="Durée">#REF!</definedName>
    <definedName name="DureeStockProdLiq">#REF!</definedName>
    <definedName name="DureeStockProdSol">#REF!</definedName>
    <definedName name="DW_EDO_O2021">#REF!</definedName>
    <definedName name="DZIEŃ">#REF!</definedName>
    <definedName name="E">#REF!</definedName>
    <definedName name="E_CONSUMPTION_CO2">[1]DATA!$D$22</definedName>
    <definedName name="E_Consumption_LNG">[1]DATA!$D$21</definedName>
    <definedName name="Ef">#REF!</definedName>
    <definedName name="ElectrolysisConvF">#REF!</definedName>
    <definedName name="End_Bal">#REF!</definedName>
    <definedName name="Energy_content_CH4_GAS">[1]DATA!$D$711</definedName>
    <definedName name="Energy_content_CH4_LIQ">[1]DATA!$D$710</definedName>
    <definedName name="EpandageLiquide">#REF!</definedName>
    <definedName name="EpandageSolide">#REF!</definedName>
    <definedName name="Estimated_digestate">[1]DATA!$D$113</definedName>
    <definedName name="Evapo">#REF!</definedName>
    <definedName name="Extra_Pay">#REF!</definedName>
    <definedName name="Feld1">#REF!</definedName>
    <definedName name="Feld10">#REF!</definedName>
    <definedName name="Feld2">#REF!</definedName>
    <definedName name="Feld3">#REF!</definedName>
    <definedName name="Feld4">#REF!</definedName>
    <definedName name="Feld6">#REF!</definedName>
    <definedName name="Feld7">#REF!</definedName>
    <definedName name="Feld8">#REF!</definedName>
    <definedName name="Feld9">#REF!</definedName>
    <definedName name="FIT_CHP_HOURS">'[1]Calculation sheet'!$K$228</definedName>
    <definedName name="FIT_THERMAL_AVAILABLE">'[1]Calculation sheet'!$P$215</definedName>
    <definedName name="FONT">#REF!</definedName>
    <definedName name="FORMAT_Titles">'[1]Calculation sheet'!$N$134,'[1]Calculation sheet'!$N$145,'[1]Calculation sheet'!$I$145,'[1]Calculation sheet'!$I$134,'[1]Calculation sheet'!$B$134,'[1]Calculation sheet'!$B$145,'[1]Calculation sheet'!#REF!,'[1]Calculation sheet'!$B$187,'[1]Calculation sheet'!$I$187,'[1]Calculation sheet'!$I$199,'[1]Calculation sheet'!$N$199,'[1]Calculation sheet'!$B$199,'[1]Calculation sheet'!$B$223,'[1]Calculation sheet'!$B$230,'[1]Calculation sheet'!$N$230,'[1]Calculation sheet'!$B$255</definedName>
    <definedName name="Fresh_Fd_stor">[2]Input!$I$152</definedName>
    <definedName name="Full_Print">#REF!</definedName>
    <definedName name="g">#REF!</definedName>
    <definedName name="GAS_TO_CHP">'[1]Calculation sheet'!$F$202</definedName>
    <definedName name="GAS_TO_CHP_Metric">#REF!</definedName>
    <definedName name="GAS_TO_GASBOILER">'[1]Calculation sheet'!$F$204</definedName>
    <definedName name="GAS_TO_GASBOILER_Imperial">'[1]Input sheet Imperial'!$F$203</definedName>
    <definedName name="GAS_TO_GASBOILER_Metric">#REF!</definedName>
    <definedName name="GAS_TO_UPG">'[1]Calculation sheet'!$F$203</definedName>
    <definedName name="GasConstant">[1]DATA!$D$8</definedName>
    <definedName name="Gisement_residus_cultures">#REF!</definedName>
    <definedName name="GO_gaz_nat">#REF!</definedName>
    <definedName name="Greenstep_Dosing">'[1]Calculation sheet'!$F$128</definedName>
    <definedName name="Greenstep_Recommended_Dosing">[1]DATA!$D$684</definedName>
    <definedName name="Ground_PV_area">[2]Input!$I$36</definedName>
    <definedName name="Ground_PV_Dsty">[2]Input!$I$126</definedName>
    <definedName name="H2OQUALITY">#REF!</definedName>
    <definedName name="Hall">[2]Input!$I$51</definedName>
    <definedName name="Hall_w">[2]Input!$I$167</definedName>
    <definedName name="Header_Row">ROW(#REF!)</definedName>
    <definedName name="Heat_Average_withoutBoiler">'[1]Calculation sheet'!$Q$202:$Q$203,'[1]Calculation sheet'!$Q$205:$Q$213</definedName>
    <definedName name="heat_pump_yield">[2]Input!$I$132</definedName>
    <definedName name="Heat_source">[2]Input!$I$56</definedName>
    <definedName name="heat_yield">[2]Input!$I$118</definedName>
    <definedName name="Heatpump_COP">'[1]Calculation sheet'!$F$211</definedName>
    <definedName name="HeatRecovery_CO2_LIQ">[1]DATA!$D$36</definedName>
    <definedName name="HHV_CH4">[2]Input!$I$185</definedName>
    <definedName name="HHV_metric">[1]DATA!$D$13</definedName>
    <definedName name="hlyio">#REF!</definedName>
    <definedName name="Hopper_L">[2]Input!$I$154</definedName>
    <definedName name="hours_in_y">[2]Input!$I$180</definedName>
    <definedName name="Hours_UAB">#REF!</definedName>
    <definedName name="Hours_Upgrading">#REF!</definedName>
    <definedName name="HR_CO2LIQ">'[1]Calculation sheet'!$J$250</definedName>
    <definedName name="HRT">[2]Input!$I$105</definedName>
    <definedName name="HYG_T°">[2]Input!$I$110</definedName>
    <definedName name="index_co2">#REF!</definedName>
    <definedName name="Int">#REF!</definedName>
    <definedName name="Interest_Rate">#REF!</definedName>
    <definedName name="ISDND?">#REF!</definedName>
    <definedName name="ISNDN">#REF!</definedName>
    <definedName name="j">#REF!</definedName>
    <definedName name="Jean_François_CORBIN">#REF!,#REF!,#REF!,#REF!,#REF!,#REF!</definedName>
    <definedName name="K2O">#REF!</definedName>
    <definedName name="Kunde">#REF!</definedName>
    <definedName name="Language_index">[1]VAR!$S$23</definedName>
    <definedName name="Last_Row">IF(Values_Entered,Header_Row+Number_of_Payments,Header_Row)</definedName>
    <definedName name="Laufzettelnr.">#REF!</definedName>
    <definedName name="LHV_CH4">[2]Input!$I$184</definedName>
    <definedName name="LHV_metric">[1]DATA!$D$16</definedName>
    <definedName name="Liquid_Fd_Dsty">[2]Input!$I$142</definedName>
    <definedName name="LIST_CHP">[1]!TABLE_CHP_SPECS[Type]</definedName>
    <definedName name="LIST_Languages">[1]VAR!$P$22:$P$39</definedName>
    <definedName name="LIST_Storage">[1]VAR!$V$6:$V$8</definedName>
    <definedName name="LIST_YesNo">[1]VAR!$P$6:$P$7</definedName>
    <definedName name="Loan_Amount">#REF!</definedName>
    <definedName name="Loan_Start">#REF!</definedName>
    <definedName name="Loan_Years">#REF!</definedName>
    <definedName name="Madre_resa">#REF!</definedName>
    <definedName name="Magic">#REF!</definedName>
    <definedName name="Marge_bas">#REF!,#REF!,#REF!,#REF!</definedName>
    <definedName name="Marge_haut">#REF!,#REF!,#REF!</definedName>
    <definedName name="MASS_ThinFraction">'[1]Calculation sheet'!$F$127</definedName>
    <definedName name="Methane_slip">[1]DATA!$D$712</definedName>
    <definedName name="MO">#REF!</definedName>
    <definedName name="Mol_per_Volume_Normal">[1]DATA!$D$27</definedName>
    <definedName name="Mol_per_Volume_Standard">[1]DATA!$D$28</definedName>
    <definedName name="MolarMass_H2S">[1]DATA!$D$11</definedName>
    <definedName name="months_in_y">[2]Input!$I$182</definedName>
    <definedName name="MS_Brut">#REF!</definedName>
    <definedName name="MS_Liquide">#REF!</definedName>
    <definedName name="MS_Solide">#REF!</definedName>
    <definedName name="MSdigestatbrut">#REF!</definedName>
    <definedName name="MSmaxi">#REF!</definedName>
    <definedName name="MSmini">#REF!</definedName>
    <definedName name="N_limit">[2]Input!$I$107</definedName>
    <definedName name="N_org">#REF!</definedName>
    <definedName name="NbMwh">#REF!</definedName>
    <definedName name="Next">IF(Values_Entered,Header_Row+Number_of_Payments,Header_Row)</definedName>
    <definedName name="NG_boiler_yield">[2]Input!$I$119</definedName>
    <definedName name="nitrostripp">#REF!</definedName>
    <definedName name="Normal2Standard">[1]DATA!$D$29</definedName>
    <definedName name="NStocks">#REF!</definedName>
    <definedName name="Num_Pmt_Per_Year">#REF!</definedName>
    <definedName name="Number_of_Payments">MATCH(0.01,End_Bal,-1)+1</definedName>
    <definedName name="Oil_Fd_Dsty">[2]Input!$I$140</definedName>
    <definedName name="P">#REF!</definedName>
    <definedName name="P2O5">#REF!</definedName>
    <definedName name="Pay_Date">#REF!</definedName>
    <definedName name="Pay_Num">#REF!</definedName>
    <definedName name="Poit2">#REF!</definedName>
    <definedName name="post_HYG">[2]Input!$I$54</definedName>
    <definedName name="power_capa_raito">[2]Input!$I$133</definedName>
    <definedName name="power_consumption_share">[2]Input!$I$127</definedName>
    <definedName name="pre_HYG">[2]Input!$I$53</definedName>
    <definedName name="Prêt_Durée">#REF!</definedName>
    <definedName name="Prêt_Taux">#REF!</definedName>
    <definedName name="Price_Biomethane">'[1]Input data BC'!$G$175</definedName>
    <definedName name="Price_Electricity">'[1]Input data BC'!$G$176</definedName>
    <definedName name="Price_Heat">'[1]Input data BC'!$G$177</definedName>
    <definedName name="Princ">#REF!</definedName>
    <definedName name="Print_Area_MI">#REF!</definedName>
    <definedName name="Print_Area_Reset">OFFSET(Full_Print,0,0,Last_Row)</definedName>
    <definedName name="Print_Titles_MI">#REF!</definedName>
    <definedName name="Prix_Achat">#REF!</definedName>
    <definedName name="PRODUKT">#REF!</definedName>
    <definedName name="Puissance_Elec">#REF!</definedName>
    <definedName name="Puissance_Elec_installee">#REF!</definedName>
    <definedName name="PV">[2]Input!$I$35</definedName>
    <definedName name="PV_roof_dsty">[2]Input!$I$125</definedName>
    <definedName name="pw_yield">[2]Input!$I$117</definedName>
    <definedName name="pwr_centri_add">[2]Input!$I$128</definedName>
    <definedName name="Rampup">#REF!</definedName>
    <definedName name="RCa">#REF!</definedName>
    <definedName name="RCn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echage">#REF!</definedName>
    <definedName name="SeparationPhase">#REF!</definedName>
    <definedName name="Solid_Dig_Dsty">[2]Input!$I$143</definedName>
    <definedName name="Solid_Dig_H">[2]Input!$I$153</definedName>
    <definedName name="Solid_Fd_Dsty">[2]Input!$I$141</definedName>
    <definedName name="Solid_Fd_H">[2]Input!$I$164</definedName>
    <definedName name="Substrat">#REF!</definedName>
    <definedName name="Substrate">#REF!</definedName>
    <definedName name="Subunternehmer">#REF!</definedName>
    <definedName name="Taux">#REF!</definedName>
    <definedName name="Téléphone">#REF!,#REF!,#REF!,#REF!</definedName>
    <definedName name="thousand">[3]HardValues!$I$13</definedName>
    <definedName name="tonnage_à_steriliser">#REF!</definedName>
    <definedName name="Tonnage_Dig_Liq_Cerealier">#REF!</definedName>
    <definedName name="Tonnage_Dig_Sol_Cerealier">#REF!</definedName>
    <definedName name="Total_biogas">'[1]Calculation sheet'!$N$130</definedName>
    <definedName name="Total_biogas_Metric">#REF!</definedName>
    <definedName name="Total_Interest">#REF!</definedName>
    <definedName name="Total_Mensuel">#REF!</definedName>
    <definedName name="Total_Pay">#REF!</definedName>
    <definedName name="Tourteaux">#REF!</definedName>
    <definedName name="Truck_manoeuvrung">[2]Input!$I$163</definedName>
    <definedName name="TYDZIEŃ">#REF!</definedName>
    <definedName name="Upgrader_max_flow">'[1]Calculation sheet'!$F$236</definedName>
    <definedName name="V">#REF!</definedName>
    <definedName name="Values_Entered">IF(Loan_Amount*Interest_Rate*Loan_Years*Loan_Start&gt;0,1,0)</definedName>
    <definedName name="var">[4]VAR!$F$49</definedName>
    <definedName name="VAR_ADDITIONAL_TECHNOLOGY">[1]VAR!#REF!</definedName>
    <definedName name="VAR_ADGT">[1]VAR!$D$13</definedName>
    <definedName name="VAR_AirHeatPump">[1]VAR!$F$27</definedName>
    <definedName name="VAR_AirHeatPump_Imperial">[1]VAR!$D$27</definedName>
    <definedName name="VAR_AirHeatPump_Metric">[1]VAR!$E$27</definedName>
    <definedName name="VAR_Ammonia_Stripping">[1]VAR!$P$13</definedName>
    <definedName name="VAR_APPROVED">[1]VAR!$D$9</definedName>
    <definedName name="VAR_AS">[1]VAR!$D$20</definedName>
    <definedName name="VAR_BAG">[1]VAR!$V$10</definedName>
    <definedName name="VAR_BC_HEATPUMP">[1]VAR!$P$11</definedName>
    <definedName name="VAR_BIOGAS_BOILER">[1]VAR!$F$25</definedName>
    <definedName name="VAR_BIOGAS_BOILER_Imperial">[1]VAR!$D$25</definedName>
    <definedName name="VAR_BIOGAS_BOILER_Metric">[1]VAR!$E$25</definedName>
    <definedName name="VAR_BiomethaneCompressor">[1]VAR!$P$14</definedName>
    <definedName name="VAR_CO2_LIQUEFACTION">[1]VAR!$F$32</definedName>
    <definedName name="VAR_CO2_LIQUEFACTION_Imperial">[1]VAR!$D$32</definedName>
    <definedName name="VAR_CO2_LIQUEFACTION_Metric">[1]VAR!$E$32</definedName>
    <definedName name="VAR_DeOXO">[1]VAR!$P$15</definedName>
    <definedName name="VAR_Digestate_HeatPump">[1]VAR!$F$26</definedName>
    <definedName name="VAR_Digestate_HeatPump_Imperial">[1]VAR!$D$26</definedName>
    <definedName name="VAR_Digestate_HeatPump_Metric">[1]VAR!$E$26</definedName>
    <definedName name="VAR_EXTERNALHEATSOURCE">[1]VAR!$F$29</definedName>
    <definedName name="VAR_EXTERNALHEATSOURCE_Imperial">[1]VAR!$D$29</definedName>
    <definedName name="VAR_EXTERNALHEATSOURCE_Metric">[1]VAR!$E$29</definedName>
    <definedName name="VAR_FGC_1">[1]VAR!$P$8</definedName>
    <definedName name="VAR_FGC_2">[1]VAR!$P$9</definedName>
    <definedName name="VAR_FLARE">[1]VAR!$F$34</definedName>
    <definedName name="VAR_FLARE_Imperial">[1]VAR!$D$34</definedName>
    <definedName name="VAR_FLARE_Metric">[1]VAR!$E$34</definedName>
    <definedName name="VAR_GAS_CHP">[1]VAR!$F$23</definedName>
    <definedName name="VAR_GAS_CHP_Imperial">[1]VAR!$D$23</definedName>
    <definedName name="VAR_GAS_CHP_Metric">[1]VAR!$E$23</definedName>
    <definedName name="VAR_GAS_UPG">[1]VAR!$F$24</definedName>
    <definedName name="VAR_GAS_UPG_Imperial">[1]VAR!$D$24</definedName>
    <definedName name="VAR_GAS_UPG_Metric">[1]VAR!$E$24</definedName>
    <definedName name="VAR_GREENSTEP">[1]VAR!$F$33</definedName>
    <definedName name="VAR_GREENSTEP_Imperial">[1]VAR!$D$33</definedName>
    <definedName name="VAR_GREENSTEP_Metric">[1]VAR!$E$33</definedName>
    <definedName name="VAR_HR_CO2LIQ">[1]VAR!$P$12</definedName>
    <definedName name="VAR_HR_Sanitation">[1]VAR!$F$35</definedName>
    <definedName name="VAR_ITER">[1]VAR!$D$7</definedName>
    <definedName name="VAR_LAGOON">[1]VAR!$V$11</definedName>
    <definedName name="VAR_LI">[1]VAR!$D$16</definedName>
    <definedName name="VAR_LNG_PRODUCTION">[1]VAR!$F$31</definedName>
    <definedName name="VAR_LNG_PRODUCTION_Imperial">[1]VAR!$D$31</definedName>
    <definedName name="VAR_LNG_PRODUCTION_Metric">[1]VAR!$E$31</definedName>
    <definedName name="VAR_Macerator">[1]VAR!$F$50</definedName>
    <definedName name="VAR_Macerator_Imperial">[1]VAR!$D$50</definedName>
    <definedName name="VAR_Macerator_Metric">[1]VAR!$E$50</definedName>
    <definedName name="VAR_MACRO">[1]VAR!$D$6</definedName>
    <definedName name="VAR_NATURALGASCHP">[1]VAR!$F$28</definedName>
    <definedName name="VAR_NATURALGASCHP_Imperial">[1]VAR!$D$28</definedName>
    <definedName name="VAR_NATURALGASCHP_Metric">[1]VAR!$E$28</definedName>
    <definedName name="VAR_SEP">[1]VAR!$D$19</definedName>
    <definedName name="VAR_SI">[1]VAR!$D$17</definedName>
    <definedName name="VAR_SludgeSludge_HeatRecovery">[1]VAR!$F$30</definedName>
    <definedName name="VAR_SludgeSludge_HeatRecovery_Imperial">[1]VAR!$D$30</definedName>
    <definedName name="VAR_SludgeSludge_HeatRecovery_Metric">[1]VAR!$E$30</definedName>
    <definedName name="VAR_Stage2Sep">[1]VAR!$F$49</definedName>
    <definedName name="VAR_Stage2Sep_Imperial">[1]VAR!$D$49</definedName>
    <definedName name="VAR_Stage2Sep_Metric">[1]VAR!$E$49</definedName>
    <definedName name="VAR_TANK">[1]VAR!$V$9</definedName>
    <definedName name="VAR_TOGGLE_COMMENTS">[1]VAR!$F$39</definedName>
    <definedName name="VAR_TOGGLE_COMMENTS_Imperial">[1]VAR!$D$39</definedName>
    <definedName name="VAR_TOGGLE_COMMENTS_Metric">[1]VAR!$E$39</definedName>
    <definedName name="VAR_TOGGLE_DETAILS">[1]VAR!$F$38</definedName>
    <definedName name="VAR_TOGGLE_DETAILS_Imperial">[1]VAR!$D$38</definedName>
    <definedName name="VAR_TOGGLE_DETAILS_Metric">[1]VAR!$E$38</definedName>
    <definedName name="VAR_TOGGLE_ENGLISH">[1]VAR!$U$22</definedName>
    <definedName name="VAR_TOGGLE_LEGEND">[1]VAR!$F$40</definedName>
    <definedName name="VAR_TOGGLE_LEGEND_Imperial">[1]VAR!$D$40</definedName>
    <definedName name="VAR_TOGGLE_LEGEND_Metric">[1]VAR!$E$40</definedName>
    <definedName name="Vitesse">#REF!</definedName>
    <definedName name="Voie">#REF!</definedName>
    <definedName name="Voie_metha">#REF!</definedName>
    <definedName name="Volume_digesteur">#REF!</definedName>
    <definedName name="Währungen">#REF!</definedName>
    <definedName name="Water_heat_capacity">[2]Input!$I$188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8" i="29" l="1"/>
  <c r="P348" i="29"/>
  <c r="O348" i="29"/>
  <c r="N348" i="29"/>
  <c r="C26" i="28" s="1"/>
  <c r="M348" i="29"/>
  <c r="L348" i="29"/>
  <c r="Q347" i="29"/>
  <c r="P347" i="29"/>
  <c r="O347" i="29"/>
  <c r="N347" i="29"/>
  <c r="C25" i="28" s="1"/>
  <c r="M347" i="29"/>
  <c r="L347" i="29"/>
  <c r="Q346" i="29"/>
  <c r="P346" i="29"/>
  <c r="O346" i="29"/>
  <c r="N346" i="29"/>
  <c r="C24" i="28" s="1"/>
  <c r="M346" i="29"/>
  <c r="L346" i="29"/>
  <c r="Q345" i="29"/>
  <c r="P345" i="29"/>
  <c r="O345" i="29"/>
  <c r="N345" i="29"/>
  <c r="C23" i="28" s="1"/>
  <c r="M345" i="29"/>
  <c r="L345" i="29"/>
  <c r="Q344" i="29"/>
  <c r="P344" i="29"/>
  <c r="O344" i="29"/>
  <c r="N344" i="29"/>
  <c r="C22" i="28" s="1"/>
  <c r="M344" i="29"/>
  <c r="L344" i="29"/>
  <c r="Q343" i="29"/>
  <c r="P343" i="29"/>
  <c r="O343" i="29"/>
  <c r="N343" i="29"/>
  <c r="C21" i="28" s="1"/>
  <c r="M343" i="29"/>
  <c r="L343" i="29"/>
  <c r="Q342" i="29"/>
  <c r="P342" i="29"/>
  <c r="O342" i="29"/>
  <c r="N342" i="29"/>
  <c r="C20" i="28" s="1"/>
  <c r="M342" i="29"/>
  <c r="L342" i="29"/>
  <c r="Q341" i="29"/>
  <c r="P341" i="29"/>
  <c r="O341" i="29"/>
  <c r="N341" i="29"/>
  <c r="C19" i="28" s="1"/>
  <c r="M341" i="29"/>
  <c r="L341" i="29"/>
  <c r="Q340" i="29"/>
  <c r="P340" i="29"/>
  <c r="O340" i="29"/>
  <c r="N340" i="29"/>
  <c r="C18" i="28" s="1"/>
  <c r="M340" i="29"/>
  <c r="L340" i="29"/>
  <c r="Q339" i="29"/>
  <c r="P339" i="29"/>
  <c r="O339" i="29"/>
  <c r="N339" i="29"/>
  <c r="C17" i="28" s="1"/>
  <c r="M339" i="29"/>
  <c r="L339" i="29"/>
  <c r="Q338" i="29"/>
  <c r="P338" i="29"/>
  <c r="O338" i="29"/>
  <c r="N338" i="29"/>
  <c r="C16" i="28" s="1"/>
  <c r="M338" i="29"/>
  <c r="L338" i="29"/>
  <c r="Q337" i="29"/>
  <c r="P337" i="29"/>
  <c r="O337" i="29"/>
  <c r="N337" i="29"/>
  <c r="C15" i="28" s="1"/>
  <c r="M337" i="29"/>
  <c r="L337" i="29"/>
  <c r="Q336" i="29"/>
  <c r="P336" i="29"/>
  <c r="O336" i="29"/>
  <c r="N336" i="29"/>
  <c r="C14" i="28" s="1"/>
  <c r="M336" i="29"/>
  <c r="L336" i="29"/>
  <c r="Q335" i="29"/>
  <c r="P335" i="29"/>
  <c r="O335" i="29"/>
  <c r="N335" i="29"/>
  <c r="C13" i="28" s="1"/>
  <c r="M335" i="29"/>
  <c r="L335" i="29"/>
  <c r="Q334" i="29"/>
  <c r="P334" i="29"/>
  <c r="O334" i="29"/>
  <c r="N334" i="29"/>
  <c r="C12" i="28" s="1"/>
  <c r="M334" i="29"/>
  <c r="L334" i="29"/>
  <c r="Q333" i="29"/>
  <c r="P333" i="29"/>
  <c r="O333" i="29"/>
  <c r="N333" i="29"/>
  <c r="C11" i="28" s="1"/>
  <c r="M333" i="29"/>
  <c r="L333" i="29"/>
  <c r="Q332" i="29"/>
  <c r="P332" i="29"/>
  <c r="O332" i="29"/>
  <c r="N332" i="29"/>
  <c r="C10" i="28" s="1"/>
  <c r="M332" i="29"/>
  <c r="L332" i="29"/>
  <c r="Q331" i="29"/>
  <c r="P331" i="29"/>
  <c r="O331" i="29"/>
  <c r="N331" i="29"/>
  <c r="C9" i="28" s="1"/>
  <c r="M331" i="29"/>
  <c r="L331" i="29"/>
  <c r="Q330" i="29"/>
  <c r="P330" i="29"/>
  <c r="O330" i="29"/>
  <c r="N330" i="29"/>
  <c r="C8" i="28" s="1"/>
  <c r="M330" i="29"/>
  <c r="L330" i="29"/>
  <c r="Q329" i="29"/>
  <c r="P329" i="29"/>
  <c r="O329" i="29"/>
  <c r="N329" i="29"/>
  <c r="C7" i="28" s="1"/>
  <c r="M329" i="29"/>
  <c r="L329" i="29"/>
  <c r="Q295" i="29"/>
  <c r="P295" i="29"/>
  <c r="E26" i="28" s="1"/>
  <c r="O295" i="29"/>
  <c r="N295" i="29"/>
  <c r="M295" i="29"/>
  <c r="L295" i="29"/>
  <c r="Q294" i="29"/>
  <c r="P294" i="29"/>
  <c r="E25" i="28" s="1"/>
  <c r="O294" i="29"/>
  <c r="N294" i="29"/>
  <c r="M294" i="29"/>
  <c r="L294" i="29"/>
  <c r="Q293" i="29"/>
  <c r="P293" i="29"/>
  <c r="E24" i="28" s="1"/>
  <c r="O293" i="29"/>
  <c r="N293" i="29"/>
  <c r="M293" i="29"/>
  <c r="L293" i="29"/>
  <c r="Q292" i="29"/>
  <c r="P292" i="29"/>
  <c r="E23" i="28" s="1"/>
  <c r="O292" i="29"/>
  <c r="N292" i="29"/>
  <c r="M292" i="29"/>
  <c r="L292" i="29"/>
  <c r="Q291" i="29"/>
  <c r="P291" i="29"/>
  <c r="E22" i="28" s="1"/>
  <c r="O291" i="29"/>
  <c r="N291" i="29"/>
  <c r="M291" i="29"/>
  <c r="L291" i="29"/>
  <c r="Q290" i="29"/>
  <c r="P290" i="29"/>
  <c r="E21" i="28" s="1"/>
  <c r="O290" i="29"/>
  <c r="N290" i="29"/>
  <c r="M290" i="29"/>
  <c r="L290" i="29"/>
  <c r="Q289" i="29"/>
  <c r="P289" i="29"/>
  <c r="E20" i="28" s="1"/>
  <c r="O289" i="29"/>
  <c r="N289" i="29"/>
  <c r="M289" i="29"/>
  <c r="L289" i="29"/>
  <c r="Q288" i="29"/>
  <c r="P288" i="29"/>
  <c r="E19" i="28" s="1"/>
  <c r="O288" i="29"/>
  <c r="N288" i="29"/>
  <c r="M288" i="29"/>
  <c r="L288" i="29"/>
  <c r="Q287" i="29"/>
  <c r="P287" i="29"/>
  <c r="E18" i="28" s="1"/>
  <c r="O287" i="29"/>
  <c r="N287" i="29"/>
  <c r="M287" i="29"/>
  <c r="L287" i="29"/>
  <c r="Q286" i="29"/>
  <c r="P286" i="29"/>
  <c r="E17" i="28" s="1"/>
  <c r="O286" i="29"/>
  <c r="N286" i="29"/>
  <c r="M286" i="29"/>
  <c r="L286" i="29"/>
  <c r="Q285" i="29"/>
  <c r="P285" i="29"/>
  <c r="E16" i="28" s="1"/>
  <c r="O285" i="29"/>
  <c r="N285" i="29"/>
  <c r="M285" i="29"/>
  <c r="L285" i="29"/>
  <c r="Q284" i="29"/>
  <c r="P284" i="29"/>
  <c r="E15" i="28" s="1"/>
  <c r="O284" i="29"/>
  <c r="N284" i="29"/>
  <c r="M284" i="29"/>
  <c r="L284" i="29"/>
  <c r="Q283" i="29"/>
  <c r="P283" i="29"/>
  <c r="E14" i="28" s="1"/>
  <c r="O283" i="29"/>
  <c r="N283" i="29"/>
  <c r="M283" i="29"/>
  <c r="L283" i="29"/>
  <c r="Q282" i="29"/>
  <c r="P282" i="29"/>
  <c r="E13" i="28" s="1"/>
  <c r="O282" i="29"/>
  <c r="N282" i="29"/>
  <c r="M282" i="29"/>
  <c r="L282" i="29"/>
  <c r="Q281" i="29"/>
  <c r="P281" i="29"/>
  <c r="E12" i="28" s="1"/>
  <c r="O281" i="29"/>
  <c r="N281" i="29"/>
  <c r="M281" i="29"/>
  <c r="L281" i="29"/>
  <c r="Q280" i="29"/>
  <c r="P280" i="29"/>
  <c r="E11" i="28" s="1"/>
  <c r="O280" i="29"/>
  <c r="N280" i="29"/>
  <c r="M280" i="29"/>
  <c r="L280" i="29"/>
  <c r="Q279" i="29"/>
  <c r="P279" i="29"/>
  <c r="E10" i="28" s="1"/>
  <c r="O279" i="29"/>
  <c r="N279" i="29"/>
  <c r="M279" i="29"/>
  <c r="L279" i="29"/>
  <c r="Q278" i="29"/>
  <c r="P278" i="29"/>
  <c r="E9" i="28" s="1"/>
  <c r="O278" i="29"/>
  <c r="N278" i="29"/>
  <c r="M278" i="29"/>
  <c r="L278" i="29"/>
  <c r="Q277" i="29"/>
  <c r="P277" i="29"/>
  <c r="E8" i="28" s="1"/>
  <c r="O277" i="29"/>
  <c r="N277" i="29"/>
  <c r="M277" i="29"/>
  <c r="L277" i="29"/>
  <c r="Q276" i="29"/>
  <c r="P276" i="29"/>
  <c r="E7" i="28" s="1"/>
  <c r="O276" i="29"/>
  <c r="N276" i="29"/>
  <c r="M276" i="29"/>
  <c r="L276" i="29"/>
  <c r="L224" i="29" l="1"/>
  <c r="Q243" i="29"/>
  <c r="P243" i="29"/>
  <c r="O243" i="29"/>
  <c r="N243" i="29"/>
  <c r="D26" i="28" s="1"/>
  <c r="M243" i="29"/>
  <c r="L243" i="29"/>
  <c r="Q242" i="29"/>
  <c r="P242" i="29"/>
  <c r="O242" i="29"/>
  <c r="N242" i="29"/>
  <c r="D25" i="28" s="1"/>
  <c r="M242" i="29"/>
  <c r="L242" i="29"/>
  <c r="Q241" i="29"/>
  <c r="P241" i="29"/>
  <c r="O241" i="29"/>
  <c r="N241" i="29"/>
  <c r="D24" i="28" s="1"/>
  <c r="M241" i="29"/>
  <c r="L241" i="29"/>
  <c r="Q240" i="29"/>
  <c r="P240" i="29"/>
  <c r="O240" i="29"/>
  <c r="N240" i="29"/>
  <c r="D23" i="28" s="1"/>
  <c r="M240" i="29"/>
  <c r="L240" i="29"/>
  <c r="Q239" i="29"/>
  <c r="P239" i="29"/>
  <c r="O239" i="29"/>
  <c r="N239" i="29"/>
  <c r="D22" i="28" s="1"/>
  <c r="M239" i="29"/>
  <c r="L239" i="29"/>
  <c r="Q238" i="29"/>
  <c r="P238" i="29"/>
  <c r="O238" i="29"/>
  <c r="N238" i="29"/>
  <c r="D21" i="28" s="1"/>
  <c r="M238" i="29"/>
  <c r="L238" i="29"/>
  <c r="Q237" i="29"/>
  <c r="P237" i="29"/>
  <c r="O237" i="29"/>
  <c r="N237" i="29"/>
  <c r="D20" i="28" s="1"/>
  <c r="M237" i="29"/>
  <c r="L237" i="29"/>
  <c r="Q236" i="29"/>
  <c r="P236" i="29"/>
  <c r="O236" i="29"/>
  <c r="N236" i="29"/>
  <c r="D19" i="28" s="1"/>
  <c r="M236" i="29"/>
  <c r="L236" i="29"/>
  <c r="Q235" i="29"/>
  <c r="P235" i="29"/>
  <c r="O235" i="29"/>
  <c r="N235" i="29"/>
  <c r="D18" i="28" s="1"/>
  <c r="M235" i="29"/>
  <c r="L235" i="29"/>
  <c r="Q234" i="29"/>
  <c r="P234" i="29"/>
  <c r="O234" i="29"/>
  <c r="N234" i="29"/>
  <c r="D17" i="28" s="1"/>
  <c r="M234" i="29"/>
  <c r="L234" i="29"/>
  <c r="Q233" i="29"/>
  <c r="P233" i="29"/>
  <c r="O233" i="29"/>
  <c r="N233" i="29"/>
  <c r="D16" i="28" s="1"/>
  <c r="M233" i="29"/>
  <c r="L233" i="29"/>
  <c r="Q232" i="29"/>
  <c r="P232" i="29"/>
  <c r="O232" i="29"/>
  <c r="N232" i="29"/>
  <c r="D15" i="28" s="1"/>
  <c r="M232" i="29"/>
  <c r="L232" i="29"/>
  <c r="Q231" i="29"/>
  <c r="P231" i="29"/>
  <c r="O231" i="29"/>
  <c r="N231" i="29"/>
  <c r="D14" i="28" s="1"/>
  <c r="M231" i="29"/>
  <c r="L231" i="29"/>
  <c r="Q230" i="29"/>
  <c r="P230" i="29"/>
  <c r="O230" i="29"/>
  <c r="N230" i="29"/>
  <c r="D13" i="28" s="1"/>
  <c r="M230" i="29"/>
  <c r="L230" i="29"/>
  <c r="Q229" i="29"/>
  <c r="P229" i="29"/>
  <c r="O229" i="29"/>
  <c r="N229" i="29"/>
  <c r="D12" i="28" s="1"/>
  <c r="M229" i="29"/>
  <c r="L229" i="29"/>
  <c r="Q228" i="29"/>
  <c r="P228" i="29"/>
  <c r="O228" i="29"/>
  <c r="N228" i="29"/>
  <c r="D11" i="28" s="1"/>
  <c r="M228" i="29"/>
  <c r="L228" i="29"/>
  <c r="Q227" i="29"/>
  <c r="P227" i="29"/>
  <c r="O227" i="29"/>
  <c r="N227" i="29"/>
  <c r="D10" i="28" s="1"/>
  <c r="M227" i="29"/>
  <c r="L227" i="29"/>
  <c r="Q226" i="29"/>
  <c r="P226" i="29"/>
  <c r="O226" i="29"/>
  <c r="N226" i="29"/>
  <c r="D9" i="28" s="1"/>
  <c r="M226" i="29"/>
  <c r="L226" i="29"/>
  <c r="Q225" i="29"/>
  <c r="P225" i="29"/>
  <c r="O225" i="29"/>
  <c r="N225" i="29"/>
  <c r="D8" i="28" s="1"/>
  <c r="M225" i="29"/>
  <c r="L225" i="29"/>
  <c r="Q224" i="29"/>
  <c r="P224" i="29"/>
  <c r="O224" i="29"/>
  <c r="N224" i="29"/>
  <c r="D7" i="28" s="1"/>
  <c r="M224" i="29"/>
  <c r="L12" i="29"/>
  <c r="L64" i="29"/>
  <c r="L117" i="29"/>
  <c r="L170" i="29"/>
  <c r="Q189" i="29"/>
  <c r="G26" i="28" s="1"/>
  <c r="P189" i="29"/>
  <c r="O189" i="29"/>
  <c r="N189" i="29"/>
  <c r="M189" i="29"/>
  <c r="L189" i="29"/>
  <c r="Q188" i="29"/>
  <c r="G25" i="28" s="1"/>
  <c r="P188" i="29"/>
  <c r="O188" i="29"/>
  <c r="N188" i="29"/>
  <c r="M188" i="29"/>
  <c r="L188" i="29"/>
  <c r="Q187" i="29"/>
  <c r="G24" i="28" s="1"/>
  <c r="P187" i="29"/>
  <c r="O187" i="29"/>
  <c r="N187" i="29"/>
  <c r="M187" i="29"/>
  <c r="L187" i="29"/>
  <c r="Q186" i="29"/>
  <c r="G23" i="28" s="1"/>
  <c r="P186" i="29"/>
  <c r="O186" i="29"/>
  <c r="N186" i="29"/>
  <c r="M186" i="29"/>
  <c r="L186" i="29"/>
  <c r="Q185" i="29"/>
  <c r="G22" i="28" s="1"/>
  <c r="P185" i="29"/>
  <c r="O185" i="29"/>
  <c r="N185" i="29"/>
  <c r="M185" i="29"/>
  <c r="L185" i="29"/>
  <c r="Q184" i="29"/>
  <c r="G21" i="28" s="1"/>
  <c r="P184" i="29"/>
  <c r="O184" i="29"/>
  <c r="N184" i="29"/>
  <c r="M184" i="29"/>
  <c r="L184" i="29"/>
  <c r="Q183" i="29"/>
  <c r="G20" i="28" s="1"/>
  <c r="P183" i="29"/>
  <c r="O183" i="29"/>
  <c r="N183" i="29"/>
  <c r="M183" i="29"/>
  <c r="L183" i="29"/>
  <c r="Q182" i="29"/>
  <c r="G19" i="28" s="1"/>
  <c r="P182" i="29"/>
  <c r="O182" i="29"/>
  <c r="N182" i="29"/>
  <c r="M182" i="29"/>
  <c r="L182" i="29"/>
  <c r="Q181" i="29"/>
  <c r="G18" i="28" s="1"/>
  <c r="P181" i="29"/>
  <c r="O181" i="29"/>
  <c r="N181" i="29"/>
  <c r="M181" i="29"/>
  <c r="L181" i="29"/>
  <c r="Q180" i="29"/>
  <c r="G17" i="28" s="1"/>
  <c r="P180" i="29"/>
  <c r="O180" i="29"/>
  <c r="N180" i="29"/>
  <c r="M180" i="29"/>
  <c r="L180" i="29"/>
  <c r="Q179" i="29"/>
  <c r="G16" i="28" s="1"/>
  <c r="P179" i="29"/>
  <c r="O179" i="29"/>
  <c r="N179" i="29"/>
  <c r="M179" i="29"/>
  <c r="L179" i="29"/>
  <c r="Q178" i="29"/>
  <c r="G15" i="28" s="1"/>
  <c r="P178" i="29"/>
  <c r="O178" i="29"/>
  <c r="N178" i="29"/>
  <c r="M178" i="29"/>
  <c r="L178" i="29"/>
  <c r="Q177" i="29"/>
  <c r="G14" i="28" s="1"/>
  <c r="P177" i="29"/>
  <c r="O177" i="29"/>
  <c r="N177" i="29"/>
  <c r="M177" i="29"/>
  <c r="L177" i="29"/>
  <c r="Q176" i="29"/>
  <c r="G13" i="28" s="1"/>
  <c r="P176" i="29"/>
  <c r="O176" i="29"/>
  <c r="N176" i="29"/>
  <c r="M176" i="29"/>
  <c r="L176" i="29"/>
  <c r="Q175" i="29"/>
  <c r="G12" i="28" s="1"/>
  <c r="P175" i="29"/>
  <c r="O175" i="29"/>
  <c r="N175" i="29"/>
  <c r="M175" i="29"/>
  <c r="L175" i="29"/>
  <c r="Q174" i="29"/>
  <c r="G11" i="28" s="1"/>
  <c r="P174" i="29"/>
  <c r="O174" i="29"/>
  <c r="N174" i="29"/>
  <c r="M174" i="29"/>
  <c r="L174" i="29"/>
  <c r="Q173" i="29"/>
  <c r="G10" i="28" s="1"/>
  <c r="P173" i="29"/>
  <c r="O173" i="29"/>
  <c r="N173" i="29"/>
  <c r="M173" i="29"/>
  <c r="L173" i="29"/>
  <c r="Q172" i="29"/>
  <c r="G9" i="28" s="1"/>
  <c r="P172" i="29"/>
  <c r="O172" i="29"/>
  <c r="N172" i="29"/>
  <c r="M172" i="29"/>
  <c r="L172" i="29"/>
  <c r="Q171" i="29"/>
  <c r="G8" i="28" s="1"/>
  <c r="P171" i="29"/>
  <c r="O171" i="29"/>
  <c r="N171" i="29"/>
  <c r="M171" i="29"/>
  <c r="L171" i="29"/>
  <c r="Q170" i="29"/>
  <c r="G7" i="28" s="1"/>
  <c r="P170" i="29"/>
  <c r="O170" i="29"/>
  <c r="N170" i="29"/>
  <c r="M170" i="29"/>
  <c r="L13" i="29"/>
  <c r="Q31" i="29"/>
  <c r="H26" i="28" s="1"/>
  <c r="P31" i="29"/>
  <c r="F26" i="28" s="1"/>
  <c r="O31" i="29"/>
  <c r="N31" i="29"/>
  <c r="M31" i="29"/>
  <c r="L31" i="29"/>
  <c r="Q30" i="29"/>
  <c r="H25" i="28" s="1"/>
  <c r="P30" i="29"/>
  <c r="F25" i="28" s="1"/>
  <c r="O30" i="29"/>
  <c r="N30" i="29"/>
  <c r="M30" i="29"/>
  <c r="L30" i="29"/>
  <c r="Q29" i="29"/>
  <c r="H24" i="28" s="1"/>
  <c r="P29" i="29"/>
  <c r="F24" i="28" s="1"/>
  <c r="O29" i="29"/>
  <c r="N29" i="29"/>
  <c r="M29" i="29"/>
  <c r="L29" i="29"/>
  <c r="Q28" i="29"/>
  <c r="H23" i="28" s="1"/>
  <c r="P28" i="29"/>
  <c r="F23" i="28" s="1"/>
  <c r="O28" i="29"/>
  <c r="N28" i="29"/>
  <c r="M28" i="29"/>
  <c r="L28" i="29"/>
  <c r="Q27" i="29"/>
  <c r="H22" i="28" s="1"/>
  <c r="P27" i="29"/>
  <c r="F22" i="28" s="1"/>
  <c r="O27" i="29"/>
  <c r="N27" i="29"/>
  <c r="M27" i="29"/>
  <c r="L27" i="29"/>
  <c r="Q26" i="29"/>
  <c r="H21" i="28" s="1"/>
  <c r="P26" i="29"/>
  <c r="F21" i="28" s="1"/>
  <c r="O26" i="29"/>
  <c r="N26" i="29"/>
  <c r="M26" i="29"/>
  <c r="L26" i="29"/>
  <c r="Q25" i="29"/>
  <c r="H20" i="28" s="1"/>
  <c r="P25" i="29"/>
  <c r="F20" i="28" s="1"/>
  <c r="O25" i="29"/>
  <c r="N25" i="29"/>
  <c r="M25" i="29"/>
  <c r="L25" i="29"/>
  <c r="Q24" i="29"/>
  <c r="H19" i="28" s="1"/>
  <c r="P24" i="29"/>
  <c r="F19" i="28" s="1"/>
  <c r="O24" i="29"/>
  <c r="N24" i="29"/>
  <c r="M24" i="29"/>
  <c r="L24" i="29"/>
  <c r="Q23" i="29"/>
  <c r="H18" i="28" s="1"/>
  <c r="P23" i="29"/>
  <c r="F18" i="28" s="1"/>
  <c r="O23" i="29"/>
  <c r="N23" i="29"/>
  <c r="M23" i="29"/>
  <c r="L23" i="29"/>
  <c r="Q22" i="29"/>
  <c r="H17" i="28" s="1"/>
  <c r="P22" i="29"/>
  <c r="F17" i="28" s="1"/>
  <c r="O22" i="29"/>
  <c r="N22" i="29"/>
  <c r="M22" i="29"/>
  <c r="L22" i="29"/>
  <c r="Q21" i="29"/>
  <c r="H16" i="28" s="1"/>
  <c r="P21" i="29"/>
  <c r="F16" i="28" s="1"/>
  <c r="O21" i="29"/>
  <c r="N21" i="29"/>
  <c r="M21" i="29"/>
  <c r="L21" i="29"/>
  <c r="Q20" i="29"/>
  <c r="H15" i="28" s="1"/>
  <c r="P20" i="29"/>
  <c r="F15" i="28" s="1"/>
  <c r="O20" i="29"/>
  <c r="N20" i="29"/>
  <c r="M20" i="29"/>
  <c r="L20" i="29"/>
  <c r="Q19" i="29"/>
  <c r="H14" i="28" s="1"/>
  <c r="P19" i="29"/>
  <c r="F14" i="28" s="1"/>
  <c r="O19" i="29"/>
  <c r="N19" i="29"/>
  <c r="M19" i="29"/>
  <c r="L19" i="29"/>
  <c r="Q18" i="29"/>
  <c r="H13" i="28" s="1"/>
  <c r="P18" i="29"/>
  <c r="F13" i="28" s="1"/>
  <c r="O18" i="29"/>
  <c r="N18" i="29"/>
  <c r="M18" i="29"/>
  <c r="L18" i="29"/>
  <c r="Q17" i="29"/>
  <c r="H12" i="28" s="1"/>
  <c r="P17" i="29"/>
  <c r="F12" i="28" s="1"/>
  <c r="O17" i="29"/>
  <c r="N17" i="29"/>
  <c r="M17" i="29"/>
  <c r="L17" i="29"/>
  <c r="Q16" i="29"/>
  <c r="H11" i="28" s="1"/>
  <c r="P16" i="29"/>
  <c r="F11" i="28" s="1"/>
  <c r="O16" i="29"/>
  <c r="N16" i="29"/>
  <c r="M16" i="29"/>
  <c r="L16" i="29"/>
  <c r="Q15" i="29"/>
  <c r="H10" i="28" s="1"/>
  <c r="P15" i="29"/>
  <c r="F10" i="28" s="1"/>
  <c r="O15" i="29"/>
  <c r="N15" i="29"/>
  <c r="M15" i="29"/>
  <c r="L15" i="29"/>
  <c r="Q14" i="29"/>
  <c r="H9" i="28" s="1"/>
  <c r="P14" i="29"/>
  <c r="F9" i="28" s="1"/>
  <c r="O14" i="29"/>
  <c r="N14" i="29"/>
  <c r="M14" i="29"/>
  <c r="L14" i="29"/>
  <c r="Q13" i="29"/>
  <c r="H8" i="28" s="1"/>
  <c r="P13" i="29"/>
  <c r="F8" i="28" s="1"/>
  <c r="O13" i="29"/>
  <c r="N13" i="29"/>
  <c r="M13" i="29"/>
  <c r="Q12" i="29"/>
  <c r="H7" i="28" s="1"/>
  <c r="P12" i="29"/>
  <c r="F7" i="28" s="1"/>
  <c r="O12" i="29"/>
  <c r="N12" i="29"/>
  <c r="M12" i="29"/>
  <c r="Q136" i="29"/>
  <c r="P136" i="29"/>
  <c r="O136" i="29"/>
  <c r="K26" i="28" s="1"/>
  <c r="N136" i="29"/>
  <c r="M136" i="29"/>
  <c r="I26" i="28" s="1"/>
  <c r="L136" i="29"/>
  <c r="Q135" i="29"/>
  <c r="P135" i="29"/>
  <c r="O135" i="29"/>
  <c r="K25" i="28" s="1"/>
  <c r="N135" i="29"/>
  <c r="M135" i="29"/>
  <c r="I25" i="28" s="1"/>
  <c r="L135" i="29"/>
  <c r="Q134" i="29"/>
  <c r="P134" i="29"/>
  <c r="O134" i="29"/>
  <c r="K24" i="28" s="1"/>
  <c r="N134" i="29"/>
  <c r="M134" i="29"/>
  <c r="I24" i="28" s="1"/>
  <c r="L134" i="29"/>
  <c r="Q133" i="29"/>
  <c r="P133" i="29"/>
  <c r="O133" i="29"/>
  <c r="K23" i="28" s="1"/>
  <c r="N133" i="29"/>
  <c r="M133" i="29"/>
  <c r="I23" i="28" s="1"/>
  <c r="L133" i="29"/>
  <c r="Q132" i="29"/>
  <c r="P132" i="29"/>
  <c r="O132" i="29"/>
  <c r="K22" i="28" s="1"/>
  <c r="N132" i="29"/>
  <c r="M132" i="29"/>
  <c r="I22" i="28" s="1"/>
  <c r="L132" i="29"/>
  <c r="Q131" i="29"/>
  <c r="P131" i="29"/>
  <c r="O131" i="29"/>
  <c r="K21" i="28" s="1"/>
  <c r="N131" i="29"/>
  <c r="M131" i="29"/>
  <c r="I21" i="28" s="1"/>
  <c r="L131" i="29"/>
  <c r="Q130" i="29"/>
  <c r="P130" i="29"/>
  <c r="O130" i="29"/>
  <c r="K20" i="28" s="1"/>
  <c r="N130" i="29"/>
  <c r="M130" i="29"/>
  <c r="I20" i="28" s="1"/>
  <c r="L130" i="29"/>
  <c r="Q129" i="29"/>
  <c r="P129" i="29"/>
  <c r="O129" i="29"/>
  <c r="K19" i="28" s="1"/>
  <c r="N129" i="29"/>
  <c r="M129" i="29"/>
  <c r="I19" i="28" s="1"/>
  <c r="L129" i="29"/>
  <c r="Q128" i="29"/>
  <c r="P128" i="29"/>
  <c r="O128" i="29"/>
  <c r="K18" i="28" s="1"/>
  <c r="N128" i="29"/>
  <c r="M128" i="29"/>
  <c r="I18" i="28" s="1"/>
  <c r="L128" i="29"/>
  <c r="Q127" i="29"/>
  <c r="P127" i="29"/>
  <c r="O127" i="29"/>
  <c r="K17" i="28" s="1"/>
  <c r="N127" i="29"/>
  <c r="M127" i="29"/>
  <c r="I17" i="28" s="1"/>
  <c r="L127" i="29"/>
  <c r="Q126" i="29"/>
  <c r="P126" i="29"/>
  <c r="O126" i="29"/>
  <c r="K16" i="28" s="1"/>
  <c r="N126" i="29"/>
  <c r="M126" i="29"/>
  <c r="I16" i="28" s="1"/>
  <c r="L126" i="29"/>
  <c r="Q125" i="29"/>
  <c r="P125" i="29"/>
  <c r="O125" i="29"/>
  <c r="K15" i="28" s="1"/>
  <c r="N125" i="29"/>
  <c r="M125" i="29"/>
  <c r="I15" i="28" s="1"/>
  <c r="L125" i="29"/>
  <c r="Q124" i="29"/>
  <c r="P124" i="29"/>
  <c r="O124" i="29"/>
  <c r="K14" i="28" s="1"/>
  <c r="N124" i="29"/>
  <c r="M124" i="29"/>
  <c r="I14" i="28" s="1"/>
  <c r="L124" i="29"/>
  <c r="Q123" i="29"/>
  <c r="P123" i="29"/>
  <c r="O123" i="29"/>
  <c r="K13" i="28" s="1"/>
  <c r="N123" i="29"/>
  <c r="M123" i="29"/>
  <c r="I13" i="28" s="1"/>
  <c r="L123" i="29"/>
  <c r="Q122" i="29"/>
  <c r="P122" i="29"/>
  <c r="O122" i="29"/>
  <c r="K12" i="28" s="1"/>
  <c r="N122" i="29"/>
  <c r="M122" i="29"/>
  <c r="I12" i="28" s="1"/>
  <c r="L122" i="29"/>
  <c r="Q121" i="29"/>
  <c r="P121" i="29"/>
  <c r="O121" i="29"/>
  <c r="K11" i="28" s="1"/>
  <c r="N121" i="29"/>
  <c r="M121" i="29"/>
  <c r="I11" i="28" s="1"/>
  <c r="L121" i="29"/>
  <c r="Q120" i="29"/>
  <c r="P120" i="29"/>
  <c r="O120" i="29"/>
  <c r="K10" i="28" s="1"/>
  <c r="N120" i="29"/>
  <c r="M120" i="29"/>
  <c r="I10" i="28" s="1"/>
  <c r="L120" i="29"/>
  <c r="Q119" i="29"/>
  <c r="P119" i="29"/>
  <c r="O119" i="29"/>
  <c r="K9" i="28" s="1"/>
  <c r="N119" i="29"/>
  <c r="M119" i="29"/>
  <c r="I9" i="28" s="1"/>
  <c r="L119" i="29"/>
  <c r="Q118" i="29"/>
  <c r="P118" i="29"/>
  <c r="O118" i="29"/>
  <c r="K8" i="28" s="1"/>
  <c r="N118" i="29"/>
  <c r="M118" i="29"/>
  <c r="I8" i="28" s="1"/>
  <c r="L118" i="29"/>
  <c r="Q117" i="29"/>
  <c r="P117" i="29"/>
  <c r="O117" i="29"/>
  <c r="K7" i="28" s="1"/>
  <c r="N117" i="29"/>
  <c r="M117" i="29"/>
  <c r="I7" i="28" s="1"/>
  <c r="L73" i="29"/>
  <c r="L68" i="29"/>
  <c r="L65" i="29"/>
  <c r="L83" i="29"/>
  <c r="L82" i="29"/>
  <c r="L81" i="29"/>
  <c r="L80" i="29"/>
  <c r="L79" i="29"/>
  <c r="L78" i="29"/>
  <c r="L77" i="29"/>
  <c r="L76" i="29"/>
  <c r="L75" i="29"/>
  <c r="L74" i="29"/>
  <c r="L72" i="29"/>
  <c r="L71" i="29"/>
  <c r="L70" i="29"/>
  <c r="L69" i="29"/>
  <c r="L67" i="29"/>
  <c r="L66" i="29"/>
  <c r="Q83" i="29"/>
  <c r="P83" i="29"/>
  <c r="O83" i="29"/>
  <c r="L26" i="28" s="1"/>
  <c r="N83" i="29"/>
  <c r="M83" i="29"/>
  <c r="J26" i="28" s="1"/>
  <c r="Q82" i="29"/>
  <c r="P82" i="29"/>
  <c r="O82" i="29"/>
  <c r="L25" i="28" s="1"/>
  <c r="N82" i="29"/>
  <c r="M82" i="29"/>
  <c r="J25" i="28" s="1"/>
  <c r="Q81" i="29"/>
  <c r="P81" i="29"/>
  <c r="O81" i="29"/>
  <c r="L24" i="28" s="1"/>
  <c r="N81" i="29"/>
  <c r="M81" i="29"/>
  <c r="J24" i="28" s="1"/>
  <c r="Q80" i="29"/>
  <c r="P80" i="29"/>
  <c r="O80" i="29"/>
  <c r="L23" i="28" s="1"/>
  <c r="N80" i="29"/>
  <c r="M80" i="29"/>
  <c r="J23" i="28" s="1"/>
  <c r="Q79" i="29"/>
  <c r="P79" i="29"/>
  <c r="O79" i="29"/>
  <c r="L22" i="28" s="1"/>
  <c r="N79" i="29"/>
  <c r="M79" i="29"/>
  <c r="J22" i="28" s="1"/>
  <c r="Q78" i="29"/>
  <c r="P78" i="29"/>
  <c r="O78" i="29"/>
  <c r="L21" i="28" s="1"/>
  <c r="N78" i="29"/>
  <c r="M78" i="29"/>
  <c r="J21" i="28" s="1"/>
  <c r="Q77" i="29"/>
  <c r="P77" i="29"/>
  <c r="O77" i="29"/>
  <c r="L20" i="28" s="1"/>
  <c r="N77" i="29"/>
  <c r="M77" i="29"/>
  <c r="J20" i="28" s="1"/>
  <c r="Q76" i="29"/>
  <c r="P76" i="29"/>
  <c r="O76" i="29"/>
  <c r="L19" i="28" s="1"/>
  <c r="N76" i="29"/>
  <c r="M76" i="29"/>
  <c r="J19" i="28" s="1"/>
  <c r="Q75" i="29"/>
  <c r="P75" i="29"/>
  <c r="O75" i="29"/>
  <c r="L18" i="28" s="1"/>
  <c r="N75" i="29"/>
  <c r="M75" i="29"/>
  <c r="J18" i="28" s="1"/>
  <c r="Q74" i="29"/>
  <c r="P74" i="29"/>
  <c r="O74" i="29"/>
  <c r="L17" i="28" s="1"/>
  <c r="N74" i="29"/>
  <c r="M74" i="29"/>
  <c r="J17" i="28" s="1"/>
  <c r="Q73" i="29"/>
  <c r="P73" i="29"/>
  <c r="O73" i="29"/>
  <c r="L16" i="28" s="1"/>
  <c r="N73" i="29"/>
  <c r="M73" i="29"/>
  <c r="J16" i="28" s="1"/>
  <c r="Q72" i="29"/>
  <c r="P72" i="29"/>
  <c r="O72" i="29"/>
  <c r="L15" i="28" s="1"/>
  <c r="N72" i="29"/>
  <c r="M72" i="29"/>
  <c r="J15" i="28" s="1"/>
  <c r="Q71" i="29"/>
  <c r="P71" i="29"/>
  <c r="O71" i="29"/>
  <c r="L14" i="28" s="1"/>
  <c r="N71" i="29"/>
  <c r="M71" i="29"/>
  <c r="J14" i="28" s="1"/>
  <c r="Q70" i="29"/>
  <c r="P70" i="29"/>
  <c r="O70" i="29"/>
  <c r="L13" i="28" s="1"/>
  <c r="N70" i="29"/>
  <c r="M70" i="29"/>
  <c r="J13" i="28" s="1"/>
  <c r="Q69" i="29"/>
  <c r="P69" i="29"/>
  <c r="O69" i="29"/>
  <c r="L12" i="28" s="1"/>
  <c r="N69" i="29"/>
  <c r="M69" i="29"/>
  <c r="J12" i="28" s="1"/>
  <c r="Q68" i="29"/>
  <c r="P68" i="29"/>
  <c r="O68" i="29"/>
  <c r="L11" i="28" s="1"/>
  <c r="N68" i="29"/>
  <c r="M68" i="29"/>
  <c r="J11" i="28" s="1"/>
  <c r="Q67" i="29"/>
  <c r="P67" i="29"/>
  <c r="O67" i="29"/>
  <c r="L10" i="28" s="1"/>
  <c r="N67" i="29"/>
  <c r="M67" i="29"/>
  <c r="J10" i="28" s="1"/>
  <c r="Q66" i="29"/>
  <c r="P66" i="29"/>
  <c r="O66" i="29"/>
  <c r="L9" i="28" s="1"/>
  <c r="N66" i="29"/>
  <c r="M66" i="29"/>
  <c r="J9" i="28" s="1"/>
  <c r="Q65" i="29"/>
  <c r="P65" i="29"/>
  <c r="O65" i="29"/>
  <c r="L8" i="28" s="1"/>
  <c r="N65" i="29"/>
  <c r="M65" i="29"/>
  <c r="J8" i="28" s="1"/>
  <c r="Q64" i="29"/>
  <c r="P64" i="29"/>
  <c r="O64" i="29"/>
  <c r="L7" i="28" s="1"/>
  <c r="N64" i="29"/>
  <c r="M64" i="29"/>
  <c r="J7" i="28" s="1"/>
  <c r="D31" i="28"/>
  <c r="G35" i="28"/>
  <c r="G38" i="28"/>
  <c r="G36" i="28" l="1"/>
  <c r="G34" i="28"/>
  <c r="D13" i="25"/>
  <c r="L15" i="25"/>
  <c r="L14" i="25"/>
  <c r="K14" i="25"/>
  <c r="K15" i="25"/>
  <c r="K16" i="25"/>
  <c r="J14" i="25"/>
  <c r="J15" i="25"/>
  <c r="J16" i="25"/>
  <c r="J13" i="25"/>
  <c r="I13" i="25"/>
  <c r="H14" i="25"/>
  <c r="H15" i="25"/>
  <c r="H16" i="25"/>
  <c r="H13" i="25"/>
  <c r="F14" i="25"/>
  <c r="G14" i="25" s="1"/>
  <c r="F16" i="25"/>
  <c r="F13" i="25"/>
  <c r="G13" i="25" s="1"/>
  <c r="E14" i="25"/>
  <c r="E15" i="25"/>
  <c r="F15" i="25" s="1"/>
  <c r="G15" i="25" s="1"/>
  <c r="E16" i="25"/>
  <c r="E13" i="25"/>
  <c r="D14" i="25"/>
  <c r="M14" i="25" s="1"/>
  <c r="D15" i="25"/>
  <c r="M15" i="25" s="1"/>
  <c r="D16" i="25"/>
  <c r="M16" i="25" s="1"/>
  <c r="G16" i="25" l="1"/>
  <c r="L16" i="25"/>
  <c r="I15" i="25"/>
  <c r="K13" i="25"/>
  <c r="M13" i="25"/>
  <c r="L13" i="25"/>
  <c r="I14" i="25"/>
  <c r="I16" i="25"/>
</calcChain>
</file>

<file path=xl/sharedStrings.xml><?xml version="1.0" encoding="utf-8"?>
<sst xmlns="http://schemas.openxmlformats.org/spreadsheetml/2006/main" count="862" uniqueCount="189">
  <si>
    <t>Local</t>
  </si>
  <si>
    <t>Funcionamento</t>
  </si>
  <si>
    <t>Emissões</t>
  </si>
  <si>
    <t>Temperatura</t>
  </si>
  <si>
    <t>CH4</t>
  </si>
  <si>
    <t>CO2</t>
  </si>
  <si>
    <t>O2</t>
  </si>
  <si>
    <t>H2S</t>
  </si>
  <si>
    <t>SO2</t>
  </si>
  <si>
    <t>NH3</t>
  </si>
  <si>
    <t>Nox</t>
  </si>
  <si>
    <t>HAP</t>
  </si>
  <si>
    <t>VOCmm</t>
  </si>
  <si>
    <t>CO</t>
  </si>
  <si>
    <t>DESIG.</t>
  </si>
  <si>
    <t>Fonte de Emissão</t>
  </si>
  <si>
    <t>Diagrama de Processo</t>
  </si>
  <si>
    <t>(horas/ano)</t>
  </si>
  <si>
    <t>(Nm3/h em funcionamento)</t>
  </si>
  <si>
    <t>(ºC)</t>
  </si>
  <si>
    <t>(mg/Nm3)</t>
  </si>
  <si>
    <t>(kg/ano)</t>
  </si>
  <si>
    <t>(g/Nm3)</t>
  </si>
  <si>
    <t>(%)</t>
  </si>
  <si>
    <t>(mg/m3)</t>
  </si>
  <si>
    <t>FF1</t>
  </si>
  <si>
    <t>Caldeira</t>
  </si>
  <si>
    <t>BOIL-201</t>
  </si>
  <si>
    <t>&lt;100</t>
  </si>
  <si>
    <t>FF2</t>
  </si>
  <si>
    <t>Tocha - Flare</t>
  </si>
  <si>
    <t>FL-101</t>
  </si>
  <si>
    <t>FF3</t>
  </si>
  <si>
    <t>Upgrading - offgas</t>
  </si>
  <si>
    <t>MM-201</t>
  </si>
  <si>
    <t>FF4</t>
  </si>
  <si>
    <t>Biofiltro - purificação do ar</t>
  </si>
  <si>
    <t>F-101</t>
  </si>
  <si>
    <t>Altura</t>
  </si>
  <si>
    <t>Caudal</t>
  </si>
  <si>
    <t>Temp.</t>
  </si>
  <si>
    <t>Caudal mássico g/h</t>
  </si>
  <si>
    <t>m</t>
  </si>
  <si>
    <t xml:space="preserve">Nm3/h </t>
  </si>
  <si>
    <r>
      <rPr>
        <sz val="11"/>
        <color theme="0"/>
        <rFont val="Calibri"/>
        <family val="2"/>
      </rPr>
      <t>⁰</t>
    </r>
    <r>
      <rPr>
        <sz val="9.35"/>
        <color theme="0"/>
        <rFont val="Calibri Light"/>
        <family val="2"/>
      </rPr>
      <t>C</t>
    </r>
  </si>
  <si>
    <t>K</t>
  </si>
  <si>
    <t>m3/s</t>
  </si>
  <si>
    <t>NO2</t>
  </si>
  <si>
    <t>Concentração (µg/m3)</t>
  </si>
  <si>
    <t>PM10</t>
  </si>
  <si>
    <t>Horário</t>
  </si>
  <si>
    <t>Diário</t>
  </si>
  <si>
    <t>Anual</t>
  </si>
  <si>
    <t>diário</t>
  </si>
  <si>
    <t>30 min</t>
  </si>
  <si>
    <t>350 µg/m3</t>
  </si>
  <si>
    <t>125 µg/m3</t>
  </si>
  <si>
    <t>200 µg/m3</t>
  </si>
  <si>
    <t>40 µg/m3</t>
  </si>
  <si>
    <t>50 µg/m3</t>
  </si>
  <si>
    <t>7 / 150 µg/m3</t>
  </si>
  <si>
    <t>1 / 3 µg/m3</t>
  </si>
  <si>
    <t>25.º máximo</t>
  </si>
  <si>
    <t>4.º máximo</t>
  </si>
  <si>
    <t>19.º máximo</t>
  </si>
  <si>
    <t>Média anual</t>
  </si>
  <si>
    <t>35.º máximo</t>
  </si>
  <si>
    <t>Percentil 98</t>
  </si>
  <si>
    <t>Valor máximo diário</t>
  </si>
  <si>
    <t>horas ano</t>
  </si>
  <si>
    <t>dias ano</t>
  </si>
  <si>
    <t>VLE</t>
  </si>
  <si>
    <t>Obs</t>
  </si>
  <si>
    <t>excedências</t>
  </si>
  <si>
    <t>percentil</t>
  </si>
  <si>
    <t>µg/m3</t>
  </si>
  <si>
    <t>horário</t>
  </si>
  <si>
    <t>horario</t>
  </si>
  <si>
    <t>anual</t>
  </si>
  <si>
    <t>Air quality guidelines for Europe, 2nd edition, 2000
https://www.who.int/publications/i/item/9789289013581</t>
  </si>
  <si>
    <t>24h</t>
  </si>
  <si>
    <t>Proteção ecossistemas - UNECE. (2017). Manual on methodologies and criteria for modelling and mapping critical loads and levels and air pollution effects, risks and trends. United Nations Economic Commission for Europe; Convention on Long-range Transboundary Air Pollution.
https://unece.org/fileadmin/DAM/env/documents/2017/AIR/EMEP/Final__new_Chapter_3_v2__August_2017_.pdf</t>
  </si>
  <si>
    <t>Clic a receiver point: further information will be displayed</t>
  </si>
  <si>
    <t>Job:</t>
  </si>
  <si>
    <t xml:space="preserve">Point calculation                       </t>
  </si>
  <si>
    <t>Project:</t>
  </si>
  <si>
    <t>Alenquer_QA_V1.IPR</t>
  </si>
  <si>
    <t>Erg265A.IRP</t>
  </si>
  <si>
    <t>Setting</t>
  </si>
  <si>
    <t>Copy from "Reference Setting"</t>
  </si>
  <si>
    <t>Variant</t>
  </si>
  <si>
    <t>Variant 0</t>
  </si>
  <si>
    <t xml:space="preserve">  </t>
  </si>
  <si>
    <t>Média Anual</t>
  </si>
  <si>
    <t xml:space="preserve"> </t>
  </si>
  <si>
    <t>Exceeding</t>
  </si>
  <si>
    <t>IPkt001</t>
  </si>
  <si>
    <t>1.1</t>
  </si>
  <si>
    <t>IPkt002</t>
  </si>
  <si>
    <t>1.2</t>
  </si>
  <si>
    <t>IPkt003</t>
  </si>
  <si>
    <t>1.3</t>
  </si>
  <si>
    <t>IPkt004</t>
  </si>
  <si>
    <t>1.4</t>
  </si>
  <si>
    <t>IPkt005</t>
  </si>
  <si>
    <t>1.5</t>
  </si>
  <si>
    <t>IPkt006</t>
  </si>
  <si>
    <t>IPkt007</t>
  </si>
  <si>
    <t>IPkt008</t>
  </si>
  <si>
    <t>IPkt009</t>
  </si>
  <si>
    <t>5.1</t>
  </si>
  <si>
    <t>IPkt010</t>
  </si>
  <si>
    <t>5.2</t>
  </si>
  <si>
    <t>IPkt011</t>
  </si>
  <si>
    <t>5.3</t>
  </si>
  <si>
    <t>IPkt012</t>
  </si>
  <si>
    <t>IPkt013</t>
  </si>
  <si>
    <t>IPkt014</t>
  </si>
  <si>
    <t>IPkt015</t>
  </si>
  <si>
    <t>IPkt016</t>
  </si>
  <si>
    <t>10.1</t>
  </si>
  <si>
    <t>IPkt017</t>
  </si>
  <si>
    <t>10.2</t>
  </si>
  <si>
    <t>IPkt018</t>
  </si>
  <si>
    <t>10.3</t>
  </si>
  <si>
    <t>IPkt019</t>
  </si>
  <si>
    <t>11.1</t>
  </si>
  <si>
    <t>IPkt020</t>
  </si>
  <si>
    <t>11.2</t>
  </si>
  <si>
    <t>IPkt021</t>
  </si>
  <si>
    <t>11.3</t>
  </si>
  <si>
    <t>IPkt022</t>
  </si>
  <si>
    <t>11.4</t>
  </si>
  <si>
    <t>IPkt023</t>
  </si>
  <si>
    <t>11.5</t>
  </si>
  <si>
    <t>IPkt024</t>
  </si>
  <si>
    <t>12.1</t>
  </si>
  <si>
    <t>IPkt025</t>
  </si>
  <si>
    <t>12.2</t>
  </si>
  <si>
    <t>IPkt026</t>
  </si>
  <si>
    <t>12.3</t>
  </si>
  <si>
    <t>IPkt027</t>
  </si>
  <si>
    <t>12.4</t>
  </si>
  <si>
    <t>IPkt028</t>
  </si>
  <si>
    <t>13.1</t>
  </si>
  <si>
    <t>IPkt029</t>
  </si>
  <si>
    <t>13.2</t>
  </si>
  <si>
    <t>IPkt030</t>
  </si>
  <si>
    <t>13.3</t>
  </si>
  <si>
    <t>IPkt031</t>
  </si>
  <si>
    <t>13.4</t>
  </si>
  <si>
    <t>IPkt032</t>
  </si>
  <si>
    <t>14.1</t>
  </si>
  <si>
    <t>IPkt033</t>
  </si>
  <si>
    <t>14.2</t>
  </si>
  <si>
    <t>IPkt034</t>
  </si>
  <si>
    <t>14.3</t>
  </si>
  <si>
    <t>IPkt035</t>
  </si>
  <si>
    <t>IPkt036</t>
  </si>
  <si>
    <t>16.1</t>
  </si>
  <si>
    <t>IPkt037</t>
  </si>
  <si>
    <t>16.2</t>
  </si>
  <si>
    <t>IPkt038</t>
  </si>
  <si>
    <t>16.3</t>
  </si>
  <si>
    <t>IPkt039</t>
  </si>
  <si>
    <t>IPkt040</t>
  </si>
  <si>
    <t>IPkt041</t>
  </si>
  <si>
    <t>IPkt042</t>
  </si>
  <si>
    <t>Alenquer_QA_V1_VNR527.IPR</t>
  </si>
  <si>
    <t>Erg488D.IRP</t>
  </si>
  <si>
    <t>Máximo p99,99</t>
  </si>
  <si>
    <t>Erg5092.IRP</t>
  </si>
  <si>
    <t>P98</t>
  </si>
  <si>
    <t>ErgC82F.IRP</t>
  </si>
  <si>
    <t>P90,14</t>
  </si>
  <si>
    <t>Erg1D68.IRP</t>
  </si>
  <si>
    <t>P98,90</t>
  </si>
  <si>
    <t>ErgB3.IRP</t>
  </si>
  <si>
    <t>P99,78</t>
  </si>
  <si>
    <t>ErgA064.IRP</t>
  </si>
  <si>
    <t>P99,71</t>
  </si>
  <si>
    <r>
      <t>Factor de emissão médio para veículos passageiros (g.km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.veículo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)</t>
    </r>
  </si>
  <si>
    <t>Velocidade</t>
  </si>
  <si>
    <t>NOx</t>
  </si>
  <si>
    <r>
      <t>NO</t>
    </r>
    <r>
      <rPr>
        <b/>
        <vertAlign val="subscript"/>
        <sz val="14"/>
        <rFont val="Calibri"/>
        <family val="2"/>
      </rPr>
      <t>2</t>
    </r>
  </si>
  <si>
    <t>C6H6</t>
  </si>
  <si>
    <t>(km.h-1)</t>
  </si>
  <si>
    <r>
      <t>Factor de emissão médio para veículos comerciais (g.km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.veículo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)</t>
    </r>
  </si>
  <si>
    <r>
      <t>Factor de emissão médio para veículos pesados (g.km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.veículo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</si>
</sst>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_-;_-* #,##0.00\-;_-* &quot;-&quot;??_-;_-@_-"/>
    <numFmt numFmtId="167" formatCode="0.0000"/>
    <numFmt numFmtId="168" formatCode="0.000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theme="0"/>
      <name val="Calibri Light"/>
      <family val="2"/>
    </font>
    <font>
      <sz val="11"/>
      <color theme="0"/>
      <name val="Calibri"/>
      <family val="2"/>
    </font>
    <font>
      <sz val="9.35"/>
      <color theme="0"/>
      <name val="Calibri Light"/>
      <family val="2"/>
    </font>
    <font>
      <sz val="12"/>
      <color theme="1"/>
      <name val="Calibri Light"/>
      <family val="2"/>
    </font>
    <font>
      <sz val="14"/>
      <color theme="0"/>
      <name val="Calibri Light"/>
      <family val="2"/>
    </font>
    <font>
      <sz val="14"/>
      <color theme="1"/>
      <name val="Calibri Light"/>
      <family val="2"/>
    </font>
    <font>
      <sz val="14"/>
      <name val="Calibri Light"/>
      <family val="2"/>
    </font>
    <font>
      <sz val="14"/>
      <color theme="0"/>
      <name val="Calibri"/>
      <family val="2"/>
    </font>
    <font>
      <b/>
      <sz val="12"/>
      <color rgb="FFFFFFFF"/>
      <name val="Calibri Light"/>
      <family val="2"/>
    </font>
    <font>
      <b/>
      <sz val="12"/>
      <color theme="1"/>
      <name val="Calibri Light"/>
      <family val="2"/>
    </font>
    <font>
      <b/>
      <sz val="14"/>
      <color rgb="FFFFFFFF"/>
      <name val="Calibri"/>
      <family val="2"/>
    </font>
    <font>
      <b/>
      <vertAlign val="superscript"/>
      <sz val="14"/>
      <color rgb="FFFFFFFF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b/>
      <vertAlign val="subscript"/>
      <sz val="14"/>
      <name val="Calibri"/>
      <family val="2"/>
    </font>
    <font>
      <sz val="14"/>
      <color rgb="FF008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Border="0"/>
    <xf numFmtId="9" fontId="4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3" fillId="0" borderId="0"/>
    <xf numFmtId="166" fontId="3" fillId="0" borderId="0" applyFont="0" applyFill="0" applyBorder="0" applyAlignment="0" applyProtection="0"/>
  </cellStyleXfs>
  <cellXfs count="76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8" fillId="0" borderId="0" xfId="0" applyFont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12" fillId="0" borderId="0" xfId="0" applyFont="1"/>
    <xf numFmtId="2" fontId="12" fillId="0" borderId="1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4" fillId="0" borderId="1" xfId="1" applyNumberFormat="1" applyFont="1" applyFill="1" applyBorder="1" applyAlignment="1">
      <alignment horizontal="center" vertical="center"/>
    </xf>
    <xf numFmtId="0" fontId="14" fillId="0" borderId="1" xfId="1" applyNumberFormat="1" applyFont="1" applyFill="1" applyBorder="1" applyAlignment="1">
      <alignment horizontal="center" vertical="center"/>
    </xf>
    <xf numFmtId="9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/>
    </xf>
    <xf numFmtId="164" fontId="15" fillId="0" borderId="1" xfId="1" applyNumberFormat="1" applyFont="1" applyFill="1" applyBorder="1" applyAlignment="1">
      <alignment horizontal="center" vertical="center"/>
    </xf>
    <xf numFmtId="43" fontId="14" fillId="0" borderId="1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6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2" fontId="12" fillId="9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165" fontId="12" fillId="9" borderId="1" xfId="0" applyNumberFormat="1" applyFont="1" applyFill="1" applyBorder="1" applyAlignment="1">
      <alignment horizontal="center" vertical="center"/>
    </xf>
    <xf numFmtId="165" fontId="12" fillId="0" borderId="0" xfId="0" applyNumberFormat="1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2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vertical="center" wrapText="1"/>
    </xf>
    <xf numFmtId="167" fontId="24" fillId="0" borderId="1" xfId="0" applyNumberFormat="1" applyFont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</cellXfs>
  <cellStyles count="11">
    <cellStyle name="Milliers 2" xfId="10" xr:uid="{0F81050D-0AB3-4A0F-A39C-B1480D113830}"/>
    <cellStyle name="Normal" xfId="0" builtinId="0"/>
    <cellStyle name="Normal 2" xfId="2" xr:uid="{55EC4616-641F-458F-9BE0-F27637804AE4}"/>
    <cellStyle name="Normal 3" xfId="5" xr:uid="{8F9F1A3D-2A2D-4523-9121-B42D8E14296E}"/>
    <cellStyle name="Normal 4" xfId="8" xr:uid="{6440AAFB-51F2-4EEE-86CB-7ABA1A847B5B}"/>
    <cellStyle name="Normal 5" xfId="9" xr:uid="{7023278E-E95C-4672-81E6-5FC51AD279D8}"/>
    <cellStyle name="Normale 4" xfId="3" xr:uid="{EACB9F6F-F55C-4F2F-BCAF-B3407BD2ADF8}"/>
    <cellStyle name="Percent 2" xfId="4" xr:uid="{306B86A3-0EC4-494D-93A6-B7B876D8A1AE}"/>
    <cellStyle name="Prozent 2" xfId="7" xr:uid="{E9583FEA-253A-4F0C-8078-5C74BE8DCDF5}"/>
    <cellStyle name="Prozent 3" xfId="6" xr:uid="{4D1332D9-489A-413B-AB38-48E3366A690A}"/>
    <cellStyle name="Vírgula" xfId="1" builtinId="3"/>
  </cellStyles>
  <dxfs count="0"/>
  <tableStyles count="0" defaultTableStyle="TableStyleMedium2" defaultPivotStyle="PivotStyleLight16"/>
  <colors>
    <mruColors>
      <color rgb="FFFFFFCC"/>
      <color rgb="FFFC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167640</xdr:rowOff>
    </xdr:from>
    <xdr:to>
      <xdr:col>20</xdr:col>
      <xdr:colOff>553432</xdr:colOff>
      <xdr:row>43</xdr:row>
      <xdr:rowOff>146685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E16E6C-8BB4-B2CE-FC33-8AD4ED63F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67640"/>
          <a:ext cx="12586682" cy="7487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wingbiomethane.sharepoint.com/sites/COMMUN/Documents%20partages/1-%20Deals/2-%20Signed%20deals/PT%20-%20Gas%20da%20Terra/6-%20Projects/Abrigada/Abrigada-scenario-V1%20-%20RM.xlsm" TargetMode="External"/><Relationship Id="rId1" Type="http://schemas.openxmlformats.org/officeDocument/2006/relationships/externalLinkPath" Target="https://swingbiomethane.sharepoint.com/sites/COMMUN/Documents%20partages/1-%20Deals/2-%20Signed%20deals/PT%20-%20Gas%20da%20Terra/6-%20Projects/Abrigada/Abrigada-scenario-V1%20-%20RM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anS&#233;bastienTRONC\AppData\Local\Microsoft\Windows\INetCache\Content.Outlook\A3P1EC1F\COPIE%20pour%20Vallelado%20Estimated_CAPEX-OPEX%20v25_02_26.xlsm" TargetMode="External"/><Relationship Id="rId1" Type="http://schemas.openxmlformats.org/officeDocument/2006/relationships/externalLinkPath" Target="file:///C:\Users\JeanS&#233;bastienTRONC\AppData\Local\Microsoft\Windows\INetCache\Content.Outlook\A3P1EC1F\COPIE%20pour%20Vallelado%20Estimated_CAPEX-OPEX%20v25_02_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1-Swing%20Biomethane\5%20-%20Projets\suivi%20projets\PL\Nowek\260211_Nowe_Kiejkuty__Feedstock_v6__AB_farm%20visit1.xlsm" TargetMode="External"/><Relationship Id="rId1" Type="http://schemas.openxmlformats.org/officeDocument/2006/relationships/externalLinkPath" Target="file:///C:\1-Swing%20Biomethane\5%20-%20Projets\suivi%20projets\PL\Nowek\260211_Nowe_Kiejkuty__Feedstock_v6__AB_farm%20visit1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chelMILLOT\Downloads\NoweK-Swing%20BgzCalc-V1.xlsm" TargetMode="External"/><Relationship Id="rId1" Type="http://schemas.openxmlformats.org/officeDocument/2006/relationships/externalLinkPath" Target="file:///C:\Users\RachelMILLOT\Downloads\NoweK-Swing%20BgzCalc-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 sheet Imperial"/>
      <sheetName val="Input sheet Metric"/>
      <sheetName val="Feedstock brut"/>
      <sheetName val="Feedstock opt"/>
      <sheetName val="Synthèse feedstock"/>
      <sheetName val="Urbanistic"/>
      <sheetName val="Digestate"/>
      <sheetName val="Sanitation"/>
      <sheetName val="Calculation sheet"/>
      <sheetName val="Building"/>
      <sheetName val="Fiche synthèse"/>
      <sheetName val="Meteo data"/>
      <sheetName val="Water"/>
      <sheetName val="Reception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RNG_CNG Compressor (Old)"/>
      <sheetName val="Booster_CNG Compressor"/>
      <sheetName val="DATA"/>
      <sheetName val="TRANSLATIONS"/>
      <sheetName val="VAR"/>
      <sheetName val="Abrigada-scenario-V1 - 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SER"/>
      <sheetName val="Input SITE - feedstock"/>
      <sheetName val="Feedstock Lines"/>
      <sheetName val="Input"/>
      <sheetName val="FlowSheet"/>
      <sheetName val="Transport"/>
      <sheetName val="Digestate"/>
      <sheetName val="Block CAPEX"/>
      <sheetName val="Block OPEX"/>
      <sheetName val="CAPEX"/>
      <sheetName val="OPEX"/>
      <sheetName val="KPI Model"/>
      <sheetName val="DTF_Tech"/>
      <sheetName val="Calcul Maintenance"/>
      <sheetName val="Calcul Electrical consumption"/>
      <sheetName val="CAPEX - Info annexes"/>
      <sheetName val="Synthèse Capex "/>
      <sheetName val="Fiche détail CA &amp; Op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Seasonality"/>
      <sheetName val="Cockpit"/>
      <sheetName val="Potential"/>
      <sheetName val="Contacts"/>
      <sheetName val="Conversion Table"/>
      <sheetName val="Calc"/>
      <sheetName val="Charts"/>
      <sheetName val="Checks"/>
      <sheetName val="Formatting Guide"/>
      <sheetName val="HardValues"/>
      <sheetName val="Feedstock DataBase"/>
      <sheetName val="Lists"/>
      <sheetName val="Transfer_Seasonality"/>
      <sheetName val="Transfer_Tech"/>
      <sheetName val="CI score"/>
      <sheetName val="Ref_Emission Factor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 sheet Imperial"/>
      <sheetName val="Input sheet Metric"/>
      <sheetName val="Digestate"/>
      <sheetName val="Feedstock brut"/>
      <sheetName val="Feedestock opt"/>
      <sheetName val="Synthèse feedstock"/>
      <sheetName val="Sanitation"/>
      <sheetName val="Calculation sheet"/>
      <sheetName val="Building"/>
      <sheetName val="Fiche synthèse"/>
      <sheetName val="Meteo data"/>
      <sheetName val="Water"/>
      <sheetName val="Reception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RNG_CNG Compressor (Old)"/>
      <sheetName val="Booster_CNG Compressor"/>
      <sheetName val="DATA"/>
      <sheetName val="TRANSLATIONS"/>
      <sheetName val="V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9F80-9591-4C85-AF6C-BF88AE93E2F2}">
  <sheetPr>
    <tabColor rgb="FFFFFF00"/>
  </sheetPr>
  <dimension ref="B2:T16"/>
  <sheetViews>
    <sheetView view="pageBreakPreview" topLeftCell="F1" zoomScale="60" zoomScaleNormal="85" workbookViewId="0">
      <selection activeCell="W26" sqref="W26"/>
    </sheetView>
  </sheetViews>
  <sheetFormatPr defaultColWidth="9.140625" defaultRowHeight="18"/>
  <cols>
    <col min="1" max="1" width="1.85546875" style="3" customWidth="1"/>
    <col min="2" max="2" width="8.7109375" style="4"/>
    <col min="3" max="3" width="16.140625" style="3" customWidth="1"/>
    <col min="4" max="4" width="11.28515625" style="3" customWidth="1"/>
    <col min="5" max="5" width="13.5703125" style="3" bestFit="1" customWidth="1"/>
    <col min="6" max="6" width="20.28515625" style="26" customWidth="1"/>
    <col min="7" max="20" width="16.42578125" style="26" customWidth="1"/>
    <col min="21" max="16384" width="9.140625" style="3"/>
  </cols>
  <sheetData>
    <row r="2" spans="2:20" s="2" customFormat="1" ht="30" customHeight="1">
      <c r="B2" s="1"/>
      <c r="C2" s="9"/>
      <c r="D2" s="10" t="s">
        <v>0</v>
      </c>
      <c r="E2" s="10" t="s">
        <v>1</v>
      </c>
      <c r="F2" s="17" t="s">
        <v>2</v>
      </c>
      <c r="G2" s="17" t="s">
        <v>3</v>
      </c>
      <c r="H2" s="52" t="s">
        <v>4</v>
      </c>
      <c r="I2" s="52"/>
      <c r="J2" s="52" t="s">
        <v>5</v>
      </c>
      <c r="K2" s="52"/>
      <c r="L2" s="17" t="s">
        <v>6</v>
      </c>
      <c r="M2" s="17" t="s">
        <v>7</v>
      </c>
      <c r="N2" s="52" t="s">
        <v>8</v>
      </c>
      <c r="O2" s="52"/>
      <c r="P2" s="17" t="s">
        <v>9</v>
      </c>
      <c r="Q2" s="17" t="s">
        <v>10</v>
      </c>
      <c r="R2" s="17" t="s">
        <v>11</v>
      </c>
      <c r="S2" s="17" t="s">
        <v>12</v>
      </c>
      <c r="T2" s="17" t="s">
        <v>13</v>
      </c>
    </row>
    <row r="3" spans="2:20" s="4" customFormat="1" ht="63" customHeight="1">
      <c r="B3" s="11" t="s">
        <v>14</v>
      </c>
      <c r="C3" s="11" t="s">
        <v>15</v>
      </c>
      <c r="D3" s="11" t="s">
        <v>16</v>
      </c>
      <c r="E3" s="11" t="s">
        <v>17</v>
      </c>
      <c r="F3" s="18" t="s">
        <v>18</v>
      </c>
      <c r="G3" s="18" t="s">
        <v>19</v>
      </c>
      <c r="H3" s="18" t="s">
        <v>20</v>
      </c>
      <c r="I3" s="18" t="s">
        <v>21</v>
      </c>
      <c r="J3" s="18" t="s">
        <v>22</v>
      </c>
      <c r="K3" s="18" t="s">
        <v>21</v>
      </c>
      <c r="L3" s="18" t="s">
        <v>23</v>
      </c>
      <c r="M3" s="18" t="s">
        <v>24</v>
      </c>
      <c r="N3" s="18" t="s">
        <v>20</v>
      </c>
      <c r="O3" s="18" t="s">
        <v>21</v>
      </c>
      <c r="P3" s="18" t="s">
        <v>24</v>
      </c>
      <c r="Q3" s="18" t="s">
        <v>24</v>
      </c>
      <c r="R3" s="18" t="s">
        <v>20</v>
      </c>
      <c r="S3" s="18" t="s">
        <v>24</v>
      </c>
      <c r="T3" s="18" t="s">
        <v>24</v>
      </c>
    </row>
    <row r="4" spans="2:20">
      <c r="B4" s="5" t="s">
        <v>25</v>
      </c>
      <c r="C4" s="6" t="s">
        <v>26</v>
      </c>
      <c r="D4" s="5" t="s">
        <v>27</v>
      </c>
      <c r="E4" s="7">
        <v>4026.1</v>
      </c>
      <c r="F4" s="19">
        <v>976.9179678558213</v>
      </c>
      <c r="G4" s="20">
        <v>180</v>
      </c>
      <c r="H4" s="20">
        <v>0</v>
      </c>
      <c r="I4" s="20">
        <v>0</v>
      </c>
      <c r="J4" s="19">
        <v>301.60450195173615</v>
      </c>
      <c r="K4" s="19">
        <v>1186261.6071428573</v>
      </c>
      <c r="L4" s="21">
        <v>0.03</v>
      </c>
      <c r="M4" s="20">
        <v>0</v>
      </c>
      <c r="N4" s="20">
        <v>0</v>
      </c>
      <c r="O4" s="20">
        <v>0</v>
      </c>
      <c r="P4" s="20">
        <v>0</v>
      </c>
      <c r="Q4" s="20" t="s">
        <v>28</v>
      </c>
      <c r="R4" s="20">
        <v>0</v>
      </c>
      <c r="S4" s="20">
        <v>0</v>
      </c>
      <c r="T4" s="22">
        <v>191.93013760565026</v>
      </c>
    </row>
    <row r="5" spans="2:20">
      <c r="B5" s="5" t="s">
        <v>29</v>
      </c>
      <c r="C5" s="6" t="s">
        <v>30</v>
      </c>
      <c r="D5" s="5" t="s">
        <v>31</v>
      </c>
      <c r="E5" s="7">
        <v>207.61199999999999</v>
      </c>
      <c r="F5" s="19">
        <v>10840.73244441765</v>
      </c>
      <c r="G5" s="20">
        <v>900</v>
      </c>
      <c r="H5" s="20">
        <v>0</v>
      </c>
      <c r="I5" s="20">
        <v>0</v>
      </c>
      <c r="J5" s="19">
        <v>271.79238917069779</v>
      </c>
      <c r="K5" s="19">
        <v>611713.92857142864</v>
      </c>
      <c r="L5" s="21">
        <v>0.05</v>
      </c>
      <c r="M5" s="20">
        <v>0</v>
      </c>
      <c r="N5" s="22">
        <v>197.31484418809362</v>
      </c>
      <c r="O5" s="22">
        <v>444.08983957219243</v>
      </c>
      <c r="P5" s="20">
        <v>0</v>
      </c>
      <c r="Q5" s="20" t="s">
        <v>28</v>
      </c>
      <c r="R5" s="20">
        <v>0</v>
      </c>
      <c r="S5" s="20">
        <v>0</v>
      </c>
      <c r="T5" s="22">
        <v>172.95879310862583</v>
      </c>
    </row>
    <row r="6" spans="2:20">
      <c r="B6" s="5" t="s">
        <v>32</v>
      </c>
      <c r="C6" s="6" t="s">
        <v>33</v>
      </c>
      <c r="D6" s="5" t="s">
        <v>34</v>
      </c>
      <c r="E6" s="7">
        <v>8500</v>
      </c>
      <c r="F6" s="23">
        <v>580.66475294117674</v>
      </c>
      <c r="G6" s="20">
        <v>35</v>
      </c>
      <c r="H6" s="22">
        <v>4.3205372711799557</v>
      </c>
      <c r="I6" s="22">
        <v>21.364553250910284</v>
      </c>
      <c r="J6" s="19">
        <v>1964.2857142857147</v>
      </c>
      <c r="K6" s="19">
        <v>9695027.5714285783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/>
    </row>
    <row r="7" spans="2:20">
      <c r="B7" s="5" t="s">
        <v>35</v>
      </c>
      <c r="C7" s="6" t="s">
        <v>36</v>
      </c>
      <c r="D7" s="5" t="s">
        <v>37</v>
      </c>
      <c r="E7" s="7">
        <v>8760</v>
      </c>
      <c r="F7" s="23">
        <v>81284</v>
      </c>
      <c r="G7" s="20">
        <v>20</v>
      </c>
      <c r="H7" s="20">
        <v>0</v>
      </c>
      <c r="I7" s="20">
        <v>0</v>
      </c>
      <c r="J7" s="19"/>
      <c r="K7" s="24"/>
      <c r="L7" s="20">
        <v>0</v>
      </c>
      <c r="M7" s="20">
        <v>0.2</v>
      </c>
      <c r="N7" s="20">
        <v>0</v>
      </c>
      <c r="O7" s="20">
        <v>0</v>
      </c>
      <c r="P7" s="20">
        <v>0.2</v>
      </c>
      <c r="Q7" s="20">
        <v>0</v>
      </c>
      <c r="R7" s="20">
        <v>0</v>
      </c>
      <c r="S7" s="20">
        <v>0</v>
      </c>
      <c r="T7" s="20"/>
    </row>
    <row r="11" spans="2:20" ht="30" customHeight="1">
      <c r="B11" s="53" t="s">
        <v>14</v>
      </c>
      <c r="C11" s="12" t="s">
        <v>38</v>
      </c>
      <c r="D11" s="12" t="s">
        <v>39</v>
      </c>
      <c r="E11" s="54" t="s">
        <v>40</v>
      </c>
      <c r="F11" s="55"/>
      <c r="G11" s="25" t="s">
        <v>39</v>
      </c>
      <c r="H11" s="56" t="s">
        <v>41</v>
      </c>
      <c r="I11" s="57"/>
      <c r="J11" s="57"/>
      <c r="K11" s="57"/>
      <c r="L11" s="57"/>
      <c r="M11" s="57"/>
    </row>
    <row r="12" spans="2:20">
      <c r="B12" s="53"/>
      <c r="C12" s="13" t="s">
        <v>42</v>
      </c>
      <c r="D12" s="13" t="s">
        <v>43</v>
      </c>
      <c r="E12" s="13" t="s">
        <v>44</v>
      </c>
      <c r="F12" s="27" t="s">
        <v>45</v>
      </c>
      <c r="G12" s="28" t="s">
        <v>46</v>
      </c>
      <c r="H12" s="18" t="s">
        <v>4</v>
      </c>
      <c r="I12" s="18" t="s">
        <v>7</v>
      </c>
      <c r="J12" s="18" t="s">
        <v>8</v>
      </c>
      <c r="K12" s="18" t="s">
        <v>9</v>
      </c>
      <c r="L12" s="18" t="s">
        <v>47</v>
      </c>
      <c r="M12" s="18" t="s">
        <v>13</v>
      </c>
    </row>
    <row r="13" spans="2:20">
      <c r="B13" s="5" t="s">
        <v>25</v>
      </c>
      <c r="C13" s="14">
        <v>6</v>
      </c>
      <c r="D13" s="14">
        <f t="shared" ref="D13:E16" si="0">F4</f>
        <v>976.9179678558213</v>
      </c>
      <c r="E13" s="14">
        <f t="shared" si="0"/>
        <v>180</v>
      </c>
      <c r="F13" s="29">
        <f>E13+273.15</f>
        <v>453.15</v>
      </c>
      <c r="G13" s="30">
        <f>(D13*F13/273.15)/3600</f>
        <v>0.45019055172561417</v>
      </c>
      <c r="H13" s="31">
        <f>H4*$D13/1000</f>
        <v>0</v>
      </c>
      <c r="I13" s="31">
        <f t="shared" ref="I13:J16" si="1">M4*$D13/1000</f>
        <v>0</v>
      </c>
      <c r="J13" s="31">
        <f t="shared" si="1"/>
        <v>0</v>
      </c>
      <c r="K13" s="31">
        <f>P4*$D13/1000</f>
        <v>0</v>
      </c>
      <c r="L13" s="31">
        <f>100*$D13/1000</f>
        <v>97.691796785582127</v>
      </c>
      <c r="M13" s="31">
        <f>T4*$D13/1000</f>
        <v>187.5</v>
      </c>
    </row>
    <row r="14" spans="2:20">
      <c r="B14" s="5" t="s">
        <v>29</v>
      </c>
      <c r="C14" s="14">
        <v>9</v>
      </c>
      <c r="D14" s="14">
        <f t="shared" si="0"/>
        <v>10840.73244441765</v>
      </c>
      <c r="E14" s="14">
        <f t="shared" si="0"/>
        <v>900</v>
      </c>
      <c r="F14" s="29">
        <f t="shared" ref="F14:F16" si="2">E14+273.15</f>
        <v>1173.1500000000001</v>
      </c>
      <c r="G14" s="30">
        <f t="shared" ref="G14:G16" si="3">(D14*F14/273.15)/3600</f>
        <v>12.933273605435117</v>
      </c>
      <c r="H14" s="31">
        <f>H5*$D14/1000</f>
        <v>0</v>
      </c>
      <c r="I14" s="31">
        <f t="shared" si="1"/>
        <v>0</v>
      </c>
      <c r="J14" s="31">
        <f t="shared" si="1"/>
        <v>2139.0374331550797</v>
      </c>
      <c r="K14" s="31">
        <f>P5*$D14/1000</f>
        <v>0</v>
      </c>
      <c r="L14" s="31">
        <f>100*$D14/1000</f>
        <v>1084.0732444417652</v>
      </c>
      <c r="M14" s="31">
        <f t="shared" ref="M14:M16" si="4">T5*$D14/1000</f>
        <v>1875</v>
      </c>
    </row>
    <row r="15" spans="2:20">
      <c r="B15" s="5" t="s">
        <v>32</v>
      </c>
      <c r="C15" s="14">
        <v>6</v>
      </c>
      <c r="D15" s="14">
        <f t="shared" si="0"/>
        <v>580.66475294117674</v>
      </c>
      <c r="E15" s="14">
        <f t="shared" si="0"/>
        <v>35</v>
      </c>
      <c r="F15" s="29">
        <f t="shared" si="2"/>
        <v>308.14999999999998</v>
      </c>
      <c r="G15" s="30">
        <f t="shared" si="3"/>
        <v>0.18196335308115566</v>
      </c>
      <c r="H15" s="31">
        <f>H6*$D15/1000</f>
        <v>2.5087837071428547</v>
      </c>
      <c r="I15" s="31">
        <f t="shared" si="1"/>
        <v>0</v>
      </c>
      <c r="J15" s="31">
        <f t="shared" si="1"/>
        <v>0</v>
      </c>
      <c r="K15" s="31">
        <f>P6*$D15/1000</f>
        <v>0</v>
      </c>
      <c r="L15" s="31">
        <f>Q6*$D15/1000</f>
        <v>0</v>
      </c>
      <c r="M15" s="31">
        <f t="shared" si="4"/>
        <v>0</v>
      </c>
    </row>
    <row r="16" spans="2:20">
      <c r="B16" s="5" t="s">
        <v>35</v>
      </c>
      <c r="C16" s="14">
        <v>3</v>
      </c>
      <c r="D16" s="14">
        <f t="shared" si="0"/>
        <v>81284</v>
      </c>
      <c r="E16" s="14">
        <f t="shared" si="0"/>
        <v>20</v>
      </c>
      <c r="F16" s="29">
        <f t="shared" si="2"/>
        <v>293.14999999999998</v>
      </c>
      <c r="G16" s="30">
        <f t="shared" si="3"/>
        <v>24.232111578904551</v>
      </c>
      <c r="H16" s="31">
        <f>H7*$D16/1000</f>
        <v>0</v>
      </c>
      <c r="I16" s="31">
        <f t="shared" si="1"/>
        <v>16.256800000000002</v>
      </c>
      <c r="J16" s="31">
        <f t="shared" si="1"/>
        <v>0</v>
      </c>
      <c r="K16" s="31">
        <f>P7*$D16/1000</f>
        <v>16.256800000000002</v>
      </c>
      <c r="L16" s="31">
        <f>Q7*$D16/1000</f>
        <v>0</v>
      </c>
      <c r="M16" s="31">
        <f t="shared" si="4"/>
        <v>0</v>
      </c>
    </row>
  </sheetData>
  <mergeCells count="6">
    <mergeCell ref="H2:I2"/>
    <mergeCell ref="J2:K2"/>
    <mergeCell ref="N2:O2"/>
    <mergeCell ref="B11:B12"/>
    <mergeCell ref="E11:F11"/>
    <mergeCell ref="H11:M11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6FB3-A58E-4881-A002-82CB1109C328}">
  <sheetPr>
    <tabColor rgb="FF00B050"/>
  </sheetPr>
  <dimension ref="A1"/>
  <sheetViews>
    <sheetView view="pageBreakPreview" zoomScale="60" zoomScaleNormal="100" workbookViewId="0">
      <selection activeCell="Q15" sqref="Q15"/>
    </sheetView>
  </sheetViews>
  <sheetFormatPr defaultRowHeight="14.45"/>
  <sheetData/>
  <pageMargins left="0.7" right="0.7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073B-D741-4ADE-9256-28D13C2E1D87}">
  <sheetPr>
    <tabColor rgb="FFFF0000"/>
  </sheetPr>
  <dimension ref="B1:L43"/>
  <sheetViews>
    <sheetView view="pageBreakPreview" topLeftCell="B4" zoomScale="60" zoomScaleNormal="100" workbookViewId="0">
      <selection activeCell="T40" sqref="T40"/>
    </sheetView>
  </sheetViews>
  <sheetFormatPr defaultColWidth="9.140625" defaultRowHeight="14.45"/>
  <cols>
    <col min="1" max="1" width="1.85546875" style="3" customWidth="1"/>
    <col min="2" max="12" width="23.42578125" style="3" customWidth="1"/>
    <col min="13" max="13" width="3" style="3" customWidth="1"/>
    <col min="14" max="18" width="9.140625" style="3"/>
    <col min="19" max="19" width="20.7109375" style="3" bestFit="1" customWidth="1"/>
    <col min="20" max="20" width="95.28515625" style="3" customWidth="1"/>
    <col min="21" max="16384" width="9.140625" style="3"/>
  </cols>
  <sheetData>
    <row r="1" spans="2:12">
      <c r="B1" s="8"/>
      <c r="C1" s="8"/>
      <c r="D1" s="8"/>
      <c r="G1" s="8"/>
    </row>
    <row r="2" spans="2:12" ht="15" customHeight="1">
      <c r="B2" s="58" t="s">
        <v>0</v>
      </c>
      <c r="C2" s="69" t="s">
        <v>48</v>
      </c>
      <c r="D2" s="70"/>
      <c r="E2" s="70"/>
      <c r="F2" s="70"/>
      <c r="G2" s="70"/>
      <c r="H2" s="70"/>
      <c r="I2" s="70"/>
      <c r="J2" s="70"/>
      <c r="K2" s="70"/>
      <c r="L2" s="70"/>
    </row>
    <row r="3" spans="2:12" ht="15.6">
      <c r="B3" s="58"/>
      <c r="C3" s="68" t="s">
        <v>8</v>
      </c>
      <c r="D3" s="68"/>
      <c r="E3" s="68" t="s">
        <v>47</v>
      </c>
      <c r="F3" s="68"/>
      <c r="G3" s="68" t="s">
        <v>49</v>
      </c>
      <c r="H3" s="68"/>
      <c r="I3" s="68" t="s">
        <v>7</v>
      </c>
      <c r="J3" s="68"/>
      <c r="K3" s="68" t="s">
        <v>9</v>
      </c>
      <c r="L3" s="68"/>
    </row>
    <row r="4" spans="2:12" ht="15.6">
      <c r="B4" s="58"/>
      <c r="C4" s="32" t="s">
        <v>50</v>
      </c>
      <c r="D4" s="32" t="s">
        <v>51</v>
      </c>
      <c r="E4" s="32" t="s">
        <v>50</v>
      </c>
      <c r="F4" s="32" t="s">
        <v>52</v>
      </c>
      <c r="G4" s="32" t="s">
        <v>53</v>
      </c>
      <c r="H4" s="32" t="s">
        <v>52</v>
      </c>
      <c r="I4" s="32" t="s">
        <v>54</v>
      </c>
      <c r="J4" s="32" t="s">
        <v>54</v>
      </c>
      <c r="K4" s="32" t="s">
        <v>51</v>
      </c>
      <c r="L4" s="32" t="s">
        <v>51</v>
      </c>
    </row>
    <row r="5" spans="2:12" ht="15.6">
      <c r="B5" s="58"/>
      <c r="C5" s="33" t="s">
        <v>55</v>
      </c>
      <c r="D5" s="33" t="s">
        <v>56</v>
      </c>
      <c r="E5" s="33" t="s">
        <v>57</v>
      </c>
      <c r="F5" s="33" t="s">
        <v>58</v>
      </c>
      <c r="G5" s="33" t="s">
        <v>59</v>
      </c>
      <c r="H5" s="33" t="s">
        <v>58</v>
      </c>
      <c r="I5" s="33" t="s">
        <v>60</v>
      </c>
      <c r="J5" s="33" t="s">
        <v>60</v>
      </c>
      <c r="K5" s="33" t="s">
        <v>61</v>
      </c>
      <c r="L5" s="33" t="s">
        <v>61</v>
      </c>
    </row>
    <row r="6" spans="2:12" ht="15.6">
      <c r="B6" s="59"/>
      <c r="C6" s="34" t="s">
        <v>62</v>
      </c>
      <c r="D6" s="34" t="s">
        <v>63</v>
      </c>
      <c r="E6" s="34" t="s">
        <v>64</v>
      </c>
      <c r="F6" s="33" t="s">
        <v>65</v>
      </c>
      <c r="G6" s="34" t="s">
        <v>66</v>
      </c>
      <c r="H6" s="33" t="s">
        <v>65</v>
      </c>
      <c r="I6" s="33" t="s">
        <v>67</v>
      </c>
      <c r="J6" s="33" t="s">
        <v>68</v>
      </c>
      <c r="K6" s="33" t="s">
        <v>67</v>
      </c>
      <c r="L6" s="33" t="s">
        <v>68</v>
      </c>
    </row>
    <row r="7" spans="2:12" ht="15.6">
      <c r="B7" s="35">
        <v>1</v>
      </c>
      <c r="C7" s="36">
        <f>Resultados_modelo!N329</f>
        <v>0.54</v>
      </c>
      <c r="D7" s="36">
        <f>Resultados_modelo!N224</f>
        <v>0.38</v>
      </c>
      <c r="E7" s="36">
        <f>Resultados_modelo!P276</f>
        <v>0.7</v>
      </c>
      <c r="F7" s="36">
        <f>Resultados_modelo!P12</f>
        <v>0.01</v>
      </c>
      <c r="G7" s="36">
        <f>Resultados_modelo!Q170</f>
        <v>0</v>
      </c>
      <c r="H7" s="36">
        <f>Resultados_modelo!Q12</f>
        <v>0</v>
      </c>
      <c r="I7" s="36">
        <f>Resultados_modelo!M117</f>
        <v>0.05</v>
      </c>
      <c r="J7" s="36">
        <f>Resultados_modelo!M64</f>
        <v>0.14000000000000001</v>
      </c>
      <c r="K7" s="36">
        <f>Resultados_modelo!O117</f>
        <v>0.05</v>
      </c>
      <c r="L7" s="36">
        <f>Resultados_modelo!O64</f>
        <v>0.14000000000000001</v>
      </c>
    </row>
    <row r="8" spans="2:12" ht="15.6">
      <c r="B8" s="35">
        <v>2</v>
      </c>
      <c r="C8" s="36">
        <f>Resultados_modelo!N330</f>
        <v>0.44</v>
      </c>
      <c r="D8" s="36">
        <f>Resultados_modelo!N225</f>
        <v>0.27</v>
      </c>
      <c r="E8" s="36">
        <f>Resultados_modelo!P277</f>
        <v>0.51</v>
      </c>
      <c r="F8" s="36">
        <f>Resultados_modelo!P13</f>
        <v>0</v>
      </c>
      <c r="G8" s="36">
        <f>Resultados_modelo!Q171</f>
        <v>0</v>
      </c>
      <c r="H8" s="36">
        <f>Resultados_modelo!Q13</f>
        <v>0</v>
      </c>
      <c r="I8" s="36">
        <f>Resultados_modelo!M118</f>
        <v>0.02</v>
      </c>
      <c r="J8" s="36">
        <f>Resultados_modelo!M65</f>
        <v>0.11</v>
      </c>
      <c r="K8" s="36">
        <f>Resultados_modelo!O118</f>
        <v>0.02</v>
      </c>
      <c r="L8" s="36">
        <f>Resultados_modelo!O65</f>
        <v>0.11</v>
      </c>
    </row>
    <row r="9" spans="2:12" ht="15.6">
      <c r="B9" s="35">
        <v>3</v>
      </c>
      <c r="C9" s="36">
        <f>Resultados_modelo!N331</f>
        <v>0.44</v>
      </c>
      <c r="D9" s="36">
        <f>Resultados_modelo!N226</f>
        <v>0.27</v>
      </c>
      <c r="E9" s="36">
        <f>Resultados_modelo!P278</f>
        <v>0.55000000000000004</v>
      </c>
      <c r="F9" s="36">
        <f>Resultados_modelo!P14</f>
        <v>0</v>
      </c>
      <c r="G9" s="36">
        <f>Resultados_modelo!Q172</f>
        <v>0</v>
      </c>
      <c r="H9" s="36">
        <f>Resultados_modelo!Q14</f>
        <v>0</v>
      </c>
      <c r="I9" s="36">
        <f>Resultados_modelo!M119</f>
        <v>0.02</v>
      </c>
      <c r="J9" s="36">
        <f>Resultados_modelo!M66</f>
        <v>0.12</v>
      </c>
      <c r="K9" s="36">
        <f>Resultados_modelo!O119</f>
        <v>0.02</v>
      </c>
      <c r="L9" s="36">
        <f>Resultados_modelo!O66</f>
        <v>0.12</v>
      </c>
    </row>
    <row r="10" spans="2:12" ht="15.6">
      <c r="B10" s="35">
        <v>4</v>
      </c>
      <c r="C10" s="36">
        <f>Resultados_modelo!N332</f>
        <v>0.56000000000000005</v>
      </c>
      <c r="D10" s="36">
        <f>Resultados_modelo!N227</f>
        <v>0.39</v>
      </c>
      <c r="E10" s="36">
        <f>Resultados_modelo!P279</f>
        <v>0.74</v>
      </c>
      <c r="F10" s="36">
        <f>Resultados_modelo!P15</f>
        <v>0.01</v>
      </c>
      <c r="G10" s="36">
        <f>Resultados_modelo!Q173</f>
        <v>0</v>
      </c>
      <c r="H10" s="36">
        <f>Resultados_modelo!Q15</f>
        <v>0</v>
      </c>
      <c r="I10" s="36">
        <f>Resultados_modelo!M120</f>
        <v>0.04</v>
      </c>
      <c r="J10" s="36">
        <f>Resultados_modelo!M67</f>
        <v>0.17</v>
      </c>
      <c r="K10" s="36">
        <f>Resultados_modelo!O120</f>
        <v>0.04</v>
      </c>
      <c r="L10" s="36">
        <f>Resultados_modelo!O67</f>
        <v>0.17</v>
      </c>
    </row>
    <row r="11" spans="2:12" ht="15.6">
      <c r="B11" s="35">
        <v>5</v>
      </c>
      <c r="C11" s="36">
        <f>Resultados_modelo!N333</f>
        <v>0.54</v>
      </c>
      <c r="D11" s="36">
        <f>Resultados_modelo!N228</f>
        <v>0.39</v>
      </c>
      <c r="E11" s="36">
        <f>Resultados_modelo!P280</f>
        <v>1.02</v>
      </c>
      <c r="F11" s="36">
        <f>Resultados_modelo!P16</f>
        <v>0.02</v>
      </c>
      <c r="G11" s="36">
        <f>Resultados_modelo!Q174</f>
        <v>0.01</v>
      </c>
      <c r="H11" s="36">
        <f>Resultados_modelo!Q16</f>
        <v>0</v>
      </c>
      <c r="I11" s="36">
        <f>Resultados_modelo!M121</f>
        <v>0.06</v>
      </c>
      <c r="J11" s="36">
        <f>Resultados_modelo!M68</f>
        <v>0.15</v>
      </c>
      <c r="K11" s="36">
        <f>Resultados_modelo!O121</f>
        <v>0.06</v>
      </c>
      <c r="L11" s="36">
        <f>Resultados_modelo!O68</f>
        <v>0.15</v>
      </c>
    </row>
    <row r="12" spans="2:12" ht="15.6">
      <c r="B12" s="35">
        <v>6</v>
      </c>
      <c r="C12" s="36">
        <f>Resultados_modelo!N334</f>
        <v>0.63</v>
      </c>
      <c r="D12" s="36">
        <f>Resultados_modelo!N229</f>
        <v>0.42</v>
      </c>
      <c r="E12" s="36">
        <f>Resultados_modelo!P281</f>
        <v>0.8</v>
      </c>
      <c r="F12" s="36">
        <f>Resultados_modelo!P17</f>
        <v>0.01</v>
      </c>
      <c r="G12" s="36">
        <f>Resultados_modelo!Q175</f>
        <v>0</v>
      </c>
      <c r="H12" s="36">
        <f>Resultados_modelo!Q17</f>
        <v>0</v>
      </c>
      <c r="I12" s="36">
        <f>Resultados_modelo!M122</f>
        <v>0.06</v>
      </c>
      <c r="J12" s="36">
        <f>Resultados_modelo!M69</f>
        <v>0.17</v>
      </c>
      <c r="K12" s="36">
        <f>Resultados_modelo!O122</f>
        <v>0.06</v>
      </c>
      <c r="L12" s="36">
        <f>Resultados_modelo!O69</f>
        <v>0.17</v>
      </c>
    </row>
    <row r="13" spans="2:12" ht="15.6">
      <c r="B13" s="35">
        <v>7</v>
      </c>
      <c r="C13" s="36">
        <f>Resultados_modelo!N335</f>
        <v>0.67</v>
      </c>
      <c r="D13" s="36">
        <f>Resultados_modelo!N230</f>
        <v>0.44</v>
      </c>
      <c r="E13" s="36">
        <f>Resultados_modelo!P282</f>
        <v>0.81</v>
      </c>
      <c r="F13" s="36">
        <f>Resultados_modelo!P18</f>
        <v>0.01</v>
      </c>
      <c r="G13" s="36">
        <f>Resultados_modelo!Q176</f>
        <v>0</v>
      </c>
      <c r="H13" s="36">
        <f>Resultados_modelo!Q18</f>
        <v>0</v>
      </c>
      <c r="I13" s="36">
        <f>Resultados_modelo!M123</f>
        <v>0.06</v>
      </c>
      <c r="J13" s="36">
        <f>Resultados_modelo!M70</f>
        <v>0.17</v>
      </c>
      <c r="K13" s="36">
        <f>Resultados_modelo!O123</f>
        <v>0.06</v>
      </c>
      <c r="L13" s="36">
        <f>Resultados_modelo!O70</f>
        <v>0.17</v>
      </c>
    </row>
    <row r="14" spans="2:12" ht="15.6">
      <c r="B14" s="35">
        <v>8</v>
      </c>
      <c r="C14" s="36">
        <f>Resultados_modelo!N336</f>
        <v>0.62</v>
      </c>
      <c r="D14" s="36">
        <f>Resultados_modelo!N231</f>
        <v>0.46</v>
      </c>
      <c r="E14" s="36">
        <f>Resultados_modelo!P283</f>
        <v>0.85</v>
      </c>
      <c r="F14" s="36">
        <f>Resultados_modelo!P19</f>
        <v>0.01</v>
      </c>
      <c r="G14" s="36">
        <f>Resultados_modelo!Q177</f>
        <v>0</v>
      </c>
      <c r="H14" s="36">
        <f>Resultados_modelo!Q19</f>
        <v>0</v>
      </c>
      <c r="I14" s="36">
        <f>Resultados_modelo!M124</f>
        <v>7.0000000000000007E-2</v>
      </c>
      <c r="J14" s="36">
        <f>Resultados_modelo!M71</f>
        <v>0.19</v>
      </c>
      <c r="K14" s="36">
        <f>Resultados_modelo!O124</f>
        <v>7.0000000000000007E-2</v>
      </c>
      <c r="L14" s="36">
        <f>Resultados_modelo!O71</f>
        <v>0.19</v>
      </c>
    </row>
    <row r="15" spans="2:12" ht="15.6">
      <c r="B15" s="35">
        <v>9</v>
      </c>
      <c r="C15" s="36">
        <f>Resultados_modelo!N337</f>
        <v>0.63</v>
      </c>
      <c r="D15" s="36">
        <f>Resultados_modelo!N232</f>
        <v>0.46</v>
      </c>
      <c r="E15" s="36">
        <f>Resultados_modelo!P284</f>
        <v>0.89</v>
      </c>
      <c r="F15" s="36">
        <f>Resultados_modelo!P20</f>
        <v>0.01</v>
      </c>
      <c r="G15" s="36">
        <f>Resultados_modelo!Q178</f>
        <v>0</v>
      </c>
      <c r="H15" s="36">
        <f>Resultados_modelo!Q20</f>
        <v>0</v>
      </c>
      <c r="I15" s="36">
        <f>Resultados_modelo!M125</f>
        <v>0.08</v>
      </c>
      <c r="J15" s="36">
        <f>Resultados_modelo!M72</f>
        <v>0.21</v>
      </c>
      <c r="K15" s="36">
        <f>Resultados_modelo!O125</f>
        <v>0.08</v>
      </c>
      <c r="L15" s="36">
        <f>Resultados_modelo!O72</f>
        <v>0.21</v>
      </c>
    </row>
    <row r="16" spans="2:12" ht="15.6">
      <c r="B16" s="35">
        <v>10</v>
      </c>
      <c r="C16" s="36">
        <f>Resultados_modelo!N338</f>
        <v>0.67</v>
      </c>
      <c r="D16" s="36">
        <f>Resultados_modelo!N233</f>
        <v>0.44</v>
      </c>
      <c r="E16" s="36">
        <f>Resultados_modelo!P285</f>
        <v>0.77</v>
      </c>
      <c r="F16" s="36">
        <f>Resultados_modelo!P21</f>
        <v>0.01</v>
      </c>
      <c r="G16" s="36">
        <f>Resultados_modelo!Q179</f>
        <v>0</v>
      </c>
      <c r="H16" s="36">
        <f>Resultados_modelo!Q21</f>
        <v>0</v>
      </c>
      <c r="I16" s="36">
        <f>Resultados_modelo!M126</f>
        <v>0.06</v>
      </c>
      <c r="J16" s="36">
        <f>Resultados_modelo!M73</f>
        <v>0.17</v>
      </c>
      <c r="K16" s="36">
        <f>Resultados_modelo!O126</f>
        <v>0.06</v>
      </c>
      <c r="L16" s="36">
        <f>Resultados_modelo!O73</f>
        <v>0.17</v>
      </c>
    </row>
    <row r="17" spans="2:12" ht="15.6">
      <c r="B17" s="35">
        <v>11</v>
      </c>
      <c r="C17" s="36">
        <f>Resultados_modelo!N339</f>
        <v>0.64</v>
      </c>
      <c r="D17" s="36">
        <f>Resultados_modelo!N234</f>
        <v>0.39</v>
      </c>
      <c r="E17" s="36">
        <f>Resultados_modelo!P286</f>
        <v>0.7</v>
      </c>
      <c r="F17" s="36">
        <f>Resultados_modelo!P22</f>
        <v>0.01</v>
      </c>
      <c r="G17" s="36">
        <f>Resultados_modelo!Q180</f>
        <v>0</v>
      </c>
      <c r="H17" s="36">
        <f>Resultados_modelo!Q22</f>
        <v>0</v>
      </c>
      <c r="I17" s="36">
        <f>Resultados_modelo!M127</f>
        <v>0.05</v>
      </c>
      <c r="J17" s="36">
        <f>Resultados_modelo!M74</f>
        <v>0.22</v>
      </c>
      <c r="K17" s="36">
        <f>Resultados_modelo!O127</f>
        <v>0.05</v>
      </c>
      <c r="L17" s="36">
        <f>Resultados_modelo!O74</f>
        <v>0.22</v>
      </c>
    </row>
    <row r="18" spans="2:12" ht="15.6">
      <c r="B18" s="35">
        <v>12</v>
      </c>
      <c r="C18" s="36">
        <f>Resultados_modelo!N340</f>
        <v>0.81</v>
      </c>
      <c r="D18" s="36">
        <f>Resultados_modelo!N235</f>
        <v>0.68</v>
      </c>
      <c r="E18" s="36">
        <f>Resultados_modelo!P287</f>
        <v>1.81</v>
      </c>
      <c r="F18" s="36">
        <f>Resultados_modelo!P23</f>
        <v>0.04</v>
      </c>
      <c r="G18" s="36">
        <f>Resultados_modelo!Q181</f>
        <v>0.02</v>
      </c>
      <c r="H18" s="36">
        <f>Resultados_modelo!Q23</f>
        <v>0</v>
      </c>
      <c r="I18" s="36">
        <f>Resultados_modelo!M128</f>
        <v>0.16</v>
      </c>
      <c r="J18" s="36">
        <f>Resultados_modelo!M75</f>
        <v>0.4</v>
      </c>
      <c r="K18" s="36">
        <f>Resultados_modelo!O128</f>
        <v>0.16</v>
      </c>
      <c r="L18" s="36">
        <f>Resultados_modelo!O75</f>
        <v>0.4</v>
      </c>
    </row>
    <row r="19" spans="2:12" ht="15.6">
      <c r="B19" s="35">
        <v>13</v>
      </c>
      <c r="C19" s="36">
        <f>Resultados_modelo!N341</f>
        <v>1.05</v>
      </c>
      <c r="D19" s="36">
        <f>Resultados_modelo!N236</f>
        <v>0.97</v>
      </c>
      <c r="E19" s="36">
        <f>Resultados_modelo!P288</f>
        <v>3.32</v>
      </c>
      <c r="F19" s="37">
        <f>Resultados_modelo!P24</f>
        <v>0.06</v>
      </c>
      <c r="G19" s="36">
        <f>Resultados_modelo!Q182</f>
        <v>0.03</v>
      </c>
      <c r="H19" s="36">
        <f>Resultados_modelo!Q24</f>
        <v>0.01</v>
      </c>
      <c r="I19" s="37">
        <f>Resultados_modelo!M129</f>
        <v>0.32</v>
      </c>
      <c r="J19" s="36">
        <f>Resultados_modelo!M76</f>
        <v>1.08</v>
      </c>
      <c r="K19" s="37">
        <f>Resultados_modelo!O129</f>
        <v>0.32</v>
      </c>
      <c r="L19" s="36">
        <f>Resultados_modelo!O76</f>
        <v>1.08</v>
      </c>
    </row>
    <row r="20" spans="2:12" ht="15.6">
      <c r="B20" s="35">
        <v>14</v>
      </c>
      <c r="C20" s="36">
        <f>Resultados_modelo!N342</f>
        <v>0.78</v>
      </c>
      <c r="D20" s="36">
        <f>Resultados_modelo!N237</f>
        <v>0.33</v>
      </c>
      <c r="E20" s="37">
        <f>Resultados_modelo!P289</f>
        <v>4.6900000000000004</v>
      </c>
      <c r="F20" s="37">
        <f>Resultados_modelo!P25</f>
        <v>0.12</v>
      </c>
      <c r="G20" s="37">
        <f>Resultados_modelo!Q183</f>
        <v>0.08</v>
      </c>
      <c r="H20" s="36">
        <f>Resultados_modelo!Q25</f>
        <v>0.02</v>
      </c>
      <c r="I20" s="36">
        <f>Resultados_modelo!M130</f>
        <v>0.22</v>
      </c>
      <c r="J20" s="36">
        <f>Resultados_modelo!M77</f>
        <v>0.96</v>
      </c>
      <c r="K20" s="36">
        <f>Resultados_modelo!O130</f>
        <v>0.22</v>
      </c>
      <c r="L20" s="36">
        <f>Resultados_modelo!O77</f>
        <v>0.96</v>
      </c>
    </row>
    <row r="21" spans="2:12" ht="15.6">
      <c r="B21" s="35">
        <v>15</v>
      </c>
      <c r="C21" s="36">
        <f>Resultados_modelo!N343</f>
        <v>0.64</v>
      </c>
      <c r="D21" s="36">
        <f>Resultados_modelo!N238</f>
        <v>0.45</v>
      </c>
      <c r="E21" s="36">
        <f>Resultados_modelo!P290</f>
        <v>0.81</v>
      </c>
      <c r="F21" s="36">
        <f>Resultados_modelo!P26</f>
        <v>0.02</v>
      </c>
      <c r="G21" s="36">
        <f>Resultados_modelo!Q184</f>
        <v>0</v>
      </c>
      <c r="H21" s="36">
        <f>Resultados_modelo!Q26</f>
        <v>0</v>
      </c>
      <c r="I21" s="36">
        <f>Resultados_modelo!M131</f>
        <v>0.04</v>
      </c>
      <c r="J21" s="36">
        <f>Resultados_modelo!M78</f>
        <v>0.18</v>
      </c>
      <c r="K21" s="36">
        <f>Resultados_modelo!O131</f>
        <v>0.04</v>
      </c>
      <c r="L21" s="36">
        <f>Resultados_modelo!O78</f>
        <v>0.18</v>
      </c>
    </row>
    <row r="22" spans="2:12" ht="15.6">
      <c r="B22" s="35">
        <v>16</v>
      </c>
      <c r="C22" s="36">
        <f>Resultados_modelo!N344</f>
        <v>0.77</v>
      </c>
      <c r="D22" s="36">
        <f>Resultados_modelo!N239</f>
        <v>0.66</v>
      </c>
      <c r="E22" s="36">
        <f>Resultados_modelo!P291</f>
        <v>1.05</v>
      </c>
      <c r="F22" s="36">
        <f>Resultados_modelo!P27</f>
        <v>0.06</v>
      </c>
      <c r="G22" s="36">
        <f>Resultados_modelo!Q185</f>
        <v>0.02</v>
      </c>
      <c r="H22" s="36">
        <f>Resultados_modelo!Q27</f>
        <v>0</v>
      </c>
      <c r="I22" s="36">
        <f>Resultados_modelo!M132</f>
        <v>0.06</v>
      </c>
      <c r="J22" s="36">
        <f>Resultados_modelo!M79</f>
        <v>0.18</v>
      </c>
      <c r="K22" s="36">
        <f>Resultados_modelo!O132</f>
        <v>0.06</v>
      </c>
      <c r="L22" s="36">
        <f>Resultados_modelo!O79</f>
        <v>0.18</v>
      </c>
    </row>
    <row r="23" spans="2:12" ht="15.6">
      <c r="B23" s="35">
        <v>17</v>
      </c>
      <c r="C23" s="36">
        <f>Resultados_modelo!N345</f>
        <v>0.55000000000000004</v>
      </c>
      <c r="D23" s="36">
        <f>Resultados_modelo!N240</f>
        <v>0.37</v>
      </c>
      <c r="E23" s="36">
        <f>Resultados_modelo!P292</f>
        <v>0.59</v>
      </c>
      <c r="F23" s="36">
        <f>Resultados_modelo!P28</f>
        <v>0.01</v>
      </c>
      <c r="G23" s="36">
        <f>Resultados_modelo!Q186</f>
        <v>0</v>
      </c>
      <c r="H23" s="36">
        <f>Resultados_modelo!Q28</f>
        <v>0</v>
      </c>
      <c r="I23" s="36">
        <f>Resultados_modelo!M133</f>
        <v>0.01</v>
      </c>
      <c r="J23" s="36">
        <f>Resultados_modelo!M80</f>
        <v>0.19</v>
      </c>
      <c r="K23" s="36">
        <f>Resultados_modelo!O133</f>
        <v>0.01</v>
      </c>
      <c r="L23" s="36">
        <f>Resultados_modelo!O80</f>
        <v>0.19</v>
      </c>
    </row>
    <row r="24" spans="2:12" ht="15.6">
      <c r="B24" s="35">
        <v>18</v>
      </c>
      <c r="C24" s="36">
        <f>Resultados_modelo!N346</f>
        <v>0.53</v>
      </c>
      <c r="D24" s="36">
        <f>Resultados_modelo!N241</f>
        <v>0.33</v>
      </c>
      <c r="E24" s="36">
        <f>Resultados_modelo!P293</f>
        <v>0.54</v>
      </c>
      <c r="F24" s="36">
        <f>Resultados_modelo!P29</f>
        <v>0.01</v>
      </c>
      <c r="G24" s="36">
        <f>Resultados_modelo!Q187</f>
        <v>0</v>
      </c>
      <c r="H24" s="36">
        <f>Resultados_modelo!Q29</f>
        <v>0</v>
      </c>
      <c r="I24" s="36">
        <f>Resultados_modelo!M134</f>
        <v>0.02</v>
      </c>
      <c r="J24" s="36">
        <f>Resultados_modelo!M81</f>
        <v>0.22</v>
      </c>
      <c r="K24" s="36">
        <f>Resultados_modelo!O134</f>
        <v>0.02</v>
      </c>
      <c r="L24" s="36">
        <f>Resultados_modelo!O81</f>
        <v>0.22</v>
      </c>
    </row>
    <row r="25" spans="2:12" ht="15.6">
      <c r="B25" s="35">
        <v>19</v>
      </c>
      <c r="C25" s="37">
        <f>Resultados_modelo!N347</f>
        <v>2</v>
      </c>
      <c r="D25" s="37">
        <f>Resultados_modelo!N242</f>
        <v>1.51</v>
      </c>
      <c r="E25" s="36">
        <f>Resultados_modelo!P294</f>
        <v>2.95</v>
      </c>
      <c r="F25" s="36">
        <f>Resultados_modelo!P30</f>
        <v>0.06</v>
      </c>
      <c r="G25" s="36">
        <f>Resultados_modelo!Q188</f>
        <v>0</v>
      </c>
      <c r="H25" s="36">
        <f>Resultados_modelo!Q30</f>
        <v>0</v>
      </c>
      <c r="I25" s="37">
        <f>Resultados_modelo!M135</f>
        <v>0.33</v>
      </c>
      <c r="J25" s="37">
        <f>Resultados_modelo!M82</f>
        <v>2.14</v>
      </c>
      <c r="K25" s="37">
        <f>Resultados_modelo!O135</f>
        <v>0.33</v>
      </c>
      <c r="L25" s="37">
        <f>Resultados_modelo!O82</f>
        <v>2.14</v>
      </c>
    </row>
    <row r="26" spans="2:12" ht="15.6">
      <c r="B26" s="35">
        <v>20</v>
      </c>
      <c r="C26" s="36">
        <f>Resultados_modelo!N348</f>
        <v>0.5</v>
      </c>
      <c r="D26" s="36">
        <f>Resultados_modelo!N243</f>
        <v>0.22</v>
      </c>
      <c r="E26" s="36">
        <f>Resultados_modelo!P295</f>
        <v>1.1100000000000001</v>
      </c>
      <c r="F26" s="36">
        <f>Resultados_modelo!P31</f>
        <v>0.01</v>
      </c>
      <c r="G26" s="36">
        <f>Resultados_modelo!Q189</f>
        <v>0</v>
      </c>
      <c r="H26" s="36">
        <f>Resultados_modelo!Q31</f>
        <v>0</v>
      </c>
      <c r="I26" s="36">
        <f>Resultados_modelo!M136</f>
        <v>0.06</v>
      </c>
      <c r="J26" s="36">
        <f>Resultados_modelo!M83</f>
        <v>0.33</v>
      </c>
      <c r="K26" s="36">
        <f>Resultados_modelo!O136</f>
        <v>0.06</v>
      </c>
      <c r="L26" s="36">
        <f>Resultados_modelo!O83</f>
        <v>0.33</v>
      </c>
    </row>
    <row r="27" spans="2:12" ht="15.6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2:12" ht="15.6">
      <c r="B28" s="15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12" ht="15.6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2:12" ht="15.6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2:12" ht="15" customHeight="1">
      <c r="B31" s="39"/>
      <c r="C31" s="40" t="s">
        <v>69</v>
      </c>
      <c r="D31" s="41">
        <f>24*365</f>
        <v>8760</v>
      </c>
      <c r="E31" s="40" t="s">
        <v>70</v>
      </c>
      <c r="F31" s="41">
        <v>365</v>
      </c>
      <c r="G31" s="42"/>
      <c r="H31" s="39"/>
      <c r="I31" s="15"/>
      <c r="J31" s="15"/>
      <c r="K31" s="15"/>
      <c r="L31" s="15"/>
    </row>
    <row r="32" spans="2:12" ht="15.6">
      <c r="B32" s="40"/>
      <c r="C32" s="62" t="s">
        <v>71</v>
      </c>
      <c r="D32" s="63"/>
      <c r="E32" s="63"/>
      <c r="F32" s="63"/>
      <c r="G32" s="64"/>
      <c r="H32" s="61" t="s">
        <v>72</v>
      </c>
      <c r="I32" s="61"/>
      <c r="J32" s="61"/>
      <c r="K32" s="61"/>
      <c r="L32" s="61"/>
    </row>
    <row r="33" spans="2:12" ht="15" customHeight="1">
      <c r="B33" s="40"/>
      <c r="C33" s="65"/>
      <c r="D33" s="66"/>
      <c r="E33" s="67"/>
      <c r="F33" s="43" t="s">
        <v>73</v>
      </c>
      <c r="G33" s="43" t="s">
        <v>74</v>
      </c>
      <c r="H33" s="61"/>
      <c r="I33" s="61"/>
      <c r="J33" s="61"/>
      <c r="K33" s="61"/>
      <c r="L33" s="61"/>
    </row>
    <row r="34" spans="2:12" ht="26.45" customHeight="1">
      <c r="B34" s="61" t="s">
        <v>8</v>
      </c>
      <c r="C34" s="40">
        <v>350</v>
      </c>
      <c r="D34" s="40" t="s">
        <v>75</v>
      </c>
      <c r="E34" s="40" t="s">
        <v>76</v>
      </c>
      <c r="F34" s="40">
        <v>24</v>
      </c>
      <c r="G34" s="16">
        <f>ROUND((1-(F34+1)/$D$31)*100,2)</f>
        <v>99.71</v>
      </c>
      <c r="H34" s="60"/>
      <c r="I34" s="60"/>
      <c r="J34" s="60"/>
      <c r="K34" s="60"/>
      <c r="L34" s="60"/>
    </row>
    <row r="35" spans="2:12" ht="26.45" customHeight="1">
      <c r="B35" s="61"/>
      <c r="C35" s="40">
        <v>125</v>
      </c>
      <c r="D35" s="40" t="s">
        <v>75</v>
      </c>
      <c r="E35" s="40" t="s">
        <v>53</v>
      </c>
      <c r="F35" s="40">
        <v>3</v>
      </c>
      <c r="G35" s="16">
        <f>ROUND((1-(F35+1)/$F$31)*100,2)</f>
        <v>98.9</v>
      </c>
      <c r="H35" s="60"/>
      <c r="I35" s="60"/>
      <c r="J35" s="60"/>
      <c r="K35" s="60"/>
      <c r="L35" s="60"/>
    </row>
    <row r="36" spans="2:12" ht="26.45" customHeight="1">
      <c r="B36" s="61" t="s">
        <v>47</v>
      </c>
      <c r="C36" s="40">
        <v>200</v>
      </c>
      <c r="D36" s="40" t="s">
        <v>75</v>
      </c>
      <c r="E36" s="40" t="s">
        <v>77</v>
      </c>
      <c r="F36" s="40">
        <v>18</v>
      </c>
      <c r="G36" s="16">
        <f>ROUND((1-(F36+1)/$D$31)*100,2)</f>
        <v>99.78</v>
      </c>
      <c r="H36" s="60"/>
      <c r="I36" s="60"/>
      <c r="J36" s="60"/>
      <c r="K36" s="60"/>
      <c r="L36" s="60"/>
    </row>
    <row r="37" spans="2:12" ht="26.45" customHeight="1">
      <c r="B37" s="61"/>
      <c r="C37" s="40">
        <v>40</v>
      </c>
      <c r="D37" s="40" t="s">
        <v>75</v>
      </c>
      <c r="E37" s="40" t="s">
        <v>78</v>
      </c>
      <c r="F37" s="40"/>
      <c r="G37" s="40"/>
      <c r="H37" s="60"/>
      <c r="I37" s="60"/>
      <c r="J37" s="60"/>
      <c r="K37" s="60"/>
      <c r="L37" s="60"/>
    </row>
    <row r="38" spans="2:12" ht="26.45" customHeight="1">
      <c r="B38" s="61" t="s">
        <v>49</v>
      </c>
      <c r="C38" s="40">
        <v>50</v>
      </c>
      <c r="D38" s="40" t="s">
        <v>75</v>
      </c>
      <c r="E38" s="40" t="s">
        <v>53</v>
      </c>
      <c r="F38" s="40">
        <v>35</v>
      </c>
      <c r="G38" s="16">
        <f>ROUND((1-(F38+1)/$F$31)*100,2)</f>
        <v>90.14</v>
      </c>
      <c r="H38" s="60"/>
      <c r="I38" s="60"/>
      <c r="J38" s="60"/>
      <c r="K38" s="60"/>
      <c r="L38" s="60"/>
    </row>
    <row r="39" spans="2:12" ht="26.45" customHeight="1">
      <c r="B39" s="61"/>
      <c r="C39" s="40">
        <v>40</v>
      </c>
      <c r="D39" s="40" t="s">
        <v>75</v>
      </c>
      <c r="E39" s="40" t="s">
        <v>78</v>
      </c>
      <c r="F39" s="40"/>
      <c r="G39" s="40"/>
      <c r="H39" s="60"/>
      <c r="I39" s="60"/>
      <c r="J39" s="60"/>
      <c r="K39" s="60"/>
      <c r="L39" s="60"/>
    </row>
    <row r="40" spans="2:12" ht="26.45" customHeight="1">
      <c r="B40" s="61" t="s">
        <v>7</v>
      </c>
      <c r="C40" s="40">
        <v>7</v>
      </c>
      <c r="D40" s="40" t="s">
        <v>75</v>
      </c>
      <c r="E40" s="40" t="s">
        <v>54</v>
      </c>
      <c r="F40" s="40">
        <v>0</v>
      </c>
      <c r="G40" s="44"/>
      <c r="H40" s="60" t="s">
        <v>79</v>
      </c>
      <c r="I40" s="60"/>
      <c r="J40" s="60"/>
      <c r="K40" s="60"/>
      <c r="L40" s="60"/>
    </row>
    <row r="41" spans="2:12" ht="26.45" customHeight="1">
      <c r="B41" s="61"/>
      <c r="C41" s="40">
        <v>150</v>
      </c>
      <c r="D41" s="40" t="s">
        <v>75</v>
      </c>
      <c r="E41" s="40" t="s">
        <v>80</v>
      </c>
      <c r="F41" s="40">
        <v>0</v>
      </c>
      <c r="G41" s="16"/>
      <c r="H41" s="60"/>
      <c r="I41" s="60"/>
      <c r="J41" s="60"/>
      <c r="K41" s="60"/>
      <c r="L41" s="60"/>
    </row>
    <row r="42" spans="2:12" ht="49.15" customHeight="1">
      <c r="B42" s="61" t="s">
        <v>9</v>
      </c>
      <c r="C42" s="40">
        <v>1</v>
      </c>
      <c r="D42" s="40" t="s">
        <v>75</v>
      </c>
      <c r="E42" s="40" t="s">
        <v>78</v>
      </c>
      <c r="F42" s="40">
        <v>0</v>
      </c>
      <c r="G42" s="16"/>
      <c r="H42" s="60" t="s">
        <v>81</v>
      </c>
      <c r="I42" s="60"/>
      <c r="J42" s="60"/>
      <c r="K42" s="60"/>
      <c r="L42" s="60"/>
    </row>
    <row r="43" spans="2:12" ht="49.15" customHeight="1">
      <c r="B43" s="61"/>
      <c r="C43" s="40">
        <v>3</v>
      </c>
      <c r="D43" s="40" t="s">
        <v>75</v>
      </c>
      <c r="E43" s="40" t="s">
        <v>78</v>
      </c>
      <c r="F43" s="40">
        <v>0</v>
      </c>
      <c r="G43" s="16"/>
      <c r="H43" s="60"/>
      <c r="I43" s="60"/>
      <c r="J43" s="60"/>
      <c r="K43" s="60"/>
      <c r="L43" s="60"/>
    </row>
  </sheetData>
  <mergeCells count="20">
    <mergeCell ref="C2:L2"/>
    <mergeCell ref="C3:D3"/>
    <mergeCell ref="E3:F3"/>
    <mergeCell ref="H32:L33"/>
    <mergeCell ref="B2:B6"/>
    <mergeCell ref="H42:L43"/>
    <mergeCell ref="H40:L41"/>
    <mergeCell ref="H38:L39"/>
    <mergeCell ref="H36:L37"/>
    <mergeCell ref="H34:L35"/>
    <mergeCell ref="B40:B41"/>
    <mergeCell ref="B42:B43"/>
    <mergeCell ref="C32:G32"/>
    <mergeCell ref="B38:B39"/>
    <mergeCell ref="B34:B35"/>
    <mergeCell ref="B36:B37"/>
    <mergeCell ref="C33:E33"/>
    <mergeCell ref="G3:H3"/>
    <mergeCell ref="I3:J3"/>
    <mergeCell ref="K3:L3"/>
  </mergeCells>
  <pageMargins left="0.7" right="0.7" top="0.75" bottom="0.75" header="0.3" footer="0.3"/>
  <pageSetup paperSize="9" scale="50" orientation="landscape" r:id="rId1"/>
  <ignoredErrors>
    <ignoredError sqref="K7:K26 L7:L2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F38D-8EA6-486F-9644-07DF69C13C91}">
  <dimension ref="A3:Q370"/>
  <sheetViews>
    <sheetView view="pageBreakPreview" topLeftCell="A337" zoomScale="60" zoomScaleNormal="55" workbookViewId="0">
      <selection activeCell="U154" sqref="U154"/>
    </sheetView>
  </sheetViews>
  <sheetFormatPr defaultColWidth="9.140625" defaultRowHeight="15.6"/>
  <cols>
    <col min="1" max="10" width="10.140625" style="15" customWidth="1"/>
    <col min="11" max="17" width="10.140625" style="39" customWidth="1"/>
    <col min="18" max="16384" width="9.140625" style="3"/>
  </cols>
  <sheetData>
    <row r="3" spans="1:17">
      <c r="A3" s="15" t="s">
        <v>82</v>
      </c>
    </row>
    <row r="4" spans="1:17">
      <c r="A4" s="15" t="s">
        <v>83</v>
      </c>
      <c r="B4" s="15" t="s">
        <v>84</v>
      </c>
    </row>
    <row r="5" spans="1:17">
      <c r="A5" s="15" t="s">
        <v>85</v>
      </c>
      <c r="B5" s="15" t="s">
        <v>86</v>
      </c>
    </row>
    <row r="6" spans="1:17">
      <c r="A6" s="15" t="s">
        <v>85</v>
      </c>
      <c r="B6" s="15" t="s">
        <v>87</v>
      </c>
    </row>
    <row r="7" spans="1:17">
      <c r="A7" s="15" t="s">
        <v>88</v>
      </c>
      <c r="B7" s="15" t="s">
        <v>89</v>
      </c>
    </row>
    <row r="8" spans="1:17">
      <c r="A8" s="15" t="s">
        <v>90</v>
      </c>
      <c r="B8" s="15" t="s">
        <v>91</v>
      </c>
    </row>
    <row r="10" spans="1:17">
      <c r="A10" s="15" t="s">
        <v>92</v>
      </c>
      <c r="B10" s="15" t="s">
        <v>92</v>
      </c>
      <c r="C10" s="15" t="s">
        <v>4</v>
      </c>
      <c r="D10" s="15" t="s">
        <v>7</v>
      </c>
      <c r="E10" s="15" t="s">
        <v>8</v>
      </c>
      <c r="F10" s="15" t="s">
        <v>9</v>
      </c>
      <c r="G10" s="15" t="s">
        <v>47</v>
      </c>
      <c r="H10" s="15" t="s">
        <v>49</v>
      </c>
      <c r="K10" s="71"/>
      <c r="L10" s="73" t="s">
        <v>93</v>
      </c>
      <c r="M10" s="74"/>
      <c r="N10" s="74"/>
      <c r="O10" s="74"/>
      <c r="P10" s="74"/>
      <c r="Q10" s="75"/>
    </row>
    <row r="11" spans="1:17">
      <c r="A11" s="15" t="s">
        <v>94</v>
      </c>
      <c r="B11" s="15" t="s">
        <v>95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K11" s="72"/>
      <c r="L11" s="43" t="s">
        <v>13</v>
      </c>
      <c r="M11" s="43" t="s">
        <v>7</v>
      </c>
      <c r="N11" s="43" t="s">
        <v>8</v>
      </c>
      <c r="O11" s="43" t="s">
        <v>9</v>
      </c>
      <c r="P11" s="43" t="s">
        <v>47</v>
      </c>
      <c r="Q11" s="43" t="s">
        <v>49</v>
      </c>
    </row>
    <row r="12" spans="1:17">
      <c r="A12" s="15" t="s">
        <v>96</v>
      </c>
      <c r="B12" s="15" t="s">
        <v>97</v>
      </c>
      <c r="C12" s="15">
        <v>0.02</v>
      </c>
      <c r="D12" s="15">
        <v>0</v>
      </c>
      <c r="E12" s="15">
        <v>0.01</v>
      </c>
      <c r="F12" s="15">
        <v>0</v>
      </c>
      <c r="G12" s="15">
        <v>0.01</v>
      </c>
      <c r="H12" s="15">
        <v>0</v>
      </c>
      <c r="K12" s="43">
        <v>1</v>
      </c>
      <c r="L12" s="16">
        <f>MAX(C12:C16)</f>
        <v>0.02</v>
      </c>
      <c r="M12" s="16">
        <f>MAX(D12:D16)</f>
        <v>0</v>
      </c>
      <c r="N12" s="16">
        <f t="shared" ref="N12" si="0">MAX(E12:E16)</f>
        <v>0.01</v>
      </c>
      <c r="O12" s="16">
        <f t="shared" ref="O12" si="1">MAX(F12:F16)</f>
        <v>0</v>
      </c>
      <c r="P12" s="16">
        <f t="shared" ref="P12" si="2">MAX(G12:G16)</f>
        <v>0.01</v>
      </c>
      <c r="Q12" s="16">
        <f>MAX(H12:H16)</f>
        <v>0</v>
      </c>
    </row>
    <row r="13" spans="1:17">
      <c r="A13" s="15" t="s">
        <v>98</v>
      </c>
      <c r="B13" s="15" t="s">
        <v>99</v>
      </c>
      <c r="C13" s="15">
        <v>0.02</v>
      </c>
      <c r="D13" s="15">
        <v>0</v>
      </c>
      <c r="E13" s="15">
        <v>0.01</v>
      </c>
      <c r="F13" s="15">
        <v>0</v>
      </c>
      <c r="G13" s="15">
        <v>0.01</v>
      </c>
      <c r="H13" s="15">
        <v>0</v>
      </c>
      <c r="K13" s="43">
        <v>2</v>
      </c>
      <c r="L13" s="40">
        <f>C17</f>
        <v>0.01</v>
      </c>
      <c r="M13" s="40">
        <f>D17</f>
        <v>0</v>
      </c>
      <c r="N13" s="40">
        <f t="shared" ref="N13:N15" si="3">E17</f>
        <v>0.01</v>
      </c>
      <c r="O13" s="40">
        <f t="shared" ref="O13:O15" si="4">F17</f>
        <v>0</v>
      </c>
      <c r="P13" s="40">
        <f t="shared" ref="P13:P15" si="5">G17</f>
        <v>0</v>
      </c>
      <c r="Q13" s="40">
        <f t="shared" ref="Q13:Q15" si="6">H17</f>
        <v>0</v>
      </c>
    </row>
    <row r="14" spans="1:17">
      <c r="A14" s="15" t="s">
        <v>100</v>
      </c>
      <c r="B14" s="15" t="s">
        <v>101</v>
      </c>
      <c r="C14" s="15">
        <v>0.01</v>
      </c>
      <c r="D14" s="15">
        <v>0</v>
      </c>
      <c r="E14" s="15">
        <v>0.01</v>
      </c>
      <c r="F14" s="15">
        <v>0</v>
      </c>
      <c r="G14" s="15">
        <v>0.01</v>
      </c>
      <c r="H14" s="15">
        <v>0</v>
      </c>
      <c r="K14" s="43">
        <v>3</v>
      </c>
      <c r="L14" s="40">
        <f t="shared" ref="L14:L15" si="7">C18</f>
        <v>0.01</v>
      </c>
      <c r="M14" s="40">
        <f t="shared" ref="M14:M15" si="8">D18</f>
        <v>0</v>
      </c>
      <c r="N14" s="40">
        <f t="shared" si="3"/>
        <v>0.01</v>
      </c>
      <c r="O14" s="40">
        <f t="shared" si="4"/>
        <v>0</v>
      </c>
      <c r="P14" s="40">
        <f t="shared" si="5"/>
        <v>0</v>
      </c>
      <c r="Q14" s="40">
        <f t="shared" si="6"/>
        <v>0</v>
      </c>
    </row>
    <row r="15" spans="1:17">
      <c r="A15" s="15" t="s">
        <v>102</v>
      </c>
      <c r="B15" s="15" t="s">
        <v>103</v>
      </c>
      <c r="C15" s="15">
        <v>0.01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K15" s="43">
        <v>4</v>
      </c>
      <c r="L15" s="40">
        <f t="shared" si="7"/>
        <v>0.01</v>
      </c>
      <c r="M15" s="40">
        <f t="shared" si="8"/>
        <v>0</v>
      </c>
      <c r="N15" s="40">
        <f t="shared" si="3"/>
        <v>0.01</v>
      </c>
      <c r="O15" s="40">
        <f t="shared" si="4"/>
        <v>0</v>
      </c>
      <c r="P15" s="40">
        <f t="shared" si="5"/>
        <v>0.01</v>
      </c>
      <c r="Q15" s="40">
        <f t="shared" si="6"/>
        <v>0</v>
      </c>
    </row>
    <row r="16" spans="1:17">
      <c r="A16" s="15" t="s">
        <v>104</v>
      </c>
      <c r="B16" s="15" t="s">
        <v>105</v>
      </c>
      <c r="C16" s="15">
        <v>0.01</v>
      </c>
      <c r="D16" s="15">
        <v>0</v>
      </c>
      <c r="E16" s="15">
        <v>0.01</v>
      </c>
      <c r="F16" s="15">
        <v>0</v>
      </c>
      <c r="G16" s="15">
        <v>0.01</v>
      </c>
      <c r="H16" s="15">
        <v>0</v>
      </c>
      <c r="K16" s="43">
        <v>5</v>
      </c>
      <c r="L16" s="16">
        <f>MAX(C20:C22)</f>
        <v>0.05</v>
      </c>
      <c r="M16" s="16">
        <f>MAX(D20:D22)</f>
        <v>0</v>
      </c>
      <c r="N16" s="16">
        <f t="shared" ref="N16" si="9">MAX(E20:E22)</f>
        <v>0.01</v>
      </c>
      <c r="O16" s="16">
        <f t="shared" ref="O16" si="10">MAX(F20:F22)</f>
        <v>0</v>
      </c>
      <c r="P16" s="16">
        <f t="shared" ref="P16" si="11">MAX(G20:G22)</f>
        <v>0.02</v>
      </c>
      <c r="Q16" s="16">
        <f t="shared" ref="Q16" si="12">MAX(H20:H22)</f>
        <v>0</v>
      </c>
    </row>
    <row r="17" spans="1:17">
      <c r="A17" s="15" t="s">
        <v>106</v>
      </c>
      <c r="B17" s="15">
        <v>2</v>
      </c>
      <c r="C17" s="15">
        <v>0.01</v>
      </c>
      <c r="D17" s="15">
        <v>0</v>
      </c>
      <c r="E17" s="15">
        <v>0.01</v>
      </c>
      <c r="F17" s="15">
        <v>0</v>
      </c>
      <c r="G17" s="15">
        <v>0</v>
      </c>
      <c r="H17" s="15">
        <v>0</v>
      </c>
      <c r="K17" s="43">
        <v>6</v>
      </c>
      <c r="L17" s="40">
        <f>C23</f>
        <v>0.02</v>
      </c>
      <c r="M17" s="40">
        <f>D23</f>
        <v>0</v>
      </c>
      <c r="N17" s="40">
        <f t="shared" ref="N17:N20" si="13">E23</f>
        <v>0.01</v>
      </c>
      <c r="O17" s="40">
        <f t="shared" ref="O17:O20" si="14">F23</f>
        <v>0</v>
      </c>
      <c r="P17" s="40">
        <f t="shared" ref="P17:P20" si="15">G23</f>
        <v>0.01</v>
      </c>
      <c r="Q17" s="40">
        <f t="shared" ref="Q17:Q20" si="16">H23</f>
        <v>0</v>
      </c>
    </row>
    <row r="18" spans="1:17">
      <c r="A18" s="15" t="s">
        <v>107</v>
      </c>
      <c r="B18" s="15">
        <v>3</v>
      </c>
      <c r="C18" s="15">
        <v>0.01</v>
      </c>
      <c r="D18" s="15">
        <v>0</v>
      </c>
      <c r="E18" s="15">
        <v>0.01</v>
      </c>
      <c r="F18" s="15">
        <v>0</v>
      </c>
      <c r="G18" s="15">
        <v>0</v>
      </c>
      <c r="H18" s="15">
        <v>0</v>
      </c>
      <c r="K18" s="43">
        <v>7</v>
      </c>
      <c r="L18" s="40">
        <f t="shared" ref="L18:L20" si="17">C24</f>
        <v>0.02</v>
      </c>
      <c r="M18" s="40">
        <f t="shared" ref="M18:M20" si="18">D24</f>
        <v>0</v>
      </c>
      <c r="N18" s="40">
        <f t="shared" si="13"/>
        <v>0.01</v>
      </c>
      <c r="O18" s="40">
        <f t="shared" si="14"/>
        <v>0</v>
      </c>
      <c r="P18" s="40">
        <f t="shared" si="15"/>
        <v>0.01</v>
      </c>
      <c r="Q18" s="40">
        <f t="shared" si="16"/>
        <v>0</v>
      </c>
    </row>
    <row r="19" spans="1:17">
      <c r="A19" s="15" t="s">
        <v>108</v>
      </c>
      <c r="B19" s="15">
        <v>4</v>
      </c>
      <c r="C19" s="15">
        <v>0.01</v>
      </c>
      <c r="D19" s="15">
        <v>0</v>
      </c>
      <c r="E19" s="15">
        <v>0.01</v>
      </c>
      <c r="F19" s="15">
        <v>0</v>
      </c>
      <c r="G19" s="15">
        <v>0.01</v>
      </c>
      <c r="H19" s="15">
        <v>0</v>
      </c>
      <c r="K19" s="43">
        <v>8</v>
      </c>
      <c r="L19" s="40">
        <f t="shared" si="17"/>
        <v>0.03</v>
      </c>
      <c r="M19" s="40">
        <f t="shared" si="18"/>
        <v>0</v>
      </c>
      <c r="N19" s="40">
        <f t="shared" si="13"/>
        <v>0.01</v>
      </c>
      <c r="O19" s="40">
        <f t="shared" si="14"/>
        <v>0</v>
      </c>
      <c r="P19" s="40">
        <f t="shared" si="15"/>
        <v>0.01</v>
      </c>
      <c r="Q19" s="40">
        <f t="shared" si="16"/>
        <v>0</v>
      </c>
    </row>
    <row r="20" spans="1:17">
      <c r="A20" s="15" t="s">
        <v>109</v>
      </c>
      <c r="B20" s="15" t="s">
        <v>110</v>
      </c>
      <c r="C20" s="15">
        <v>0.03</v>
      </c>
      <c r="D20" s="15">
        <v>0</v>
      </c>
      <c r="E20" s="15">
        <v>0.01</v>
      </c>
      <c r="F20" s="15">
        <v>0</v>
      </c>
      <c r="G20" s="15">
        <v>0.02</v>
      </c>
      <c r="H20" s="15">
        <v>0</v>
      </c>
      <c r="K20" s="43">
        <v>9</v>
      </c>
      <c r="L20" s="40">
        <f t="shared" si="17"/>
        <v>0.03</v>
      </c>
      <c r="M20" s="40">
        <f t="shared" si="18"/>
        <v>0</v>
      </c>
      <c r="N20" s="40">
        <f t="shared" si="13"/>
        <v>0.01</v>
      </c>
      <c r="O20" s="40">
        <f t="shared" si="14"/>
        <v>0</v>
      </c>
      <c r="P20" s="40">
        <f t="shared" si="15"/>
        <v>0.01</v>
      </c>
      <c r="Q20" s="40">
        <f t="shared" si="16"/>
        <v>0</v>
      </c>
    </row>
    <row r="21" spans="1:17">
      <c r="A21" s="15" t="s">
        <v>111</v>
      </c>
      <c r="B21" s="15" t="s">
        <v>112</v>
      </c>
      <c r="C21" s="15">
        <v>0.05</v>
      </c>
      <c r="D21" s="15">
        <v>0</v>
      </c>
      <c r="E21" s="15">
        <v>0.01</v>
      </c>
      <c r="F21" s="15">
        <v>0</v>
      </c>
      <c r="G21" s="15">
        <v>0.02</v>
      </c>
      <c r="H21" s="15">
        <v>0</v>
      </c>
      <c r="K21" s="43">
        <v>10</v>
      </c>
      <c r="L21" s="16">
        <f>MAX(C27:C29)</f>
        <v>0.02</v>
      </c>
      <c r="M21" s="16">
        <f>MAX(D27:D29)</f>
        <v>0</v>
      </c>
      <c r="N21" s="16">
        <f t="shared" ref="N21" si="19">MAX(E27:E29)</f>
        <v>0.01</v>
      </c>
      <c r="O21" s="16">
        <f t="shared" ref="O21" si="20">MAX(F27:F29)</f>
        <v>0</v>
      </c>
      <c r="P21" s="16">
        <f t="shared" ref="P21" si="21">MAX(G27:G29)</f>
        <v>0.01</v>
      </c>
      <c r="Q21" s="16">
        <f t="shared" ref="Q21" si="22">MAX(H27:H29)</f>
        <v>0</v>
      </c>
    </row>
    <row r="22" spans="1:17">
      <c r="A22" s="15" t="s">
        <v>113</v>
      </c>
      <c r="B22" s="15" t="s">
        <v>114</v>
      </c>
      <c r="C22" s="15">
        <v>0.02</v>
      </c>
      <c r="D22" s="15">
        <v>0</v>
      </c>
      <c r="E22" s="15">
        <v>0.01</v>
      </c>
      <c r="F22" s="15">
        <v>0</v>
      </c>
      <c r="G22" s="15">
        <v>0.01</v>
      </c>
      <c r="H22" s="15">
        <v>0</v>
      </c>
      <c r="K22" s="43">
        <v>11</v>
      </c>
      <c r="L22" s="16">
        <f>MAX(C30:C34)</f>
        <v>0.02</v>
      </c>
      <c r="M22" s="16">
        <f>MAX(D30:D34)</f>
        <v>0</v>
      </c>
      <c r="N22" s="16">
        <f t="shared" ref="N22" si="23">MAX(E30:E34)</f>
        <v>0.01</v>
      </c>
      <c r="O22" s="16">
        <f t="shared" ref="O22" si="24">MAX(F30:F34)</f>
        <v>0</v>
      </c>
      <c r="P22" s="16">
        <f t="shared" ref="P22" si="25">MAX(G30:G34)</f>
        <v>0.01</v>
      </c>
      <c r="Q22" s="16">
        <f t="shared" ref="Q22" si="26">MAX(H30:H34)</f>
        <v>0</v>
      </c>
    </row>
    <row r="23" spans="1:17">
      <c r="A23" s="15" t="s">
        <v>115</v>
      </c>
      <c r="B23" s="15">
        <v>6</v>
      </c>
      <c r="C23" s="15">
        <v>0.02</v>
      </c>
      <c r="D23" s="15">
        <v>0</v>
      </c>
      <c r="E23" s="15">
        <v>0.01</v>
      </c>
      <c r="F23" s="15">
        <v>0</v>
      </c>
      <c r="G23" s="15">
        <v>0.01</v>
      </c>
      <c r="H23" s="15">
        <v>0</v>
      </c>
      <c r="K23" s="43">
        <v>12</v>
      </c>
      <c r="L23" s="16">
        <f>MAX(C35:C38)</f>
        <v>0.09</v>
      </c>
      <c r="M23" s="16">
        <f>MAX(D35:D38)</f>
        <v>0</v>
      </c>
      <c r="N23" s="16">
        <f t="shared" ref="N23" si="27">MAX(E35:E38)</f>
        <v>0.01</v>
      </c>
      <c r="O23" s="16">
        <f t="shared" ref="O23" si="28">MAX(F35:F38)</f>
        <v>0</v>
      </c>
      <c r="P23" s="16">
        <f t="shared" ref="P23" si="29">MAX(G35:G38)</f>
        <v>0.04</v>
      </c>
      <c r="Q23" s="16">
        <f t="shared" ref="Q23" si="30">MAX(H35:H38)</f>
        <v>0</v>
      </c>
    </row>
    <row r="24" spans="1:17">
      <c r="A24" s="15" t="s">
        <v>116</v>
      </c>
      <c r="B24" s="15">
        <v>7</v>
      </c>
      <c r="C24" s="15">
        <v>0.02</v>
      </c>
      <c r="D24" s="15">
        <v>0</v>
      </c>
      <c r="E24" s="15">
        <v>0.01</v>
      </c>
      <c r="F24" s="15">
        <v>0</v>
      </c>
      <c r="G24" s="15">
        <v>0.01</v>
      </c>
      <c r="H24" s="15">
        <v>0</v>
      </c>
      <c r="K24" s="43">
        <v>13</v>
      </c>
      <c r="L24" s="16">
        <f>MAX(C39:C42)</f>
        <v>0.14000000000000001</v>
      </c>
      <c r="M24" s="16">
        <f>MAX(D39:D42)</f>
        <v>0.01</v>
      </c>
      <c r="N24" s="16">
        <f t="shared" ref="N24" si="31">MAX(E39:E42)</f>
        <v>0.01</v>
      </c>
      <c r="O24" s="16">
        <f t="shared" ref="O24" si="32">MAX(F39:F42)</f>
        <v>0.01</v>
      </c>
      <c r="P24" s="16">
        <f t="shared" ref="P24" si="33">MAX(G39:G42)</f>
        <v>0.06</v>
      </c>
      <c r="Q24" s="16">
        <f t="shared" ref="Q24" si="34">MAX(H39:H42)</f>
        <v>0.01</v>
      </c>
    </row>
    <row r="25" spans="1:17">
      <c r="A25" s="15" t="s">
        <v>117</v>
      </c>
      <c r="B25" s="15">
        <v>8</v>
      </c>
      <c r="C25" s="15">
        <v>0.03</v>
      </c>
      <c r="D25" s="15">
        <v>0</v>
      </c>
      <c r="E25" s="15">
        <v>0.01</v>
      </c>
      <c r="F25" s="15">
        <v>0</v>
      </c>
      <c r="G25" s="15">
        <v>0.01</v>
      </c>
      <c r="H25" s="15">
        <v>0</v>
      </c>
      <c r="K25" s="43">
        <v>14</v>
      </c>
      <c r="L25" s="16">
        <f>MAX(C43:C45)</f>
        <v>0.28999999999999998</v>
      </c>
      <c r="M25" s="16">
        <f>MAX(D43:D45)</f>
        <v>0.01</v>
      </c>
      <c r="N25" s="16">
        <f t="shared" ref="N25" si="35">MAX(E43:E45)</f>
        <v>0.01</v>
      </c>
      <c r="O25" s="16">
        <f t="shared" ref="O25" si="36">MAX(F43:F45)</f>
        <v>0.01</v>
      </c>
      <c r="P25" s="16">
        <f t="shared" ref="P25" si="37">MAX(G43:G45)</f>
        <v>0.12</v>
      </c>
      <c r="Q25" s="16">
        <f t="shared" ref="Q25" si="38">MAX(H43:H45)</f>
        <v>0.02</v>
      </c>
    </row>
    <row r="26" spans="1:17">
      <c r="A26" s="15" t="s">
        <v>118</v>
      </c>
      <c r="B26" s="15">
        <v>9</v>
      </c>
      <c r="C26" s="15">
        <v>0.03</v>
      </c>
      <c r="D26" s="15">
        <v>0</v>
      </c>
      <c r="E26" s="15">
        <v>0.01</v>
      </c>
      <c r="F26" s="15">
        <v>0</v>
      </c>
      <c r="G26" s="15">
        <v>0.01</v>
      </c>
      <c r="H26" s="15">
        <v>0</v>
      </c>
      <c r="K26" s="43">
        <v>15</v>
      </c>
      <c r="L26" s="40">
        <f>C46</f>
        <v>0.05</v>
      </c>
      <c r="M26" s="40">
        <f>D46</f>
        <v>0</v>
      </c>
      <c r="N26" s="40">
        <f t="shared" ref="N26" si="39">E46</f>
        <v>0.02</v>
      </c>
      <c r="O26" s="40">
        <f t="shared" ref="O26" si="40">F46</f>
        <v>0</v>
      </c>
      <c r="P26" s="40">
        <f t="shared" ref="P26" si="41">G46</f>
        <v>0.02</v>
      </c>
      <c r="Q26" s="40">
        <f t="shared" ref="Q26" si="42">H46</f>
        <v>0</v>
      </c>
    </row>
    <row r="27" spans="1:17">
      <c r="A27" s="15" t="s">
        <v>119</v>
      </c>
      <c r="B27" s="15" t="s">
        <v>120</v>
      </c>
      <c r="C27" s="15">
        <v>0.02</v>
      </c>
      <c r="D27" s="15">
        <v>0</v>
      </c>
      <c r="E27" s="15">
        <v>0.01</v>
      </c>
      <c r="F27" s="15">
        <v>0</v>
      </c>
      <c r="G27" s="15">
        <v>0.01</v>
      </c>
      <c r="H27" s="15">
        <v>0</v>
      </c>
      <c r="K27" s="43">
        <v>16</v>
      </c>
      <c r="L27" s="16">
        <f>MAX(C47:C49)</f>
        <v>0.13</v>
      </c>
      <c r="M27" s="16">
        <f>MAX(D47:D49)</f>
        <v>0</v>
      </c>
      <c r="N27" s="16">
        <f t="shared" ref="N27" si="43">MAX(E47:E49)</f>
        <v>7.0000000000000007E-2</v>
      </c>
      <c r="O27" s="16">
        <f t="shared" ref="O27" si="44">MAX(F47:F49)</f>
        <v>0</v>
      </c>
      <c r="P27" s="16">
        <f t="shared" ref="P27" si="45">MAX(G47:G49)</f>
        <v>0.06</v>
      </c>
      <c r="Q27" s="16">
        <f t="shared" ref="Q27" si="46">MAX(H47:H49)</f>
        <v>0</v>
      </c>
    </row>
    <row r="28" spans="1:17">
      <c r="A28" s="15" t="s">
        <v>121</v>
      </c>
      <c r="B28" s="15" t="s">
        <v>122</v>
      </c>
      <c r="C28" s="15">
        <v>0.02</v>
      </c>
      <c r="D28" s="15">
        <v>0</v>
      </c>
      <c r="E28" s="15">
        <v>0.01</v>
      </c>
      <c r="F28" s="15">
        <v>0</v>
      </c>
      <c r="G28" s="15">
        <v>0.01</v>
      </c>
      <c r="H28" s="15">
        <v>0</v>
      </c>
      <c r="K28" s="43">
        <v>17</v>
      </c>
      <c r="L28" s="40">
        <f>C50</f>
        <v>0.01</v>
      </c>
      <c r="M28" s="40">
        <f>D50</f>
        <v>0</v>
      </c>
      <c r="N28" s="40">
        <f t="shared" ref="N28:N31" si="47">E50</f>
        <v>0.01</v>
      </c>
      <c r="O28" s="40">
        <f t="shared" ref="O28:O31" si="48">F50</f>
        <v>0</v>
      </c>
      <c r="P28" s="40">
        <f t="shared" ref="P28:P31" si="49">G50</f>
        <v>0.01</v>
      </c>
      <c r="Q28" s="40">
        <f t="shared" ref="Q28:Q31" si="50">H50</f>
        <v>0</v>
      </c>
    </row>
    <row r="29" spans="1:17">
      <c r="A29" s="15" t="s">
        <v>123</v>
      </c>
      <c r="B29" s="15" t="s">
        <v>124</v>
      </c>
      <c r="C29" s="15">
        <v>0.02</v>
      </c>
      <c r="D29" s="15">
        <v>0</v>
      </c>
      <c r="E29" s="15">
        <v>0.01</v>
      </c>
      <c r="F29" s="15">
        <v>0</v>
      </c>
      <c r="G29" s="15">
        <v>0.01</v>
      </c>
      <c r="H29" s="15">
        <v>0</v>
      </c>
      <c r="K29" s="43">
        <v>18</v>
      </c>
      <c r="L29" s="40">
        <f t="shared" ref="L29:L31" si="51">C51</f>
        <v>0.01</v>
      </c>
      <c r="M29" s="40">
        <f t="shared" ref="M29:M31" si="52">D51</f>
        <v>0</v>
      </c>
      <c r="N29" s="40">
        <f t="shared" si="47"/>
        <v>0.01</v>
      </c>
      <c r="O29" s="40">
        <f t="shared" si="48"/>
        <v>0</v>
      </c>
      <c r="P29" s="40">
        <f t="shared" si="49"/>
        <v>0.01</v>
      </c>
      <c r="Q29" s="40">
        <f t="shared" si="50"/>
        <v>0</v>
      </c>
    </row>
    <row r="30" spans="1:17">
      <c r="A30" s="15" t="s">
        <v>125</v>
      </c>
      <c r="B30" s="15" t="s">
        <v>126</v>
      </c>
      <c r="C30" s="15">
        <v>0.02</v>
      </c>
      <c r="D30" s="15">
        <v>0</v>
      </c>
      <c r="E30" s="15">
        <v>0.01</v>
      </c>
      <c r="F30" s="15">
        <v>0</v>
      </c>
      <c r="G30" s="15">
        <v>0.01</v>
      </c>
      <c r="H30" s="15">
        <v>0</v>
      </c>
      <c r="K30" s="43">
        <v>19</v>
      </c>
      <c r="L30" s="40">
        <f t="shared" si="51"/>
        <v>0.11</v>
      </c>
      <c r="M30" s="40">
        <f t="shared" si="52"/>
        <v>0.02</v>
      </c>
      <c r="N30" s="40">
        <f t="shared" si="47"/>
        <v>0.05</v>
      </c>
      <c r="O30" s="40">
        <f t="shared" si="48"/>
        <v>0.02</v>
      </c>
      <c r="P30" s="40">
        <f t="shared" si="49"/>
        <v>0.06</v>
      </c>
      <c r="Q30" s="40">
        <f t="shared" si="50"/>
        <v>0</v>
      </c>
    </row>
    <row r="31" spans="1:17">
      <c r="A31" s="15" t="s">
        <v>127</v>
      </c>
      <c r="B31" s="15" t="s">
        <v>128</v>
      </c>
      <c r="C31" s="15">
        <v>0.02</v>
      </c>
      <c r="D31" s="15">
        <v>0</v>
      </c>
      <c r="E31" s="15">
        <v>0.01</v>
      </c>
      <c r="F31" s="15">
        <v>0</v>
      </c>
      <c r="G31" s="15">
        <v>0.01</v>
      </c>
      <c r="H31" s="15">
        <v>0</v>
      </c>
      <c r="K31" s="43">
        <v>20</v>
      </c>
      <c r="L31" s="40">
        <f t="shared" si="51"/>
        <v>0.03</v>
      </c>
      <c r="M31" s="40">
        <f t="shared" si="52"/>
        <v>0</v>
      </c>
      <c r="N31" s="40">
        <f t="shared" si="47"/>
        <v>0.01</v>
      </c>
      <c r="O31" s="40">
        <f t="shared" si="48"/>
        <v>0</v>
      </c>
      <c r="P31" s="40">
        <f t="shared" si="49"/>
        <v>0.01</v>
      </c>
      <c r="Q31" s="40">
        <f t="shared" si="50"/>
        <v>0</v>
      </c>
    </row>
    <row r="32" spans="1:17">
      <c r="A32" s="15" t="s">
        <v>129</v>
      </c>
      <c r="B32" s="15" t="s">
        <v>130</v>
      </c>
      <c r="C32" s="15">
        <v>0.02</v>
      </c>
      <c r="D32" s="15">
        <v>0</v>
      </c>
      <c r="E32" s="15">
        <v>0.01</v>
      </c>
      <c r="F32" s="15">
        <v>0</v>
      </c>
      <c r="G32" s="15">
        <v>0.01</v>
      </c>
      <c r="H32" s="15">
        <v>0</v>
      </c>
    </row>
    <row r="33" spans="1:8">
      <c r="A33" s="15" t="s">
        <v>131</v>
      </c>
      <c r="B33" s="15" t="s">
        <v>132</v>
      </c>
      <c r="C33" s="15">
        <v>0.01</v>
      </c>
      <c r="D33" s="15">
        <v>0</v>
      </c>
      <c r="E33" s="15">
        <v>0.01</v>
      </c>
      <c r="F33" s="15">
        <v>0</v>
      </c>
      <c r="G33" s="15">
        <v>0.01</v>
      </c>
      <c r="H33" s="15">
        <v>0</v>
      </c>
    </row>
    <row r="34" spans="1:8">
      <c r="A34" s="15" t="s">
        <v>133</v>
      </c>
      <c r="B34" s="15" t="s">
        <v>134</v>
      </c>
      <c r="C34" s="15">
        <v>0.01</v>
      </c>
      <c r="D34" s="15">
        <v>0</v>
      </c>
      <c r="E34" s="15">
        <v>0.01</v>
      </c>
      <c r="F34" s="15">
        <v>0</v>
      </c>
      <c r="G34" s="15">
        <v>0.01</v>
      </c>
      <c r="H34" s="15">
        <v>0</v>
      </c>
    </row>
    <row r="35" spans="1:8">
      <c r="A35" s="15" t="s">
        <v>135</v>
      </c>
      <c r="B35" s="15" t="s">
        <v>136</v>
      </c>
      <c r="C35" s="15">
        <v>7.0000000000000007E-2</v>
      </c>
      <c r="D35" s="15">
        <v>0</v>
      </c>
      <c r="E35" s="15">
        <v>0.01</v>
      </c>
      <c r="F35" s="15">
        <v>0</v>
      </c>
      <c r="G35" s="15">
        <v>0.03</v>
      </c>
      <c r="H35" s="15">
        <v>0</v>
      </c>
    </row>
    <row r="36" spans="1:8">
      <c r="A36" s="15" t="s">
        <v>137</v>
      </c>
      <c r="B36" s="15" t="s">
        <v>138</v>
      </c>
      <c r="C36" s="15">
        <v>0.09</v>
      </c>
      <c r="D36" s="15">
        <v>0</v>
      </c>
      <c r="E36" s="15">
        <v>0.01</v>
      </c>
      <c r="F36" s="15">
        <v>0</v>
      </c>
      <c r="G36" s="15">
        <v>0.04</v>
      </c>
      <c r="H36" s="15">
        <v>0</v>
      </c>
    </row>
    <row r="37" spans="1:8">
      <c r="A37" s="15" t="s">
        <v>139</v>
      </c>
      <c r="B37" s="15" t="s">
        <v>140</v>
      </c>
      <c r="C37" s="15">
        <v>0.03</v>
      </c>
      <c r="D37" s="15">
        <v>0</v>
      </c>
      <c r="E37" s="15">
        <v>0.01</v>
      </c>
      <c r="F37" s="15">
        <v>0</v>
      </c>
      <c r="G37" s="15">
        <v>0.02</v>
      </c>
      <c r="H37" s="15">
        <v>0</v>
      </c>
    </row>
    <row r="38" spans="1:8">
      <c r="A38" s="15" t="s">
        <v>141</v>
      </c>
      <c r="B38" s="15" t="s">
        <v>142</v>
      </c>
      <c r="C38" s="15">
        <v>0.05</v>
      </c>
      <c r="D38" s="15">
        <v>0</v>
      </c>
      <c r="E38" s="15">
        <v>0.01</v>
      </c>
      <c r="F38" s="15">
        <v>0</v>
      </c>
      <c r="G38" s="15">
        <v>0.02</v>
      </c>
      <c r="H38" s="15">
        <v>0</v>
      </c>
    </row>
    <row r="39" spans="1:8">
      <c r="A39" s="15" t="s">
        <v>143</v>
      </c>
      <c r="B39" s="15" t="s">
        <v>144</v>
      </c>
      <c r="C39" s="15">
        <v>0.14000000000000001</v>
      </c>
      <c r="D39" s="15">
        <v>0.01</v>
      </c>
      <c r="E39" s="15">
        <v>0.01</v>
      </c>
      <c r="F39" s="15">
        <v>0.01</v>
      </c>
      <c r="G39" s="15">
        <v>0.06</v>
      </c>
      <c r="H39" s="15">
        <v>0.01</v>
      </c>
    </row>
    <row r="40" spans="1:8">
      <c r="A40" s="15" t="s">
        <v>145</v>
      </c>
      <c r="B40" s="15" t="s">
        <v>146</v>
      </c>
      <c r="C40" s="15">
        <v>0.1</v>
      </c>
      <c r="D40" s="15">
        <v>0.01</v>
      </c>
      <c r="E40" s="15">
        <v>0.01</v>
      </c>
      <c r="F40" s="15">
        <v>0.01</v>
      </c>
      <c r="G40" s="15">
        <v>0.04</v>
      </c>
      <c r="H40" s="15">
        <v>0</v>
      </c>
    </row>
    <row r="41" spans="1:8">
      <c r="A41" s="15" t="s">
        <v>147</v>
      </c>
      <c r="B41" s="15" t="s">
        <v>148</v>
      </c>
      <c r="C41" s="15">
        <v>7.0000000000000007E-2</v>
      </c>
      <c r="D41" s="15">
        <v>0.01</v>
      </c>
      <c r="E41" s="15">
        <v>0.01</v>
      </c>
      <c r="F41" s="15">
        <v>0.01</v>
      </c>
      <c r="G41" s="15">
        <v>0.03</v>
      </c>
      <c r="H41" s="15">
        <v>0</v>
      </c>
    </row>
    <row r="42" spans="1:8">
      <c r="A42" s="15" t="s">
        <v>149</v>
      </c>
      <c r="B42" s="15" t="s">
        <v>150</v>
      </c>
      <c r="C42" s="15">
        <v>0.06</v>
      </c>
      <c r="D42" s="15">
        <v>0</v>
      </c>
      <c r="E42" s="15">
        <v>0.01</v>
      </c>
      <c r="F42" s="15">
        <v>0</v>
      </c>
      <c r="G42" s="15">
        <v>0.03</v>
      </c>
      <c r="H42" s="15">
        <v>0</v>
      </c>
    </row>
    <row r="43" spans="1:8">
      <c r="A43" s="15" t="s">
        <v>151</v>
      </c>
      <c r="B43" s="15" t="s">
        <v>152</v>
      </c>
      <c r="C43" s="15">
        <v>0.27</v>
      </c>
      <c r="D43" s="15">
        <v>0.01</v>
      </c>
      <c r="E43" s="15">
        <v>0.01</v>
      </c>
      <c r="F43" s="15">
        <v>0.01</v>
      </c>
      <c r="G43" s="15">
        <v>0.11</v>
      </c>
      <c r="H43" s="15">
        <v>0.01</v>
      </c>
    </row>
    <row r="44" spans="1:8">
      <c r="A44" s="15" t="s">
        <v>153</v>
      </c>
      <c r="B44" s="15" t="s">
        <v>154</v>
      </c>
      <c r="C44" s="15">
        <v>0.27</v>
      </c>
      <c r="D44" s="15">
        <v>0.01</v>
      </c>
      <c r="E44" s="15">
        <v>0.01</v>
      </c>
      <c r="F44" s="15">
        <v>0.01</v>
      </c>
      <c r="G44" s="15">
        <v>0.11</v>
      </c>
      <c r="H44" s="15">
        <v>0.01</v>
      </c>
    </row>
    <row r="45" spans="1:8">
      <c r="A45" s="15" t="s">
        <v>155</v>
      </c>
      <c r="B45" s="15" t="s">
        <v>156</v>
      </c>
      <c r="C45" s="15">
        <v>0.28999999999999998</v>
      </c>
      <c r="D45" s="15">
        <v>0.01</v>
      </c>
      <c r="E45" s="15">
        <v>0.01</v>
      </c>
      <c r="F45" s="15">
        <v>0.01</v>
      </c>
      <c r="G45" s="15">
        <v>0.12</v>
      </c>
      <c r="H45" s="15">
        <v>0.02</v>
      </c>
    </row>
    <row r="46" spans="1:8">
      <c r="A46" s="15" t="s">
        <v>157</v>
      </c>
      <c r="B46" s="15">
        <v>15</v>
      </c>
      <c r="C46" s="15">
        <v>0.05</v>
      </c>
      <c r="D46" s="15">
        <v>0</v>
      </c>
      <c r="E46" s="15">
        <v>0.02</v>
      </c>
      <c r="F46" s="15">
        <v>0</v>
      </c>
      <c r="G46" s="15">
        <v>0.02</v>
      </c>
      <c r="H46" s="15">
        <v>0</v>
      </c>
    </row>
    <row r="47" spans="1:8">
      <c r="A47" s="15" t="s">
        <v>158</v>
      </c>
      <c r="B47" s="15" t="s">
        <v>159</v>
      </c>
      <c r="C47" s="15">
        <v>0.09</v>
      </c>
      <c r="D47" s="15">
        <v>0</v>
      </c>
      <c r="E47" s="15">
        <v>0.04</v>
      </c>
      <c r="F47" s="15">
        <v>0</v>
      </c>
      <c r="G47" s="15">
        <v>0.04</v>
      </c>
      <c r="H47" s="15">
        <v>0</v>
      </c>
    </row>
    <row r="48" spans="1:8">
      <c r="A48" s="15" t="s">
        <v>160</v>
      </c>
      <c r="B48" s="15" t="s">
        <v>161</v>
      </c>
      <c r="C48" s="15">
        <v>0.13</v>
      </c>
      <c r="D48" s="15">
        <v>0</v>
      </c>
      <c r="E48" s="15">
        <v>0.06</v>
      </c>
      <c r="F48" s="15">
        <v>0</v>
      </c>
      <c r="G48" s="15">
        <v>0.06</v>
      </c>
      <c r="H48" s="15">
        <v>0</v>
      </c>
    </row>
    <row r="49" spans="1:17">
      <c r="A49" s="15" t="s">
        <v>162</v>
      </c>
      <c r="B49" s="15" t="s">
        <v>163</v>
      </c>
      <c r="C49" s="15">
        <v>0.11</v>
      </c>
      <c r="D49" s="15">
        <v>0</v>
      </c>
      <c r="E49" s="15">
        <v>7.0000000000000007E-2</v>
      </c>
      <c r="F49" s="15">
        <v>0</v>
      </c>
      <c r="G49" s="15">
        <v>0.06</v>
      </c>
      <c r="H49" s="15">
        <v>0</v>
      </c>
    </row>
    <row r="50" spans="1:17">
      <c r="A50" s="15" t="s">
        <v>164</v>
      </c>
      <c r="B50" s="15">
        <v>17</v>
      </c>
      <c r="C50" s="15">
        <v>0.01</v>
      </c>
      <c r="D50" s="15">
        <v>0</v>
      </c>
      <c r="E50" s="15">
        <v>0.01</v>
      </c>
      <c r="F50" s="15">
        <v>0</v>
      </c>
      <c r="G50" s="15">
        <v>0.01</v>
      </c>
      <c r="H50" s="15">
        <v>0</v>
      </c>
    </row>
    <row r="51" spans="1:17">
      <c r="A51" s="15" t="s">
        <v>165</v>
      </c>
      <c r="B51" s="15">
        <v>18</v>
      </c>
      <c r="C51" s="15">
        <v>0.01</v>
      </c>
      <c r="D51" s="15">
        <v>0</v>
      </c>
      <c r="E51" s="15">
        <v>0.01</v>
      </c>
      <c r="F51" s="15">
        <v>0</v>
      </c>
      <c r="G51" s="15">
        <v>0.01</v>
      </c>
      <c r="H51" s="15">
        <v>0</v>
      </c>
    </row>
    <row r="52" spans="1:17">
      <c r="A52" s="15" t="s">
        <v>166</v>
      </c>
      <c r="B52" s="15">
        <v>19</v>
      </c>
      <c r="C52" s="15">
        <v>0.11</v>
      </c>
      <c r="D52" s="15">
        <v>0.02</v>
      </c>
      <c r="E52" s="15">
        <v>0.05</v>
      </c>
      <c r="F52" s="15">
        <v>0.02</v>
      </c>
      <c r="G52" s="15">
        <v>0.06</v>
      </c>
      <c r="H52" s="15">
        <v>0</v>
      </c>
    </row>
    <row r="53" spans="1:17">
      <c r="A53" s="15" t="s">
        <v>167</v>
      </c>
      <c r="B53" s="15">
        <v>20</v>
      </c>
      <c r="C53" s="15">
        <v>0.03</v>
      </c>
      <c r="D53" s="15">
        <v>0</v>
      </c>
      <c r="E53" s="15">
        <v>0.01</v>
      </c>
      <c r="F53" s="15">
        <v>0</v>
      </c>
      <c r="G53" s="15">
        <v>0.01</v>
      </c>
      <c r="H53" s="15">
        <v>0</v>
      </c>
    </row>
    <row r="55" spans="1:17">
      <c r="A55" s="15" t="s">
        <v>82</v>
      </c>
    </row>
    <row r="56" spans="1:17">
      <c r="A56" s="15" t="s">
        <v>83</v>
      </c>
      <c r="B56" s="15" t="s">
        <v>84</v>
      </c>
    </row>
    <row r="57" spans="1:17">
      <c r="A57" s="15" t="s">
        <v>85</v>
      </c>
      <c r="B57" s="15" t="s">
        <v>168</v>
      </c>
    </row>
    <row r="58" spans="1:17">
      <c r="A58" s="15" t="s">
        <v>85</v>
      </c>
      <c r="B58" s="15" t="s">
        <v>169</v>
      </c>
    </row>
    <row r="59" spans="1:17">
      <c r="A59" s="15" t="s">
        <v>88</v>
      </c>
      <c r="B59" s="15" t="s">
        <v>89</v>
      </c>
    </row>
    <row r="60" spans="1:17">
      <c r="A60" s="15" t="s">
        <v>90</v>
      </c>
      <c r="B60" s="15" t="s">
        <v>91</v>
      </c>
    </row>
    <row r="62" spans="1:17">
      <c r="A62" s="15" t="s">
        <v>92</v>
      </c>
      <c r="B62" s="15" t="s">
        <v>92</v>
      </c>
      <c r="C62" s="15" t="s">
        <v>13</v>
      </c>
      <c r="D62" s="15" t="s">
        <v>7</v>
      </c>
      <c r="E62" s="15" t="s">
        <v>8</v>
      </c>
      <c r="F62" s="15" t="s">
        <v>9</v>
      </c>
      <c r="G62" s="15" t="s">
        <v>47</v>
      </c>
      <c r="H62" s="15" t="s">
        <v>49</v>
      </c>
      <c r="K62" s="71"/>
      <c r="L62" s="73" t="s">
        <v>170</v>
      </c>
      <c r="M62" s="74"/>
      <c r="N62" s="74"/>
      <c r="O62" s="74"/>
      <c r="P62" s="74"/>
      <c r="Q62" s="75"/>
    </row>
    <row r="63" spans="1:17">
      <c r="A63" s="15" t="s">
        <v>94</v>
      </c>
      <c r="B63" s="15" t="s">
        <v>95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K63" s="72"/>
      <c r="L63" s="43" t="s">
        <v>13</v>
      </c>
      <c r="M63" s="43" t="s">
        <v>7</v>
      </c>
      <c r="N63" s="43" t="s">
        <v>8</v>
      </c>
      <c r="O63" s="43" t="s">
        <v>9</v>
      </c>
      <c r="P63" s="43" t="s">
        <v>47</v>
      </c>
      <c r="Q63" s="43" t="s">
        <v>49</v>
      </c>
    </row>
    <row r="64" spans="1:17">
      <c r="A64" s="15" t="s">
        <v>167</v>
      </c>
      <c r="B64" s="15" t="s">
        <v>97</v>
      </c>
      <c r="C64" s="15">
        <v>1.91</v>
      </c>
      <c r="D64" s="15">
        <v>0.14000000000000001</v>
      </c>
      <c r="E64" s="15">
        <v>0.74</v>
      </c>
      <c r="F64" s="15">
        <v>0.14000000000000001</v>
      </c>
      <c r="G64" s="15">
        <v>0.93</v>
      </c>
      <c r="H64" s="15">
        <v>0.05</v>
      </c>
      <c r="K64" s="43">
        <v>1</v>
      </c>
      <c r="L64" s="16">
        <f>MAX(C64:C68)</f>
        <v>2.16</v>
      </c>
      <c r="M64" s="16">
        <f>MAX(D64:D68)</f>
        <v>0.14000000000000001</v>
      </c>
      <c r="N64" s="16">
        <f t="shared" ref="N64" si="53">MAX(E64:E68)</f>
        <v>0.74</v>
      </c>
      <c r="O64" s="16">
        <f t="shared" ref="O64" si="54">MAX(F64:F68)</f>
        <v>0.14000000000000001</v>
      </c>
      <c r="P64" s="16">
        <f t="shared" ref="P64" si="55">MAX(G64:G68)</f>
        <v>1.03</v>
      </c>
      <c r="Q64" s="16">
        <f>MAX(H64:H68)</f>
        <v>0.06</v>
      </c>
    </row>
    <row r="65" spans="1:17">
      <c r="A65" s="15" t="s">
        <v>166</v>
      </c>
      <c r="B65" s="15" t="s">
        <v>99</v>
      </c>
      <c r="C65" s="15">
        <v>2.08</v>
      </c>
      <c r="D65" s="15">
        <v>0.11</v>
      </c>
      <c r="E65" s="15">
        <v>0.7</v>
      </c>
      <c r="F65" s="15">
        <v>0.11</v>
      </c>
      <c r="G65" s="15">
        <v>0.99</v>
      </c>
      <c r="H65" s="15">
        <v>0.06</v>
      </c>
      <c r="K65" s="43">
        <v>2</v>
      </c>
      <c r="L65" s="40">
        <f>C69</f>
        <v>1.84</v>
      </c>
      <c r="M65" s="40">
        <f>D69</f>
        <v>0.11</v>
      </c>
      <c r="N65" s="40">
        <f t="shared" ref="N65:N67" si="56">E69</f>
        <v>0.73</v>
      </c>
      <c r="O65" s="40">
        <f t="shared" ref="O65:O67" si="57">F69</f>
        <v>0.11</v>
      </c>
      <c r="P65" s="40">
        <f t="shared" ref="P65:P67" si="58">G69</f>
        <v>0.9</v>
      </c>
      <c r="Q65" s="40">
        <f t="shared" ref="Q65:Q67" si="59">H69</f>
        <v>0.05</v>
      </c>
    </row>
    <row r="66" spans="1:17">
      <c r="A66" s="15" t="s">
        <v>165</v>
      </c>
      <c r="B66" s="15" t="s">
        <v>101</v>
      </c>
      <c r="C66" s="15">
        <v>2.16</v>
      </c>
      <c r="D66" s="15">
        <v>0.14000000000000001</v>
      </c>
      <c r="E66" s="15">
        <v>0.7</v>
      </c>
      <c r="F66" s="15">
        <v>0.14000000000000001</v>
      </c>
      <c r="G66" s="15">
        <v>1.03</v>
      </c>
      <c r="H66" s="15">
        <v>0.06</v>
      </c>
      <c r="K66" s="43">
        <v>3</v>
      </c>
      <c r="L66" s="40">
        <f t="shared" ref="L66:M67" si="60">C70</f>
        <v>1.93</v>
      </c>
      <c r="M66" s="40">
        <f t="shared" si="60"/>
        <v>0.12</v>
      </c>
      <c r="N66" s="40">
        <f t="shared" si="56"/>
        <v>0.71</v>
      </c>
      <c r="O66" s="40">
        <f t="shared" si="57"/>
        <v>0.12</v>
      </c>
      <c r="P66" s="40">
        <f t="shared" si="58"/>
        <v>0.93</v>
      </c>
      <c r="Q66" s="40">
        <f t="shared" si="59"/>
        <v>0.05</v>
      </c>
    </row>
    <row r="67" spans="1:17">
      <c r="A67" s="15" t="s">
        <v>164</v>
      </c>
      <c r="B67" s="15" t="s">
        <v>103</v>
      </c>
      <c r="C67" s="15">
        <v>1.6</v>
      </c>
      <c r="D67" s="15">
        <v>0.1</v>
      </c>
      <c r="E67" s="15">
        <v>0.61</v>
      </c>
      <c r="F67" s="15">
        <v>0.1</v>
      </c>
      <c r="G67" s="15">
        <v>0.78</v>
      </c>
      <c r="H67" s="15">
        <v>0.04</v>
      </c>
      <c r="K67" s="43">
        <v>4</v>
      </c>
      <c r="L67" s="40">
        <f t="shared" si="60"/>
        <v>2.48</v>
      </c>
      <c r="M67" s="40">
        <f t="shared" si="60"/>
        <v>0.17</v>
      </c>
      <c r="N67" s="40">
        <f t="shared" si="56"/>
        <v>0.89</v>
      </c>
      <c r="O67" s="40">
        <f t="shared" si="57"/>
        <v>0.17</v>
      </c>
      <c r="P67" s="40">
        <f t="shared" si="58"/>
        <v>1.2</v>
      </c>
      <c r="Q67" s="40">
        <f t="shared" si="59"/>
        <v>7.0000000000000007E-2</v>
      </c>
    </row>
    <row r="68" spans="1:17">
      <c r="A68" s="15" t="s">
        <v>162</v>
      </c>
      <c r="B68" s="15" t="s">
        <v>105</v>
      </c>
      <c r="C68" s="15">
        <v>1.77</v>
      </c>
      <c r="D68" s="15">
        <v>0.11</v>
      </c>
      <c r="E68" s="15">
        <v>0.69</v>
      </c>
      <c r="F68" s="15">
        <v>0.11</v>
      </c>
      <c r="G68" s="15">
        <v>0.86</v>
      </c>
      <c r="H68" s="15">
        <v>0.05</v>
      </c>
      <c r="K68" s="43">
        <v>5</v>
      </c>
      <c r="L68" s="16">
        <f>MAX(C72:C74)</f>
        <v>3.37</v>
      </c>
      <c r="M68" s="16">
        <f>MAX(D72:D74)</f>
        <v>0.15</v>
      </c>
      <c r="N68" s="16">
        <f t="shared" ref="N68" si="61">MAX(E72:E74)</f>
        <v>0.93</v>
      </c>
      <c r="O68" s="16">
        <f t="shared" ref="O68" si="62">MAX(F72:F74)</f>
        <v>0.15</v>
      </c>
      <c r="P68" s="16">
        <f t="shared" ref="P68" si="63">MAX(G72:G74)</f>
        <v>1.56</v>
      </c>
      <c r="Q68" s="16">
        <f t="shared" ref="Q68" si="64">MAX(H72:H74)</f>
        <v>0.12</v>
      </c>
    </row>
    <row r="69" spans="1:17">
      <c r="A69" s="15" t="s">
        <v>160</v>
      </c>
      <c r="B69" s="15">
        <v>2</v>
      </c>
      <c r="C69" s="15">
        <v>1.84</v>
      </c>
      <c r="D69" s="15">
        <v>0.11</v>
      </c>
      <c r="E69" s="15">
        <v>0.73</v>
      </c>
      <c r="F69" s="15">
        <v>0.11</v>
      </c>
      <c r="G69" s="15">
        <v>0.9</v>
      </c>
      <c r="H69" s="15">
        <v>0.05</v>
      </c>
      <c r="K69" s="43">
        <v>6</v>
      </c>
      <c r="L69" s="40">
        <f>C75</f>
        <v>2.21</v>
      </c>
      <c r="M69" s="40">
        <f>D75</f>
        <v>0.17</v>
      </c>
      <c r="N69" s="40">
        <f t="shared" ref="N69:N72" si="65">E75</f>
        <v>0.86</v>
      </c>
      <c r="O69" s="40">
        <f t="shared" ref="O69:O72" si="66">F75</f>
        <v>0.17</v>
      </c>
      <c r="P69" s="40">
        <f t="shared" ref="P69:P72" si="67">G75</f>
        <v>1.07</v>
      </c>
      <c r="Q69" s="40">
        <f t="shared" ref="Q69:Q72" si="68">H75</f>
        <v>0.06</v>
      </c>
    </row>
    <row r="70" spans="1:17">
      <c r="A70" s="15" t="s">
        <v>158</v>
      </c>
      <c r="B70" s="15">
        <v>3</v>
      </c>
      <c r="C70" s="15">
        <v>1.93</v>
      </c>
      <c r="D70" s="15">
        <v>0.12</v>
      </c>
      <c r="E70" s="15">
        <v>0.71</v>
      </c>
      <c r="F70" s="15">
        <v>0.12</v>
      </c>
      <c r="G70" s="15">
        <v>0.93</v>
      </c>
      <c r="H70" s="15">
        <v>0.05</v>
      </c>
      <c r="K70" s="43">
        <v>7</v>
      </c>
      <c r="L70" s="40">
        <f t="shared" ref="L70:M72" si="69">C76</f>
        <v>2.2000000000000002</v>
      </c>
      <c r="M70" s="40">
        <f t="shared" si="69"/>
        <v>0.17</v>
      </c>
      <c r="N70" s="40">
        <f t="shared" si="65"/>
        <v>0.88</v>
      </c>
      <c r="O70" s="40">
        <f t="shared" si="66"/>
        <v>0.17</v>
      </c>
      <c r="P70" s="40">
        <f t="shared" si="67"/>
        <v>1.07</v>
      </c>
      <c r="Q70" s="40">
        <f t="shared" si="68"/>
        <v>0.06</v>
      </c>
    </row>
    <row r="71" spans="1:17">
      <c r="A71" s="15" t="s">
        <v>157</v>
      </c>
      <c r="B71" s="15">
        <v>4</v>
      </c>
      <c r="C71" s="15">
        <v>2.48</v>
      </c>
      <c r="D71" s="15">
        <v>0.17</v>
      </c>
      <c r="E71" s="15">
        <v>0.89</v>
      </c>
      <c r="F71" s="15">
        <v>0.17</v>
      </c>
      <c r="G71" s="15">
        <v>1.2</v>
      </c>
      <c r="H71" s="15">
        <v>7.0000000000000007E-2</v>
      </c>
      <c r="K71" s="43">
        <v>8</v>
      </c>
      <c r="L71" s="40">
        <f t="shared" si="69"/>
        <v>2.48</v>
      </c>
      <c r="M71" s="40">
        <f t="shared" si="69"/>
        <v>0.19</v>
      </c>
      <c r="N71" s="40">
        <f t="shared" si="65"/>
        <v>0.96</v>
      </c>
      <c r="O71" s="40">
        <f t="shared" si="66"/>
        <v>0.19</v>
      </c>
      <c r="P71" s="40">
        <f t="shared" si="67"/>
        <v>1.2</v>
      </c>
      <c r="Q71" s="40">
        <f t="shared" si="68"/>
        <v>7.0000000000000007E-2</v>
      </c>
    </row>
    <row r="72" spans="1:17">
      <c r="A72" s="15" t="s">
        <v>155</v>
      </c>
      <c r="B72" s="15" t="s">
        <v>110</v>
      </c>
      <c r="C72" s="15">
        <v>2.48</v>
      </c>
      <c r="D72" s="15">
        <v>0.14000000000000001</v>
      </c>
      <c r="E72" s="15">
        <v>0.76</v>
      </c>
      <c r="F72" s="15">
        <v>0.14000000000000001</v>
      </c>
      <c r="G72" s="15">
        <v>1.17</v>
      </c>
      <c r="H72" s="15">
        <v>0.08</v>
      </c>
      <c r="K72" s="43">
        <v>9</v>
      </c>
      <c r="L72" s="40">
        <f t="shared" si="69"/>
        <v>2.74</v>
      </c>
      <c r="M72" s="40">
        <f t="shared" si="69"/>
        <v>0.21</v>
      </c>
      <c r="N72" s="40">
        <f t="shared" si="65"/>
        <v>1.05</v>
      </c>
      <c r="O72" s="40">
        <f t="shared" si="66"/>
        <v>0.21</v>
      </c>
      <c r="P72" s="40">
        <f t="shared" si="67"/>
        <v>1.33</v>
      </c>
      <c r="Q72" s="40">
        <f t="shared" si="68"/>
        <v>0.08</v>
      </c>
    </row>
    <row r="73" spans="1:17">
      <c r="A73" s="15" t="s">
        <v>153</v>
      </c>
      <c r="B73" s="15" t="s">
        <v>112</v>
      </c>
      <c r="C73" s="15">
        <v>3.37</v>
      </c>
      <c r="D73" s="15">
        <v>0.15</v>
      </c>
      <c r="E73" s="15">
        <v>0.9</v>
      </c>
      <c r="F73" s="15">
        <v>0.15</v>
      </c>
      <c r="G73" s="15">
        <v>1.56</v>
      </c>
      <c r="H73" s="15">
        <v>0.12</v>
      </c>
      <c r="K73" s="43">
        <v>10</v>
      </c>
      <c r="L73" s="16">
        <f>MAX(C79:C81)</f>
        <v>2.06</v>
      </c>
      <c r="M73" s="16">
        <f>MAX(D79:D81)</f>
        <v>0.17</v>
      </c>
      <c r="N73" s="16">
        <f t="shared" ref="N73" si="70">MAX(E79:E81)</f>
        <v>0.86</v>
      </c>
      <c r="O73" s="16">
        <f t="shared" ref="O73" si="71">MAX(F79:F81)</f>
        <v>0.17</v>
      </c>
      <c r="P73" s="16">
        <f t="shared" ref="P73" si="72">MAX(G79:G81)</f>
        <v>1.01</v>
      </c>
      <c r="Q73" s="16">
        <f t="shared" ref="Q73" si="73">MAX(H79:H81)</f>
        <v>0.05</v>
      </c>
    </row>
    <row r="74" spans="1:17">
      <c r="A74" s="15" t="s">
        <v>151</v>
      </c>
      <c r="B74" s="15" t="s">
        <v>114</v>
      </c>
      <c r="C74" s="15">
        <v>2.82</v>
      </c>
      <c r="D74" s="15">
        <v>0.14000000000000001</v>
      </c>
      <c r="E74" s="15">
        <v>0.93</v>
      </c>
      <c r="F74" s="15">
        <v>0.14000000000000001</v>
      </c>
      <c r="G74" s="15">
        <v>1.34</v>
      </c>
      <c r="H74" s="15">
        <v>0.09</v>
      </c>
      <c r="K74" s="43">
        <v>11</v>
      </c>
      <c r="L74" s="16">
        <f>MAX(C82:C86)</f>
        <v>1.93</v>
      </c>
      <c r="M74" s="16">
        <f>MAX(D82:D86)</f>
        <v>0.22</v>
      </c>
      <c r="N74" s="16">
        <f t="shared" ref="N74" si="74">MAX(E82:E86)</f>
        <v>0.73</v>
      </c>
      <c r="O74" s="16">
        <f t="shared" ref="O74" si="75">MAX(F82:F86)</f>
        <v>0.22</v>
      </c>
      <c r="P74" s="16">
        <f t="shared" ref="P74" si="76">MAX(G82:G86)</f>
        <v>0.93</v>
      </c>
      <c r="Q74" s="16">
        <f t="shared" ref="Q74" si="77">MAX(H82:H86)</f>
        <v>0.05</v>
      </c>
    </row>
    <row r="75" spans="1:17">
      <c r="A75" s="15" t="s">
        <v>149</v>
      </c>
      <c r="B75" s="15">
        <v>6</v>
      </c>
      <c r="C75" s="15">
        <v>2.21</v>
      </c>
      <c r="D75" s="15">
        <v>0.17</v>
      </c>
      <c r="E75" s="15">
        <v>0.86</v>
      </c>
      <c r="F75" s="15">
        <v>0.17</v>
      </c>
      <c r="G75" s="15">
        <v>1.07</v>
      </c>
      <c r="H75" s="15">
        <v>0.06</v>
      </c>
      <c r="K75" s="43">
        <v>12</v>
      </c>
      <c r="L75" s="16">
        <f>MAX(C87:C90)</f>
        <v>6.05</v>
      </c>
      <c r="M75" s="16">
        <f>MAX(D87:D90)</f>
        <v>0.4</v>
      </c>
      <c r="N75" s="16">
        <f t="shared" ref="N75" si="78">MAX(E87:E90)</f>
        <v>1.66</v>
      </c>
      <c r="O75" s="16">
        <f t="shared" ref="O75" si="79">MAX(F87:F90)</f>
        <v>0.4</v>
      </c>
      <c r="P75" s="16">
        <f t="shared" ref="P75" si="80">MAX(G87:G90)</f>
        <v>2.83</v>
      </c>
      <c r="Q75" s="16">
        <f t="shared" ref="Q75" si="81">MAX(H87:H90)</f>
        <v>0.2</v>
      </c>
    </row>
    <row r="76" spans="1:17">
      <c r="A76" s="15" t="s">
        <v>147</v>
      </c>
      <c r="B76" s="15">
        <v>7</v>
      </c>
      <c r="C76" s="15">
        <v>2.2000000000000002</v>
      </c>
      <c r="D76" s="15">
        <v>0.17</v>
      </c>
      <c r="E76" s="15">
        <v>0.88</v>
      </c>
      <c r="F76" s="15">
        <v>0.17</v>
      </c>
      <c r="G76" s="15">
        <v>1.07</v>
      </c>
      <c r="H76" s="15">
        <v>0.06</v>
      </c>
      <c r="K76" s="43">
        <v>13</v>
      </c>
      <c r="L76" s="16">
        <f>MAX(C91:C94)</f>
        <v>11.32</v>
      </c>
      <c r="M76" s="16">
        <f>MAX(D91:D94)</f>
        <v>1.08</v>
      </c>
      <c r="N76" s="16">
        <f t="shared" ref="N76" si="82">MAX(E91:E94)</f>
        <v>2.2400000000000002</v>
      </c>
      <c r="O76" s="16">
        <f t="shared" ref="O76" si="83">MAX(F91:F94)</f>
        <v>1.08</v>
      </c>
      <c r="P76" s="16">
        <f t="shared" ref="P76" si="84">MAX(G91:G94)</f>
        <v>5.09</v>
      </c>
      <c r="Q76" s="16">
        <f t="shared" ref="Q76" si="85">MAX(H91:H94)</f>
        <v>0.43</v>
      </c>
    </row>
    <row r="77" spans="1:17">
      <c r="A77" s="15" t="s">
        <v>145</v>
      </c>
      <c r="B77" s="15">
        <v>8</v>
      </c>
      <c r="C77" s="15">
        <v>2.48</v>
      </c>
      <c r="D77" s="15">
        <v>0.19</v>
      </c>
      <c r="E77" s="15">
        <v>0.96</v>
      </c>
      <c r="F77" s="15">
        <v>0.19</v>
      </c>
      <c r="G77" s="15">
        <v>1.2</v>
      </c>
      <c r="H77" s="15">
        <v>7.0000000000000007E-2</v>
      </c>
      <c r="K77" s="43">
        <v>14</v>
      </c>
      <c r="L77" s="16">
        <f>MAX(C95:C97)</f>
        <v>19.600000000000001</v>
      </c>
      <c r="M77" s="16">
        <f>MAX(D95:D97)</f>
        <v>0.96</v>
      </c>
      <c r="N77" s="16">
        <f t="shared" ref="N77" si="86">MAX(E95:E97)</f>
        <v>1.78</v>
      </c>
      <c r="O77" s="16">
        <f t="shared" ref="O77" si="87">MAX(F95:F97)</f>
        <v>0.96</v>
      </c>
      <c r="P77" s="16">
        <f t="shared" ref="P77" si="88">MAX(G95:G97)</f>
        <v>8.2100000000000009</v>
      </c>
      <c r="Q77" s="16">
        <f t="shared" ref="Q77" si="89">MAX(H95:H97)</f>
        <v>0.94</v>
      </c>
    </row>
    <row r="78" spans="1:17">
      <c r="A78" s="15" t="s">
        <v>143</v>
      </c>
      <c r="B78" s="15">
        <v>9</v>
      </c>
      <c r="C78" s="15">
        <v>2.74</v>
      </c>
      <c r="D78" s="15">
        <v>0.21</v>
      </c>
      <c r="E78" s="15">
        <v>1.05</v>
      </c>
      <c r="F78" s="15">
        <v>0.21</v>
      </c>
      <c r="G78" s="15">
        <v>1.33</v>
      </c>
      <c r="H78" s="15">
        <v>0.08</v>
      </c>
      <c r="K78" s="43">
        <v>15</v>
      </c>
      <c r="L78" s="40">
        <f>C98</f>
        <v>2.56</v>
      </c>
      <c r="M78" s="40">
        <f>D98</f>
        <v>0.18</v>
      </c>
      <c r="N78" s="40">
        <f t="shared" ref="N78" si="90">E98</f>
        <v>0.77</v>
      </c>
      <c r="O78" s="40">
        <f t="shared" ref="O78" si="91">F98</f>
        <v>0.18</v>
      </c>
      <c r="P78" s="40">
        <f t="shared" ref="P78" si="92">G98</f>
        <v>1.18</v>
      </c>
      <c r="Q78" s="40">
        <f t="shared" ref="Q78" si="93">H98</f>
        <v>0.09</v>
      </c>
    </row>
    <row r="79" spans="1:17">
      <c r="A79" s="15" t="s">
        <v>141</v>
      </c>
      <c r="B79" s="15" t="s">
        <v>120</v>
      </c>
      <c r="C79" s="15">
        <v>2.06</v>
      </c>
      <c r="D79" s="15">
        <v>0.17</v>
      </c>
      <c r="E79" s="15">
        <v>0.86</v>
      </c>
      <c r="F79" s="15">
        <v>0.17</v>
      </c>
      <c r="G79" s="15">
        <v>1.01</v>
      </c>
      <c r="H79" s="15">
        <v>0.05</v>
      </c>
      <c r="K79" s="43">
        <v>16</v>
      </c>
      <c r="L79" s="16">
        <f>MAX(C99:C101)</f>
        <v>3.33</v>
      </c>
      <c r="M79" s="16">
        <f>MAX(D99:D101)</f>
        <v>0.18</v>
      </c>
      <c r="N79" s="16">
        <f t="shared" ref="N79" si="94">MAX(E99:E101)</f>
        <v>0.79</v>
      </c>
      <c r="O79" s="16">
        <f t="shared" ref="O79" si="95">MAX(F99:F101)</f>
        <v>0.18</v>
      </c>
      <c r="P79" s="16">
        <f t="shared" ref="P79" si="96">MAX(G99:G101)</f>
        <v>1.48</v>
      </c>
      <c r="Q79" s="16">
        <f t="shared" ref="Q79" si="97">MAX(H99:H101)</f>
        <v>0.13</v>
      </c>
    </row>
    <row r="80" spans="1:17">
      <c r="A80" s="15" t="s">
        <v>139</v>
      </c>
      <c r="B80" s="15" t="s">
        <v>122</v>
      </c>
      <c r="C80" s="15">
        <v>1.98</v>
      </c>
      <c r="D80" s="15">
        <v>0.16</v>
      </c>
      <c r="E80" s="15">
        <v>0.84</v>
      </c>
      <c r="F80" s="15">
        <v>0.16</v>
      </c>
      <c r="G80" s="15">
        <v>0.98</v>
      </c>
      <c r="H80" s="15">
        <v>0.05</v>
      </c>
      <c r="K80" s="43">
        <v>17</v>
      </c>
      <c r="L80" s="40">
        <f>C102</f>
        <v>1.72</v>
      </c>
      <c r="M80" s="40">
        <f>D102</f>
        <v>0.19</v>
      </c>
      <c r="N80" s="40">
        <f t="shared" ref="N80:N83" si="98">E102</f>
        <v>0.73</v>
      </c>
      <c r="O80" s="40">
        <f t="shared" ref="O80:O83" si="99">F102</f>
        <v>0.19</v>
      </c>
      <c r="P80" s="40">
        <f t="shared" ref="P80:P83" si="100">G102</f>
        <v>0.85</v>
      </c>
      <c r="Q80" s="40">
        <f t="shared" ref="Q80:Q83" si="101">H102</f>
        <v>0.04</v>
      </c>
    </row>
    <row r="81" spans="1:17">
      <c r="A81" s="15" t="s">
        <v>137</v>
      </c>
      <c r="B81" s="15" t="s">
        <v>124</v>
      </c>
      <c r="C81" s="15">
        <v>1.93</v>
      </c>
      <c r="D81" s="15">
        <v>0.16</v>
      </c>
      <c r="E81" s="15">
        <v>0.83</v>
      </c>
      <c r="F81" s="15">
        <v>0.16</v>
      </c>
      <c r="G81" s="15">
        <v>0.95</v>
      </c>
      <c r="H81" s="15">
        <v>0.05</v>
      </c>
      <c r="K81" s="43">
        <v>18</v>
      </c>
      <c r="L81" s="40">
        <f t="shared" ref="L81:M83" si="102">C103</f>
        <v>1.58</v>
      </c>
      <c r="M81" s="40">
        <f t="shared" si="102"/>
        <v>0.22</v>
      </c>
      <c r="N81" s="40">
        <f t="shared" si="98"/>
        <v>0.72</v>
      </c>
      <c r="O81" s="40">
        <f t="shared" si="99"/>
        <v>0.22</v>
      </c>
      <c r="P81" s="40">
        <f t="shared" si="100"/>
        <v>0.79</v>
      </c>
      <c r="Q81" s="40">
        <f t="shared" si="101"/>
        <v>0.03</v>
      </c>
    </row>
    <row r="82" spans="1:17">
      <c r="A82" s="15" t="s">
        <v>135</v>
      </c>
      <c r="B82" s="15" t="s">
        <v>126</v>
      </c>
      <c r="C82" s="15">
        <v>1.78</v>
      </c>
      <c r="D82" s="15">
        <v>0.15</v>
      </c>
      <c r="E82" s="15">
        <v>0.73</v>
      </c>
      <c r="F82" s="15">
        <v>0.15</v>
      </c>
      <c r="G82" s="15">
        <v>0.87</v>
      </c>
      <c r="H82" s="15">
        <v>0.04</v>
      </c>
      <c r="K82" s="43">
        <v>19</v>
      </c>
      <c r="L82" s="40">
        <f t="shared" si="102"/>
        <v>8.2200000000000006</v>
      </c>
      <c r="M82" s="40">
        <f t="shared" si="102"/>
        <v>2.14</v>
      </c>
      <c r="N82" s="40">
        <f t="shared" si="98"/>
        <v>2.62</v>
      </c>
      <c r="O82" s="40">
        <f t="shared" si="99"/>
        <v>2.14</v>
      </c>
      <c r="P82" s="40">
        <f t="shared" si="100"/>
        <v>4.1500000000000004</v>
      </c>
      <c r="Q82" s="40">
        <f t="shared" si="101"/>
        <v>0.12</v>
      </c>
    </row>
    <row r="83" spans="1:17">
      <c r="A83" s="15" t="s">
        <v>133</v>
      </c>
      <c r="B83" s="15" t="s">
        <v>128</v>
      </c>
      <c r="C83" s="15">
        <v>1.76</v>
      </c>
      <c r="D83" s="15">
        <v>0.18</v>
      </c>
      <c r="E83" s="15">
        <v>0.72</v>
      </c>
      <c r="F83" s="15">
        <v>0.18</v>
      </c>
      <c r="G83" s="15">
        <v>0.87</v>
      </c>
      <c r="H83" s="15">
        <v>0.04</v>
      </c>
      <c r="K83" s="43">
        <v>20</v>
      </c>
      <c r="L83" s="40">
        <f t="shared" si="102"/>
        <v>3.94</v>
      </c>
      <c r="M83" s="40">
        <f t="shared" si="102"/>
        <v>0.33</v>
      </c>
      <c r="N83" s="40">
        <f t="shared" si="98"/>
        <v>0.85</v>
      </c>
      <c r="O83" s="40">
        <f t="shared" si="99"/>
        <v>0.33</v>
      </c>
      <c r="P83" s="40">
        <f t="shared" si="100"/>
        <v>1.77</v>
      </c>
      <c r="Q83" s="40">
        <f t="shared" si="101"/>
        <v>0.15</v>
      </c>
    </row>
    <row r="84" spans="1:17">
      <c r="A84" s="15" t="s">
        <v>131</v>
      </c>
      <c r="B84" s="15" t="s">
        <v>130</v>
      </c>
      <c r="C84" s="15">
        <v>1.8</v>
      </c>
      <c r="D84" s="15">
        <v>0.22</v>
      </c>
      <c r="E84" s="15">
        <v>0.73</v>
      </c>
      <c r="F84" s="15">
        <v>0.22</v>
      </c>
      <c r="G84" s="15">
        <v>0.88</v>
      </c>
      <c r="H84" s="15">
        <v>0.04</v>
      </c>
    </row>
    <row r="85" spans="1:17">
      <c r="A85" s="15" t="s">
        <v>129</v>
      </c>
      <c r="B85" s="15" t="s">
        <v>132</v>
      </c>
      <c r="C85" s="15">
        <v>1.85</v>
      </c>
      <c r="D85" s="15">
        <v>0.2</v>
      </c>
      <c r="E85" s="15">
        <v>0.71</v>
      </c>
      <c r="F85" s="15">
        <v>0.2</v>
      </c>
      <c r="G85" s="15">
        <v>0.89</v>
      </c>
      <c r="H85" s="15">
        <v>0.05</v>
      </c>
    </row>
    <row r="86" spans="1:17">
      <c r="A86" s="15" t="s">
        <v>127</v>
      </c>
      <c r="B86" s="15" t="s">
        <v>134</v>
      </c>
      <c r="C86" s="15">
        <v>1.93</v>
      </c>
      <c r="D86" s="15">
        <v>0.16</v>
      </c>
      <c r="E86" s="15">
        <v>0.73</v>
      </c>
      <c r="F86" s="15">
        <v>0.16</v>
      </c>
      <c r="G86" s="15">
        <v>0.93</v>
      </c>
      <c r="H86" s="15">
        <v>0.05</v>
      </c>
    </row>
    <row r="87" spans="1:17">
      <c r="A87" s="15" t="s">
        <v>125</v>
      </c>
      <c r="B87" s="15" t="s">
        <v>136</v>
      </c>
      <c r="C87" s="15">
        <v>5.8</v>
      </c>
      <c r="D87" s="15">
        <v>0.4</v>
      </c>
      <c r="E87" s="15">
        <v>1.66</v>
      </c>
      <c r="F87" s="15">
        <v>0.4</v>
      </c>
      <c r="G87" s="15">
        <v>2.73</v>
      </c>
      <c r="H87" s="15">
        <v>0.19</v>
      </c>
    </row>
    <row r="88" spans="1:17">
      <c r="A88" s="15" t="s">
        <v>123</v>
      </c>
      <c r="B88" s="15" t="s">
        <v>138</v>
      </c>
      <c r="C88" s="15">
        <v>6.05</v>
      </c>
      <c r="D88" s="15">
        <v>0.39</v>
      </c>
      <c r="E88" s="15">
        <v>1.66</v>
      </c>
      <c r="F88" s="15">
        <v>0.39</v>
      </c>
      <c r="G88" s="15">
        <v>2.83</v>
      </c>
      <c r="H88" s="15">
        <v>0.2</v>
      </c>
    </row>
    <row r="89" spans="1:17">
      <c r="A89" s="15" t="s">
        <v>121</v>
      </c>
      <c r="B89" s="15" t="s">
        <v>140</v>
      </c>
      <c r="C89" s="15">
        <v>4.72</v>
      </c>
      <c r="D89" s="15">
        <v>0.34</v>
      </c>
      <c r="E89" s="15">
        <v>1.51</v>
      </c>
      <c r="F89" s="15">
        <v>0.34</v>
      </c>
      <c r="G89" s="15">
        <v>2.25</v>
      </c>
      <c r="H89" s="15">
        <v>0.14000000000000001</v>
      </c>
    </row>
    <row r="90" spans="1:17">
      <c r="A90" s="15" t="s">
        <v>119</v>
      </c>
      <c r="B90" s="15" t="s">
        <v>142</v>
      </c>
      <c r="C90" s="15">
        <v>4.43</v>
      </c>
      <c r="D90" s="15">
        <v>0.31</v>
      </c>
      <c r="E90" s="15">
        <v>1.4</v>
      </c>
      <c r="F90" s="15">
        <v>0.31</v>
      </c>
      <c r="G90" s="15">
        <v>2.1</v>
      </c>
      <c r="H90" s="15">
        <v>0.14000000000000001</v>
      </c>
    </row>
    <row r="91" spans="1:17">
      <c r="A91" s="15" t="s">
        <v>118</v>
      </c>
      <c r="B91" s="15" t="s">
        <v>144</v>
      </c>
      <c r="C91" s="15">
        <v>11.32</v>
      </c>
      <c r="D91" s="15">
        <v>1.08</v>
      </c>
      <c r="E91" s="15">
        <v>1.89</v>
      </c>
      <c r="F91" s="15">
        <v>1.08</v>
      </c>
      <c r="G91" s="15">
        <v>5.09</v>
      </c>
      <c r="H91" s="15">
        <v>0.43</v>
      </c>
    </row>
    <row r="92" spans="1:17">
      <c r="A92" s="15" t="s">
        <v>117</v>
      </c>
      <c r="B92" s="15" t="s">
        <v>146</v>
      </c>
      <c r="C92" s="15">
        <v>10.119999999999999</v>
      </c>
      <c r="D92" s="15">
        <v>0.84</v>
      </c>
      <c r="E92" s="15">
        <v>2.2400000000000002</v>
      </c>
      <c r="F92" s="15">
        <v>0.84</v>
      </c>
      <c r="G92" s="15">
        <v>4.67</v>
      </c>
      <c r="H92" s="15">
        <v>0.35</v>
      </c>
    </row>
    <row r="93" spans="1:17">
      <c r="A93" s="15" t="s">
        <v>116</v>
      </c>
      <c r="B93" s="15" t="s">
        <v>148</v>
      </c>
      <c r="C93" s="15">
        <v>8.2100000000000009</v>
      </c>
      <c r="D93" s="15">
        <v>0.74</v>
      </c>
      <c r="E93" s="15">
        <v>2.21</v>
      </c>
      <c r="F93" s="15">
        <v>0.74</v>
      </c>
      <c r="G93" s="15">
        <v>3.95</v>
      </c>
      <c r="H93" s="15">
        <v>0.23</v>
      </c>
    </row>
    <row r="94" spans="1:17">
      <c r="A94" s="15" t="s">
        <v>115</v>
      </c>
      <c r="B94" s="15" t="s">
        <v>150</v>
      </c>
      <c r="C94" s="15">
        <v>6.69</v>
      </c>
      <c r="D94" s="15">
        <v>0.54</v>
      </c>
      <c r="E94" s="15">
        <v>1.06</v>
      </c>
      <c r="F94" s="15">
        <v>0.54</v>
      </c>
      <c r="G94" s="15">
        <v>3.18</v>
      </c>
      <c r="H94" s="15">
        <v>0.2</v>
      </c>
    </row>
    <row r="95" spans="1:17">
      <c r="A95" s="15" t="s">
        <v>113</v>
      </c>
      <c r="B95" s="15" t="s">
        <v>152</v>
      </c>
      <c r="C95" s="15">
        <v>19.100000000000001</v>
      </c>
      <c r="D95" s="15">
        <v>0.93</v>
      </c>
      <c r="E95" s="15">
        <v>1.2</v>
      </c>
      <c r="F95" s="15">
        <v>0.93</v>
      </c>
      <c r="G95" s="15">
        <v>7.93</v>
      </c>
      <c r="H95" s="15">
        <v>0.93</v>
      </c>
    </row>
    <row r="96" spans="1:17">
      <c r="A96" s="15" t="s">
        <v>111</v>
      </c>
      <c r="B96" s="15" t="s">
        <v>154</v>
      </c>
      <c r="C96" s="15">
        <v>19.600000000000001</v>
      </c>
      <c r="D96" s="15">
        <v>0.96</v>
      </c>
      <c r="E96" s="15">
        <v>1.78</v>
      </c>
      <c r="F96" s="15">
        <v>0.96</v>
      </c>
      <c r="G96" s="15">
        <v>8.2100000000000009</v>
      </c>
      <c r="H96" s="15">
        <v>0.94</v>
      </c>
    </row>
    <row r="97" spans="1:8">
      <c r="A97" s="15" t="s">
        <v>109</v>
      </c>
      <c r="B97" s="15" t="s">
        <v>156</v>
      </c>
      <c r="C97" s="15">
        <v>18.66</v>
      </c>
      <c r="D97" s="15">
        <v>0.9</v>
      </c>
      <c r="E97" s="15">
        <v>1.72</v>
      </c>
      <c r="F97" s="15">
        <v>0.9</v>
      </c>
      <c r="G97" s="15">
        <v>7.81</v>
      </c>
      <c r="H97" s="15">
        <v>0.89</v>
      </c>
    </row>
    <row r="98" spans="1:8">
      <c r="A98" s="15" t="s">
        <v>108</v>
      </c>
      <c r="B98" s="15">
        <v>15</v>
      </c>
      <c r="C98" s="15">
        <v>2.56</v>
      </c>
      <c r="D98" s="15">
        <v>0.18</v>
      </c>
      <c r="E98" s="15">
        <v>0.77</v>
      </c>
      <c r="F98" s="15">
        <v>0.18</v>
      </c>
      <c r="G98" s="15">
        <v>1.18</v>
      </c>
      <c r="H98" s="15">
        <v>0.09</v>
      </c>
    </row>
    <row r="99" spans="1:8">
      <c r="A99" s="15" t="s">
        <v>107</v>
      </c>
      <c r="B99" s="15" t="s">
        <v>159</v>
      </c>
      <c r="C99" s="15">
        <v>3.33</v>
      </c>
      <c r="D99" s="15">
        <v>0.16</v>
      </c>
      <c r="E99" s="15">
        <v>0.79</v>
      </c>
      <c r="F99" s="15">
        <v>0.16</v>
      </c>
      <c r="G99" s="15">
        <v>1.48</v>
      </c>
      <c r="H99" s="15">
        <v>0.13</v>
      </c>
    </row>
    <row r="100" spans="1:8">
      <c r="A100" s="15" t="s">
        <v>106</v>
      </c>
      <c r="B100" s="15" t="s">
        <v>161</v>
      </c>
      <c r="C100" s="15">
        <v>3.3</v>
      </c>
      <c r="D100" s="15">
        <v>0.17</v>
      </c>
      <c r="E100" s="15">
        <v>0.79</v>
      </c>
      <c r="F100" s="15">
        <v>0.17</v>
      </c>
      <c r="G100" s="15">
        <v>1.47</v>
      </c>
      <c r="H100" s="15">
        <v>0.13</v>
      </c>
    </row>
    <row r="101" spans="1:8">
      <c r="A101" s="15" t="s">
        <v>104</v>
      </c>
      <c r="B101" s="15" t="s">
        <v>163</v>
      </c>
      <c r="C101" s="15">
        <v>2.83</v>
      </c>
      <c r="D101" s="15">
        <v>0.18</v>
      </c>
      <c r="E101" s="15">
        <v>0.78</v>
      </c>
      <c r="F101" s="15">
        <v>0.18</v>
      </c>
      <c r="G101" s="15">
        <v>1.29</v>
      </c>
      <c r="H101" s="15">
        <v>0.1</v>
      </c>
    </row>
    <row r="102" spans="1:8">
      <c r="A102" s="15" t="s">
        <v>102</v>
      </c>
      <c r="B102" s="15">
        <v>17</v>
      </c>
      <c r="C102" s="15">
        <v>1.72</v>
      </c>
      <c r="D102" s="15">
        <v>0.19</v>
      </c>
      <c r="E102" s="15">
        <v>0.73</v>
      </c>
      <c r="F102" s="15">
        <v>0.19</v>
      </c>
      <c r="G102" s="15">
        <v>0.85</v>
      </c>
      <c r="H102" s="15">
        <v>0.04</v>
      </c>
    </row>
    <row r="103" spans="1:8">
      <c r="A103" s="15" t="s">
        <v>100</v>
      </c>
      <c r="B103" s="15">
        <v>18</v>
      </c>
      <c r="C103" s="15">
        <v>1.58</v>
      </c>
      <c r="D103" s="15">
        <v>0.22</v>
      </c>
      <c r="E103" s="15">
        <v>0.72</v>
      </c>
      <c r="F103" s="15">
        <v>0.22</v>
      </c>
      <c r="G103" s="15">
        <v>0.79</v>
      </c>
      <c r="H103" s="15">
        <v>0.03</v>
      </c>
    </row>
    <row r="104" spans="1:8">
      <c r="A104" s="15" t="s">
        <v>98</v>
      </c>
      <c r="B104" s="15">
        <v>19</v>
      </c>
      <c r="C104" s="15">
        <v>8.2200000000000006</v>
      </c>
      <c r="D104" s="15">
        <v>2.14</v>
      </c>
      <c r="E104" s="15">
        <v>2.62</v>
      </c>
      <c r="F104" s="15">
        <v>2.14</v>
      </c>
      <c r="G104" s="15">
        <v>4.1500000000000004</v>
      </c>
      <c r="H104" s="15">
        <v>0.12</v>
      </c>
    </row>
    <row r="105" spans="1:8">
      <c r="A105" s="15" t="s">
        <v>96</v>
      </c>
      <c r="B105" s="15">
        <v>20</v>
      </c>
      <c r="C105" s="15">
        <v>3.94</v>
      </c>
      <c r="D105" s="15">
        <v>0.33</v>
      </c>
      <c r="E105" s="15">
        <v>0.85</v>
      </c>
      <c r="F105" s="15">
        <v>0.33</v>
      </c>
      <c r="G105" s="15">
        <v>1.77</v>
      </c>
      <c r="H105" s="15">
        <v>0.15</v>
      </c>
    </row>
    <row r="108" spans="1:8">
      <c r="A108" s="15" t="s">
        <v>82</v>
      </c>
    </row>
    <row r="109" spans="1:8">
      <c r="A109" s="15" t="s">
        <v>83</v>
      </c>
      <c r="B109" s="15" t="s">
        <v>84</v>
      </c>
    </row>
    <row r="110" spans="1:8">
      <c r="A110" s="15" t="s">
        <v>85</v>
      </c>
      <c r="B110" s="15" t="s">
        <v>168</v>
      </c>
    </row>
    <row r="111" spans="1:8">
      <c r="A111" s="15" t="s">
        <v>85</v>
      </c>
      <c r="B111" s="15" t="s">
        <v>171</v>
      </c>
    </row>
    <row r="112" spans="1:8">
      <c r="A112" s="15" t="s">
        <v>88</v>
      </c>
      <c r="B112" s="15" t="s">
        <v>89</v>
      </c>
    </row>
    <row r="113" spans="1:17">
      <c r="A113" s="15" t="s">
        <v>90</v>
      </c>
      <c r="B113" s="15" t="s">
        <v>91</v>
      </c>
    </row>
    <row r="115" spans="1:17">
      <c r="A115" s="15" t="s">
        <v>92</v>
      </c>
      <c r="B115" s="15" t="s">
        <v>92</v>
      </c>
      <c r="C115" s="15" t="s">
        <v>13</v>
      </c>
      <c r="D115" s="15" t="s">
        <v>7</v>
      </c>
      <c r="E115" s="15" t="s">
        <v>8</v>
      </c>
      <c r="F115" s="15" t="s">
        <v>9</v>
      </c>
      <c r="G115" s="15" t="s">
        <v>47</v>
      </c>
      <c r="H115" s="15" t="s">
        <v>49</v>
      </c>
      <c r="K115" s="71"/>
      <c r="L115" s="73" t="s">
        <v>172</v>
      </c>
      <c r="M115" s="74"/>
      <c r="N115" s="74"/>
      <c r="O115" s="74"/>
      <c r="P115" s="74"/>
      <c r="Q115" s="75"/>
    </row>
    <row r="116" spans="1:17">
      <c r="A116" s="15" t="s">
        <v>94</v>
      </c>
      <c r="B116" s="15" t="s">
        <v>95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K116" s="72"/>
      <c r="L116" s="43" t="s">
        <v>13</v>
      </c>
      <c r="M116" s="43" t="s">
        <v>7</v>
      </c>
      <c r="N116" s="43" t="s">
        <v>8</v>
      </c>
      <c r="O116" s="43" t="s">
        <v>9</v>
      </c>
      <c r="P116" s="43" t="s">
        <v>47</v>
      </c>
      <c r="Q116" s="43" t="s">
        <v>49</v>
      </c>
    </row>
    <row r="117" spans="1:17">
      <c r="A117" s="15" t="s">
        <v>96</v>
      </c>
      <c r="B117" s="15" t="s">
        <v>97</v>
      </c>
      <c r="C117" s="15">
        <v>0.67</v>
      </c>
      <c r="D117" s="15">
        <v>0.05</v>
      </c>
      <c r="E117" s="15">
        <v>0.28999999999999998</v>
      </c>
      <c r="F117" s="15">
        <v>0.05</v>
      </c>
      <c r="G117" s="15">
        <v>0.34</v>
      </c>
      <c r="H117" s="15">
        <v>0.01</v>
      </c>
      <c r="K117" s="43">
        <v>1</v>
      </c>
      <c r="L117" s="16">
        <f>MAX(C117:C121)</f>
        <v>0.73</v>
      </c>
      <c r="M117" s="16">
        <f>MAX(D117:D121)</f>
        <v>0.05</v>
      </c>
      <c r="N117" s="16">
        <f t="shared" ref="N117" si="103">MAX(E117:E121)</f>
        <v>0.28999999999999998</v>
      </c>
      <c r="O117" s="16">
        <f t="shared" ref="O117" si="104">MAX(F117:F121)</f>
        <v>0.05</v>
      </c>
      <c r="P117" s="16">
        <f t="shared" ref="P117" si="105">MAX(G117:G121)</f>
        <v>0.36</v>
      </c>
      <c r="Q117" s="16">
        <f>MAX(H117:H121)</f>
        <v>0.02</v>
      </c>
    </row>
    <row r="118" spans="1:17">
      <c r="A118" s="15" t="s">
        <v>98</v>
      </c>
      <c r="B118" s="15" t="s">
        <v>99</v>
      </c>
      <c r="C118" s="15">
        <v>0.73</v>
      </c>
      <c r="D118" s="15">
        <v>0.04</v>
      </c>
      <c r="E118" s="15">
        <v>0.26</v>
      </c>
      <c r="F118" s="15">
        <v>0.04</v>
      </c>
      <c r="G118" s="15">
        <v>0.36</v>
      </c>
      <c r="H118" s="15">
        <v>0.02</v>
      </c>
      <c r="K118" s="43">
        <v>2</v>
      </c>
      <c r="L118" s="40">
        <f>C122</f>
        <v>0.36</v>
      </c>
      <c r="M118" s="40">
        <f>D122</f>
        <v>0.02</v>
      </c>
      <c r="N118" s="40">
        <f t="shared" ref="N118:N120" si="106">E122</f>
        <v>0.21</v>
      </c>
      <c r="O118" s="40">
        <f t="shared" ref="O118:O120" si="107">F122</f>
        <v>0.02</v>
      </c>
      <c r="P118" s="40">
        <f t="shared" ref="P118:P120" si="108">G122</f>
        <v>0.19</v>
      </c>
      <c r="Q118" s="40">
        <f t="shared" ref="Q118:Q120" si="109">H122</f>
        <v>0</v>
      </c>
    </row>
    <row r="119" spans="1:17">
      <c r="A119" s="15" t="s">
        <v>100</v>
      </c>
      <c r="B119" s="15" t="s">
        <v>101</v>
      </c>
      <c r="C119" s="15">
        <v>0.46</v>
      </c>
      <c r="D119" s="15">
        <v>0.03</v>
      </c>
      <c r="E119" s="15">
        <v>0.24</v>
      </c>
      <c r="F119" s="15">
        <v>0.03</v>
      </c>
      <c r="G119" s="15">
        <v>0.24</v>
      </c>
      <c r="H119" s="15">
        <v>0.01</v>
      </c>
      <c r="K119" s="43">
        <v>3</v>
      </c>
      <c r="L119" s="40">
        <f t="shared" ref="L119:L120" si="110">C123</f>
        <v>0.38</v>
      </c>
      <c r="M119" s="40">
        <f t="shared" ref="M119:M120" si="111">D123</f>
        <v>0.02</v>
      </c>
      <c r="N119" s="40">
        <f t="shared" si="106"/>
        <v>0.21</v>
      </c>
      <c r="O119" s="40">
        <f t="shared" si="107"/>
        <v>0.02</v>
      </c>
      <c r="P119" s="40">
        <f t="shared" si="108"/>
        <v>0.2</v>
      </c>
      <c r="Q119" s="40">
        <f t="shared" si="109"/>
        <v>0</v>
      </c>
    </row>
    <row r="120" spans="1:17">
      <c r="A120" s="15" t="s">
        <v>102</v>
      </c>
      <c r="B120" s="15" t="s">
        <v>103</v>
      </c>
      <c r="C120" s="15">
        <v>0.35</v>
      </c>
      <c r="D120" s="15">
        <v>0.02</v>
      </c>
      <c r="E120" s="15">
        <v>0.2</v>
      </c>
      <c r="F120" s="15">
        <v>0.02</v>
      </c>
      <c r="G120" s="15">
        <v>0.18</v>
      </c>
      <c r="H120" s="15">
        <v>0</v>
      </c>
      <c r="K120" s="43">
        <v>4</v>
      </c>
      <c r="L120" s="40">
        <f t="shared" si="110"/>
        <v>0.56000000000000005</v>
      </c>
      <c r="M120" s="40">
        <f t="shared" si="111"/>
        <v>0.04</v>
      </c>
      <c r="N120" s="40">
        <f t="shared" si="106"/>
        <v>0.28999999999999998</v>
      </c>
      <c r="O120" s="40">
        <f t="shared" si="107"/>
        <v>0.04</v>
      </c>
      <c r="P120" s="40">
        <f t="shared" si="108"/>
        <v>0.3</v>
      </c>
      <c r="Q120" s="40">
        <f t="shared" si="109"/>
        <v>0.01</v>
      </c>
    </row>
    <row r="121" spans="1:17">
      <c r="A121" s="15" t="s">
        <v>104</v>
      </c>
      <c r="B121" s="15" t="s">
        <v>105</v>
      </c>
      <c r="C121" s="15">
        <v>0.42</v>
      </c>
      <c r="D121" s="15">
        <v>0.03</v>
      </c>
      <c r="E121" s="15">
        <v>0.23</v>
      </c>
      <c r="F121" s="15">
        <v>0.03</v>
      </c>
      <c r="G121" s="15">
        <v>0.22</v>
      </c>
      <c r="H121" s="15">
        <v>0</v>
      </c>
      <c r="K121" s="43">
        <v>5</v>
      </c>
      <c r="L121" s="16">
        <f>MAX(C125:C127)</f>
        <v>1.1499999999999999</v>
      </c>
      <c r="M121" s="16">
        <f>MAX(D125:D127)</f>
        <v>0.06</v>
      </c>
      <c r="N121" s="16">
        <f t="shared" ref="N121" si="112">MAX(E125:E127)</f>
        <v>0.35</v>
      </c>
      <c r="O121" s="16">
        <f t="shared" ref="O121" si="113">MAX(F125:F127)</f>
        <v>0.06</v>
      </c>
      <c r="P121" s="16">
        <f t="shared" ref="P121" si="114">MAX(G125:G127)</f>
        <v>0.55000000000000004</v>
      </c>
      <c r="Q121" s="16">
        <f t="shared" ref="Q121" si="115">MAX(H125:H127)</f>
        <v>0.03</v>
      </c>
    </row>
    <row r="122" spans="1:17">
      <c r="A122" s="15" t="s">
        <v>106</v>
      </c>
      <c r="B122" s="15">
        <v>2</v>
      </c>
      <c r="C122" s="15">
        <v>0.36</v>
      </c>
      <c r="D122" s="15">
        <v>0.02</v>
      </c>
      <c r="E122" s="15">
        <v>0.21</v>
      </c>
      <c r="F122" s="15">
        <v>0.02</v>
      </c>
      <c r="G122" s="15">
        <v>0.19</v>
      </c>
      <c r="H122" s="15">
        <v>0</v>
      </c>
      <c r="K122" s="43">
        <v>6</v>
      </c>
      <c r="L122" s="40">
        <f>C128</f>
        <v>0.82</v>
      </c>
      <c r="M122" s="40">
        <f>D128</f>
        <v>0.06</v>
      </c>
      <c r="N122" s="40">
        <f t="shared" ref="N122:N125" si="116">E128</f>
        <v>0.34</v>
      </c>
      <c r="O122" s="40">
        <f t="shared" ref="O122:O125" si="117">F128</f>
        <v>0.06</v>
      </c>
      <c r="P122" s="40">
        <f t="shared" ref="P122:P125" si="118">G128</f>
        <v>0.42</v>
      </c>
      <c r="Q122" s="40">
        <f t="shared" ref="Q122:Q125" si="119">H128</f>
        <v>0.01</v>
      </c>
    </row>
    <row r="123" spans="1:17">
      <c r="A123" s="15" t="s">
        <v>107</v>
      </c>
      <c r="B123" s="15">
        <v>3</v>
      </c>
      <c r="C123" s="15">
        <v>0.38</v>
      </c>
      <c r="D123" s="15">
        <v>0.02</v>
      </c>
      <c r="E123" s="15">
        <v>0.21</v>
      </c>
      <c r="F123" s="15">
        <v>0.02</v>
      </c>
      <c r="G123" s="15">
        <v>0.2</v>
      </c>
      <c r="H123" s="15">
        <v>0</v>
      </c>
      <c r="K123" s="43">
        <v>7</v>
      </c>
      <c r="L123" s="40">
        <f t="shared" ref="L123:L125" si="120">C129</f>
        <v>0.83</v>
      </c>
      <c r="M123" s="40">
        <f t="shared" ref="M123:M125" si="121">D129</f>
        <v>0.06</v>
      </c>
      <c r="N123" s="40">
        <f t="shared" si="116"/>
        <v>0.35</v>
      </c>
      <c r="O123" s="40">
        <f t="shared" si="117"/>
        <v>0.06</v>
      </c>
      <c r="P123" s="40">
        <f t="shared" si="118"/>
        <v>0.42</v>
      </c>
      <c r="Q123" s="40">
        <f t="shared" si="119"/>
        <v>0.01</v>
      </c>
    </row>
    <row r="124" spans="1:17">
      <c r="A124" s="15" t="s">
        <v>108</v>
      </c>
      <c r="B124" s="15">
        <v>4</v>
      </c>
      <c r="C124" s="15">
        <v>0.56000000000000005</v>
      </c>
      <c r="D124" s="15">
        <v>0.04</v>
      </c>
      <c r="E124" s="15">
        <v>0.28999999999999998</v>
      </c>
      <c r="F124" s="15">
        <v>0.04</v>
      </c>
      <c r="G124" s="15">
        <v>0.3</v>
      </c>
      <c r="H124" s="15">
        <v>0.01</v>
      </c>
      <c r="K124" s="43">
        <v>8</v>
      </c>
      <c r="L124" s="40">
        <f t="shared" si="120"/>
        <v>0.92</v>
      </c>
      <c r="M124" s="40">
        <f t="shared" si="121"/>
        <v>7.0000000000000007E-2</v>
      </c>
      <c r="N124" s="40">
        <f t="shared" si="116"/>
        <v>0.38</v>
      </c>
      <c r="O124" s="40">
        <f t="shared" si="117"/>
        <v>7.0000000000000007E-2</v>
      </c>
      <c r="P124" s="40">
        <f t="shared" si="118"/>
        <v>0.47</v>
      </c>
      <c r="Q124" s="40">
        <f t="shared" si="119"/>
        <v>0.01</v>
      </c>
    </row>
    <row r="125" spans="1:17">
      <c r="A125" s="15" t="s">
        <v>109</v>
      </c>
      <c r="B125" s="15" t="s">
        <v>110</v>
      </c>
      <c r="C125" s="15">
        <v>0.88</v>
      </c>
      <c r="D125" s="15">
        <v>0.05</v>
      </c>
      <c r="E125" s="15">
        <v>0.3</v>
      </c>
      <c r="F125" s="15">
        <v>0.05</v>
      </c>
      <c r="G125" s="15">
        <v>0.43</v>
      </c>
      <c r="H125" s="15">
        <v>0.02</v>
      </c>
      <c r="K125" s="43">
        <v>9</v>
      </c>
      <c r="L125" s="40">
        <f t="shared" si="120"/>
        <v>0.98</v>
      </c>
      <c r="M125" s="40">
        <f t="shared" si="121"/>
        <v>0.08</v>
      </c>
      <c r="N125" s="40">
        <f t="shared" si="116"/>
        <v>0.43</v>
      </c>
      <c r="O125" s="40">
        <f t="shared" si="117"/>
        <v>0.08</v>
      </c>
      <c r="P125" s="40">
        <f t="shared" si="118"/>
        <v>0.5</v>
      </c>
      <c r="Q125" s="40">
        <f t="shared" si="119"/>
        <v>0.01</v>
      </c>
    </row>
    <row r="126" spans="1:17">
      <c r="A126" s="15" t="s">
        <v>111</v>
      </c>
      <c r="B126" s="15" t="s">
        <v>112</v>
      </c>
      <c r="C126" s="15">
        <v>1.1499999999999999</v>
      </c>
      <c r="D126" s="15">
        <v>0.06</v>
      </c>
      <c r="E126" s="15">
        <v>0.35</v>
      </c>
      <c r="F126" s="15">
        <v>0.06</v>
      </c>
      <c r="G126" s="15">
        <v>0.55000000000000004</v>
      </c>
      <c r="H126" s="15">
        <v>0.03</v>
      </c>
      <c r="K126" s="43">
        <v>10</v>
      </c>
      <c r="L126" s="16">
        <f>MAX(C132:C134)</f>
        <v>0.8</v>
      </c>
      <c r="M126" s="16">
        <f>MAX(D132:D134)</f>
        <v>0.06</v>
      </c>
      <c r="N126" s="16">
        <f t="shared" ref="N126" si="122">MAX(E132:E134)</f>
        <v>0.34</v>
      </c>
      <c r="O126" s="16">
        <f t="shared" ref="O126" si="123">MAX(F132:F134)</f>
        <v>0.06</v>
      </c>
      <c r="P126" s="16">
        <f t="shared" ref="P126" si="124">MAX(G132:G134)</f>
        <v>0.41</v>
      </c>
      <c r="Q126" s="16">
        <f t="shared" ref="Q126" si="125">MAX(H132:H134)</f>
        <v>0.01</v>
      </c>
    </row>
    <row r="127" spans="1:17">
      <c r="A127" s="15" t="s">
        <v>113</v>
      </c>
      <c r="B127" s="15" t="s">
        <v>114</v>
      </c>
      <c r="C127" s="15">
        <v>0.76</v>
      </c>
      <c r="D127" s="15">
        <v>0.04</v>
      </c>
      <c r="E127" s="15">
        <v>0.32</v>
      </c>
      <c r="F127" s="15">
        <v>0.04</v>
      </c>
      <c r="G127" s="15">
        <v>0.38</v>
      </c>
      <c r="H127" s="15">
        <v>0.01</v>
      </c>
      <c r="K127" s="43">
        <v>11</v>
      </c>
      <c r="L127" s="16">
        <f>MAX(C135:C139)</f>
        <v>0.68</v>
      </c>
      <c r="M127" s="16">
        <f>MAX(D135:D139)</f>
        <v>0.05</v>
      </c>
      <c r="N127" s="16">
        <f t="shared" ref="N127" si="126">MAX(E135:E139)</f>
        <v>0.3</v>
      </c>
      <c r="O127" s="16">
        <f t="shared" ref="O127" si="127">MAX(F135:F139)</f>
        <v>0.05</v>
      </c>
      <c r="P127" s="16">
        <f t="shared" ref="P127" si="128">MAX(G135:G139)</f>
        <v>0.35</v>
      </c>
      <c r="Q127" s="16">
        <f t="shared" ref="Q127" si="129">MAX(H135:H139)</f>
        <v>0.01</v>
      </c>
    </row>
    <row r="128" spans="1:17">
      <c r="A128" s="15" t="s">
        <v>115</v>
      </c>
      <c r="B128" s="15">
        <v>6</v>
      </c>
      <c r="C128" s="15">
        <v>0.82</v>
      </c>
      <c r="D128" s="15">
        <v>0.06</v>
      </c>
      <c r="E128" s="15">
        <v>0.34</v>
      </c>
      <c r="F128" s="15">
        <v>0.06</v>
      </c>
      <c r="G128" s="15">
        <v>0.42</v>
      </c>
      <c r="H128" s="15">
        <v>0.01</v>
      </c>
      <c r="K128" s="43">
        <v>12</v>
      </c>
      <c r="L128" s="16">
        <f>MAX(C140:C143)</f>
        <v>2.13</v>
      </c>
      <c r="M128" s="16">
        <f>MAX(D140:D143)</f>
        <v>0.16</v>
      </c>
      <c r="N128" s="16">
        <f t="shared" ref="N128" si="130">MAX(E140:E143)</f>
        <v>0.61</v>
      </c>
      <c r="O128" s="16">
        <f t="shared" ref="O128" si="131">MAX(F140:F143)</f>
        <v>0.16</v>
      </c>
      <c r="P128" s="16">
        <f t="shared" ref="P128" si="132">MAX(G140:G143)</f>
        <v>1.03</v>
      </c>
      <c r="Q128" s="16">
        <f t="shared" ref="Q128" si="133">MAX(H140:H143)</f>
        <v>0.06</v>
      </c>
    </row>
    <row r="129" spans="1:17">
      <c r="A129" s="15" t="s">
        <v>116</v>
      </c>
      <c r="B129" s="15">
        <v>7</v>
      </c>
      <c r="C129" s="15">
        <v>0.83</v>
      </c>
      <c r="D129" s="15">
        <v>0.06</v>
      </c>
      <c r="E129" s="15">
        <v>0.35</v>
      </c>
      <c r="F129" s="15">
        <v>0.06</v>
      </c>
      <c r="G129" s="15">
        <v>0.42</v>
      </c>
      <c r="H129" s="15">
        <v>0.01</v>
      </c>
      <c r="K129" s="43">
        <v>13</v>
      </c>
      <c r="L129" s="16">
        <f>MAX(C144:C147)</f>
        <v>3.03</v>
      </c>
      <c r="M129" s="16">
        <f>MAX(D144:D147)</f>
        <v>0.32</v>
      </c>
      <c r="N129" s="16">
        <f t="shared" ref="N129" si="134">MAX(E144:E147)</f>
        <v>0.81</v>
      </c>
      <c r="O129" s="16">
        <f t="shared" ref="O129" si="135">MAX(F144:F147)</f>
        <v>0.32</v>
      </c>
      <c r="P129" s="16">
        <f t="shared" ref="P129" si="136">MAX(G144:G147)</f>
        <v>1.39</v>
      </c>
      <c r="Q129" s="16">
        <f t="shared" ref="Q129" si="137">MAX(H144:H147)</f>
        <v>0.1</v>
      </c>
    </row>
    <row r="130" spans="1:17">
      <c r="A130" s="15" t="s">
        <v>117</v>
      </c>
      <c r="B130" s="15">
        <v>8</v>
      </c>
      <c r="C130" s="15">
        <v>0.92</v>
      </c>
      <c r="D130" s="15">
        <v>7.0000000000000007E-2</v>
      </c>
      <c r="E130" s="15">
        <v>0.38</v>
      </c>
      <c r="F130" s="15">
        <v>7.0000000000000007E-2</v>
      </c>
      <c r="G130" s="15">
        <v>0.47</v>
      </c>
      <c r="H130" s="15">
        <v>0.01</v>
      </c>
      <c r="K130" s="43">
        <v>14</v>
      </c>
      <c r="L130" s="16">
        <f>MAX(C148:C150)</f>
        <v>5.98</v>
      </c>
      <c r="M130" s="16">
        <f>MAX(D148:D150)</f>
        <v>0.22</v>
      </c>
      <c r="N130" s="16">
        <f t="shared" ref="N130" si="138">MAX(E148:E150)</f>
        <v>0.19</v>
      </c>
      <c r="O130" s="16">
        <f t="shared" ref="O130" si="139">MAX(F148:F150)</f>
        <v>0.22</v>
      </c>
      <c r="P130" s="16">
        <f t="shared" ref="P130" si="140">MAX(G148:G150)</f>
        <v>2.44</v>
      </c>
      <c r="Q130" s="16">
        <f t="shared" ref="Q130" si="141">MAX(H148:H150)</f>
        <v>0.3</v>
      </c>
    </row>
    <row r="131" spans="1:17">
      <c r="A131" s="15" t="s">
        <v>118</v>
      </c>
      <c r="B131" s="15">
        <v>9</v>
      </c>
      <c r="C131" s="15">
        <v>0.98</v>
      </c>
      <c r="D131" s="15">
        <v>0.08</v>
      </c>
      <c r="E131" s="15">
        <v>0.43</v>
      </c>
      <c r="F131" s="15">
        <v>0.08</v>
      </c>
      <c r="G131" s="15">
        <v>0.5</v>
      </c>
      <c r="H131" s="15">
        <v>0.01</v>
      </c>
      <c r="K131" s="43">
        <v>15</v>
      </c>
      <c r="L131" s="40">
        <f>C151</f>
        <v>0.87</v>
      </c>
      <c r="M131" s="40">
        <f>D151</f>
        <v>0.04</v>
      </c>
      <c r="N131" s="40">
        <f t="shared" ref="N131" si="142">E151</f>
        <v>0.33</v>
      </c>
      <c r="O131" s="40">
        <f t="shared" ref="O131" si="143">F151</f>
        <v>0.04</v>
      </c>
      <c r="P131" s="40">
        <f t="shared" ref="P131" si="144">G151</f>
        <v>0.42</v>
      </c>
      <c r="Q131" s="40">
        <f t="shared" ref="Q131" si="145">H151</f>
        <v>0.02</v>
      </c>
    </row>
    <row r="132" spans="1:17">
      <c r="A132" s="15" t="s">
        <v>119</v>
      </c>
      <c r="B132" s="15" t="s">
        <v>120</v>
      </c>
      <c r="C132" s="15">
        <v>0.8</v>
      </c>
      <c r="D132" s="15">
        <v>0.06</v>
      </c>
      <c r="E132" s="15">
        <v>0.34</v>
      </c>
      <c r="F132" s="15">
        <v>0.06</v>
      </c>
      <c r="G132" s="15">
        <v>0.41</v>
      </c>
      <c r="H132" s="15">
        <v>0.01</v>
      </c>
      <c r="K132" s="43">
        <v>16</v>
      </c>
      <c r="L132" s="16">
        <f>MAX(C152:C154)</f>
        <v>1.53</v>
      </c>
      <c r="M132" s="16">
        <f>MAX(D152:D154)</f>
        <v>0.06</v>
      </c>
      <c r="N132" s="16">
        <f t="shared" ref="N132" si="146">MAX(E152:E154)</f>
        <v>0.64</v>
      </c>
      <c r="O132" s="16">
        <f t="shared" ref="O132" si="147">MAX(F152:F154)</f>
        <v>0.06</v>
      </c>
      <c r="P132" s="16">
        <f t="shared" ref="P132" si="148">MAX(G152:G154)</f>
        <v>0.73</v>
      </c>
      <c r="Q132" s="16">
        <f t="shared" ref="Q132" si="149">MAX(H152:H154)</f>
        <v>0.04</v>
      </c>
    </row>
    <row r="133" spans="1:17">
      <c r="A133" s="15" t="s">
        <v>121</v>
      </c>
      <c r="B133" s="15" t="s">
        <v>122</v>
      </c>
      <c r="C133" s="15">
        <v>0.76</v>
      </c>
      <c r="D133" s="15">
        <v>0.06</v>
      </c>
      <c r="E133" s="15">
        <v>0.34</v>
      </c>
      <c r="F133" s="15">
        <v>0.06</v>
      </c>
      <c r="G133" s="15">
        <v>0.39</v>
      </c>
      <c r="H133" s="15">
        <v>0.01</v>
      </c>
      <c r="K133" s="43">
        <v>17</v>
      </c>
      <c r="L133" s="40">
        <f>C155</f>
        <v>0.43</v>
      </c>
      <c r="M133" s="40">
        <f>D155</f>
        <v>0.01</v>
      </c>
      <c r="N133" s="40">
        <f t="shared" ref="N133:N136" si="150">E155</f>
        <v>0.32</v>
      </c>
      <c r="O133" s="40">
        <f t="shared" ref="O133:O136" si="151">F155</f>
        <v>0.01</v>
      </c>
      <c r="P133" s="40">
        <f t="shared" ref="P133:P136" si="152">G155</f>
        <v>0.24</v>
      </c>
      <c r="Q133" s="40">
        <f t="shared" ref="Q133:Q136" si="153">H155</f>
        <v>0</v>
      </c>
    </row>
    <row r="134" spans="1:17">
      <c r="A134" s="15" t="s">
        <v>123</v>
      </c>
      <c r="B134" s="15" t="s">
        <v>124</v>
      </c>
      <c r="C134" s="15">
        <v>0.73</v>
      </c>
      <c r="D134" s="15">
        <v>0.05</v>
      </c>
      <c r="E134" s="15">
        <v>0.33</v>
      </c>
      <c r="F134" s="15">
        <v>0.05</v>
      </c>
      <c r="G134" s="15">
        <v>0.38</v>
      </c>
      <c r="H134" s="15">
        <v>0.01</v>
      </c>
      <c r="K134" s="43">
        <v>18</v>
      </c>
      <c r="L134" s="40">
        <f t="shared" ref="L134:L136" si="154">C156</f>
        <v>0.39</v>
      </c>
      <c r="M134" s="40">
        <f t="shared" ref="M134:M136" si="155">D156</f>
        <v>0.02</v>
      </c>
      <c r="N134" s="40">
        <f t="shared" si="150"/>
        <v>0.28000000000000003</v>
      </c>
      <c r="O134" s="40">
        <f t="shared" si="151"/>
        <v>0.02</v>
      </c>
      <c r="P134" s="40">
        <f t="shared" si="152"/>
        <v>0.21</v>
      </c>
      <c r="Q134" s="40">
        <f t="shared" si="153"/>
        <v>0</v>
      </c>
    </row>
    <row r="135" spans="1:17">
      <c r="A135" s="15" t="s">
        <v>125</v>
      </c>
      <c r="B135" s="15" t="s">
        <v>126</v>
      </c>
      <c r="C135" s="15">
        <v>0.68</v>
      </c>
      <c r="D135" s="15">
        <v>0.05</v>
      </c>
      <c r="E135" s="15">
        <v>0.3</v>
      </c>
      <c r="F135" s="15">
        <v>0.05</v>
      </c>
      <c r="G135" s="15">
        <v>0.35</v>
      </c>
      <c r="H135" s="15">
        <v>0.01</v>
      </c>
      <c r="K135" s="43">
        <v>19</v>
      </c>
      <c r="L135" s="40">
        <f t="shared" si="154"/>
        <v>2.21</v>
      </c>
      <c r="M135" s="40">
        <f t="shared" si="155"/>
        <v>0.33</v>
      </c>
      <c r="N135" s="40">
        <f t="shared" si="150"/>
        <v>1.03</v>
      </c>
      <c r="O135" s="40">
        <f t="shared" si="151"/>
        <v>0.33</v>
      </c>
      <c r="P135" s="40">
        <f t="shared" si="152"/>
        <v>1.18</v>
      </c>
      <c r="Q135" s="40">
        <f t="shared" si="153"/>
        <v>0.01</v>
      </c>
    </row>
    <row r="136" spans="1:17">
      <c r="A136" s="15" t="s">
        <v>127</v>
      </c>
      <c r="B136" s="15" t="s">
        <v>128</v>
      </c>
      <c r="C136" s="15">
        <v>0.6</v>
      </c>
      <c r="D136" s="15">
        <v>0.04</v>
      </c>
      <c r="E136" s="15">
        <v>0.27</v>
      </c>
      <c r="F136" s="15">
        <v>0.04</v>
      </c>
      <c r="G136" s="15">
        <v>0.3</v>
      </c>
      <c r="H136" s="15">
        <v>0.01</v>
      </c>
      <c r="K136" s="43">
        <v>20</v>
      </c>
      <c r="L136" s="40">
        <f t="shared" si="154"/>
        <v>0.87</v>
      </c>
      <c r="M136" s="40">
        <f t="shared" si="155"/>
        <v>0.06</v>
      </c>
      <c r="N136" s="40">
        <f t="shared" si="150"/>
        <v>0.14000000000000001</v>
      </c>
      <c r="O136" s="40">
        <f t="shared" si="151"/>
        <v>0.06</v>
      </c>
      <c r="P136" s="40">
        <f t="shared" si="152"/>
        <v>0.4</v>
      </c>
      <c r="Q136" s="40">
        <f t="shared" si="153"/>
        <v>0.03</v>
      </c>
    </row>
    <row r="137" spans="1:17">
      <c r="A137" s="15" t="s">
        <v>129</v>
      </c>
      <c r="B137" s="15" t="s">
        <v>130</v>
      </c>
      <c r="C137" s="15">
        <v>0.57999999999999996</v>
      </c>
      <c r="D137" s="15">
        <v>0.03</v>
      </c>
      <c r="E137" s="15">
        <v>0.24</v>
      </c>
      <c r="F137" s="15">
        <v>0.03</v>
      </c>
      <c r="G137" s="15">
        <v>0.28999999999999998</v>
      </c>
      <c r="H137" s="15">
        <v>0.01</v>
      </c>
    </row>
    <row r="138" spans="1:17">
      <c r="A138" s="15" t="s">
        <v>131</v>
      </c>
      <c r="B138" s="15" t="s">
        <v>132</v>
      </c>
      <c r="C138" s="15">
        <v>0.5</v>
      </c>
      <c r="D138" s="15">
        <v>0.03</v>
      </c>
      <c r="E138" s="15">
        <v>0.22</v>
      </c>
      <c r="F138" s="15">
        <v>0.03</v>
      </c>
      <c r="G138" s="15">
        <v>0.25</v>
      </c>
      <c r="H138" s="15">
        <v>0.01</v>
      </c>
    </row>
    <row r="139" spans="1:17">
      <c r="A139" s="15" t="s">
        <v>133</v>
      </c>
      <c r="B139" s="15" t="s">
        <v>134</v>
      </c>
      <c r="C139" s="15">
        <v>0.47</v>
      </c>
      <c r="D139" s="15">
        <v>0.03</v>
      </c>
      <c r="E139" s="15">
        <v>0.21</v>
      </c>
      <c r="F139" s="15">
        <v>0.03</v>
      </c>
      <c r="G139" s="15">
        <v>0.24</v>
      </c>
      <c r="H139" s="15">
        <v>0.01</v>
      </c>
    </row>
    <row r="140" spans="1:17">
      <c r="A140" s="15" t="s">
        <v>135</v>
      </c>
      <c r="B140" s="15" t="s">
        <v>136</v>
      </c>
      <c r="C140" s="15">
        <v>1.95</v>
      </c>
      <c r="D140" s="15">
        <v>0.16</v>
      </c>
      <c r="E140" s="15">
        <v>0.59</v>
      </c>
      <c r="F140" s="15">
        <v>0.16</v>
      </c>
      <c r="G140" s="15">
        <v>0.95</v>
      </c>
      <c r="H140" s="15">
        <v>0.05</v>
      </c>
    </row>
    <row r="141" spans="1:17">
      <c r="A141" s="15" t="s">
        <v>137</v>
      </c>
      <c r="B141" s="15" t="s">
        <v>138</v>
      </c>
      <c r="C141" s="15">
        <v>2.13</v>
      </c>
      <c r="D141" s="15">
        <v>0.16</v>
      </c>
      <c r="E141" s="15">
        <v>0.61</v>
      </c>
      <c r="F141" s="15">
        <v>0.16</v>
      </c>
      <c r="G141" s="15">
        <v>1.03</v>
      </c>
      <c r="H141" s="15">
        <v>0.06</v>
      </c>
    </row>
    <row r="142" spans="1:17">
      <c r="A142" s="15" t="s">
        <v>139</v>
      </c>
      <c r="B142" s="15" t="s">
        <v>140</v>
      </c>
      <c r="C142" s="15">
        <v>1.36</v>
      </c>
      <c r="D142" s="15">
        <v>0.14000000000000001</v>
      </c>
      <c r="E142" s="15">
        <v>0.59</v>
      </c>
      <c r="F142" s="15">
        <v>0.14000000000000001</v>
      </c>
      <c r="G142" s="15">
        <v>0.7</v>
      </c>
      <c r="H142" s="15">
        <v>0.02</v>
      </c>
    </row>
    <row r="143" spans="1:17">
      <c r="A143" s="15" t="s">
        <v>141</v>
      </c>
      <c r="B143" s="15" t="s">
        <v>142</v>
      </c>
      <c r="C143" s="15">
        <v>1.53</v>
      </c>
      <c r="D143" s="15">
        <v>0.13</v>
      </c>
      <c r="E143" s="15">
        <v>0.54</v>
      </c>
      <c r="F143" s="15">
        <v>0.13</v>
      </c>
      <c r="G143" s="15">
        <v>0.77</v>
      </c>
      <c r="H143" s="15">
        <v>0.03</v>
      </c>
    </row>
    <row r="144" spans="1:17">
      <c r="A144" s="15" t="s">
        <v>143</v>
      </c>
      <c r="B144" s="15" t="s">
        <v>144</v>
      </c>
      <c r="C144" s="15">
        <v>3.03</v>
      </c>
      <c r="D144" s="15">
        <v>0.24</v>
      </c>
      <c r="E144" s="15">
        <v>0.5</v>
      </c>
      <c r="F144" s="15">
        <v>0.24</v>
      </c>
      <c r="G144" s="15">
        <v>1.39</v>
      </c>
      <c r="H144" s="15">
        <v>0.1</v>
      </c>
    </row>
    <row r="145" spans="1:8">
      <c r="A145" s="15" t="s">
        <v>145</v>
      </c>
      <c r="B145" s="15" t="s">
        <v>146</v>
      </c>
      <c r="C145" s="15">
        <v>2.62</v>
      </c>
      <c r="D145" s="15">
        <v>0.28000000000000003</v>
      </c>
      <c r="E145" s="15">
        <v>0.57999999999999996</v>
      </c>
      <c r="F145" s="15">
        <v>0.28000000000000003</v>
      </c>
      <c r="G145" s="15">
        <v>1.25</v>
      </c>
      <c r="H145" s="15">
        <v>7.0000000000000007E-2</v>
      </c>
    </row>
    <row r="146" spans="1:8">
      <c r="A146" s="15" t="s">
        <v>147</v>
      </c>
      <c r="B146" s="15" t="s">
        <v>148</v>
      </c>
      <c r="C146" s="15">
        <v>2.29</v>
      </c>
      <c r="D146" s="15">
        <v>0.32</v>
      </c>
      <c r="E146" s="15">
        <v>0.81</v>
      </c>
      <c r="F146" s="15">
        <v>0.32</v>
      </c>
      <c r="G146" s="15">
        <v>1.17</v>
      </c>
      <c r="H146" s="15">
        <v>0.04</v>
      </c>
    </row>
    <row r="147" spans="1:8">
      <c r="A147" s="15" t="s">
        <v>149</v>
      </c>
      <c r="B147" s="15" t="s">
        <v>150</v>
      </c>
      <c r="C147" s="15">
        <v>2.02</v>
      </c>
      <c r="D147" s="15">
        <v>0.16</v>
      </c>
      <c r="E147" s="15">
        <v>0.53</v>
      </c>
      <c r="F147" s="15">
        <v>0.16</v>
      </c>
      <c r="G147" s="15">
        <v>1.02</v>
      </c>
      <c r="H147" s="15">
        <v>0.04</v>
      </c>
    </row>
    <row r="148" spans="1:8">
      <c r="A148" s="15" t="s">
        <v>151</v>
      </c>
      <c r="B148" s="15" t="s">
        <v>152</v>
      </c>
      <c r="C148" s="15">
        <v>4.8899999999999997</v>
      </c>
      <c r="D148" s="15">
        <v>0.22</v>
      </c>
      <c r="E148" s="15">
        <v>0.17</v>
      </c>
      <c r="F148" s="15">
        <v>0.22</v>
      </c>
      <c r="G148" s="15">
        <v>2</v>
      </c>
      <c r="H148" s="15">
        <v>0.25</v>
      </c>
    </row>
    <row r="149" spans="1:8">
      <c r="A149" s="15" t="s">
        <v>153</v>
      </c>
      <c r="B149" s="15" t="s">
        <v>154</v>
      </c>
      <c r="C149" s="15">
        <v>5.98</v>
      </c>
      <c r="D149" s="15">
        <v>0.17</v>
      </c>
      <c r="E149" s="15">
        <v>0.19</v>
      </c>
      <c r="F149" s="15">
        <v>0.17</v>
      </c>
      <c r="G149" s="15">
        <v>2.44</v>
      </c>
      <c r="H149" s="15">
        <v>0.3</v>
      </c>
    </row>
    <row r="150" spans="1:8">
      <c r="A150" s="15" t="s">
        <v>155</v>
      </c>
      <c r="B150" s="15" t="s">
        <v>156</v>
      </c>
      <c r="C150" s="15">
        <v>5.16</v>
      </c>
      <c r="D150" s="15">
        <v>0.17</v>
      </c>
      <c r="E150" s="15">
        <v>0.16</v>
      </c>
      <c r="F150" s="15">
        <v>0.17</v>
      </c>
      <c r="G150" s="15">
        <v>2.11</v>
      </c>
      <c r="H150" s="15">
        <v>0.26</v>
      </c>
    </row>
    <row r="151" spans="1:8">
      <c r="A151" s="15" t="s">
        <v>157</v>
      </c>
      <c r="B151" s="15">
        <v>15</v>
      </c>
      <c r="C151" s="15">
        <v>0.87</v>
      </c>
      <c r="D151" s="15">
        <v>0.04</v>
      </c>
      <c r="E151" s="15">
        <v>0.33</v>
      </c>
      <c r="F151" s="15">
        <v>0.04</v>
      </c>
      <c r="G151" s="15">
        <v>0.42</v>
      </c>
      <c r="H151" s="15">
        <v>0.02</v>
      </c>
    </row>
    <row r="152" spans="1:8">
      <c r="A152" s="15" t="s">
        <v>158</v>
      </c>
      <c r="B152" s="15" t="s">
        <v>159</v>
      </c>
      <c r="C152" s="15">
        <v>1.37</v>
      </c>
      <c r="D152" s="15">
        <v>0.04</v>
      </c>
      <c r="E152" s="15">
        <v>0.52</v>
      </c>
      <c r="F152" s="15">
        <v>0.04</v>
      </c>
      <c r="G152" s="15">
        <v>0.65</v>
      </c>
      <c r="H152" s="15">
        <v>0.04</v>
      </c>
    </row>
    <row r="153" spans="1:8">
      <c r="A153" s="15" t="s">
        <v>160</v>
      </c>
      <c r="B153" s="15" t="s">
        <v>161</v>
      </c>
      <c r="C153" s="15">
        <v>1.53</v>
      </c>
      <c r="D153" s="15">
        <v>0.05</v>
      </c>
      <c r="E153" s="15">
        <v>0.63</v>
      </c>
      <c r="F153" s="15">
        <v>0.05</v>
      </c>
      <c r="G153" s="15">
        <v>0.73</v>
      </c>
      <c r="H153" s="15">
        <v>0.04</v>
      </c>
    </row>
    <row r="154" spans="1:8">
      <c r="A154" s="15" t="s">
        <v>162</v>
      </c>
      <c r="B154" s="15" t="s">
        <v>163</v>
      </c>
      <c r="C154" s="15">
        <v>1.33</v>
      </c>
      <c r="D154" s="15">
        <v>0.06</v>
      </c>
      <c r="E154" s="15">
        <v>0.64</v>
      </c>
      <c r="F154" s="15">
        <v>0.06</v>
      </c>
      <c r="G154" s="15">
        <v>0.66</v>
      </c>
      <c r="H154" s="15">
        <v>0.03</v>
      </c>
    </row>
    <row r="155" spans="1:8">
      <c r="A155" s="15" t="s">
        <v>164</v>
      </c>
      <c r="B155" s="15">
        <v>17</v>
      </c>
      <c r="C155" s="15">
        <v>0.43</v>
      </c>
      <c r="D155" s="15">
        <v>0.01</v>
      </c>
      <c r="E155" s="15">
        <v>0.32</v>
      </c>
      <c r="F155" s="15">
        <v>0.01</v>
      </c>
      <c r="G155" s="15">
        <v>0.24</v>
      </c>
      <c r="H155" s="15">
        <v>0</v>
      </c>
    </row>
    <row r="156" spans="1:8">
      <c r="A156" s="15" t="s">
        <v>165</v>
      </c>
      <c r="B156" s="15">
        <v>18</v>
      </c>
      <c r="C156" s="15">
        <v>0.39</v>
      </c>
      <c r="D156" s="15">
        <v>0.02</v>
      </c>
      <c r="E156" s="15">
        <v>0.28000000000000003</v>
      </c>
      <c r="F156" s="15">
        <v>0.02</v>
      </c>
      <c r="G156" s="15">
        <v>0.21</v>
      </c>
      <c r="H156" s="15">
        <v>0</v>
      </c>
    </row>
    <row r="157" spans="1:8">
      <c r="A157" s="15" t="s">
        <v>166</v>
      </c>
      <c r="B157" s="15">
        <v>19</v>
      </c>
      <c r="C157" s="15">
        <v>2.21</v>
      </c>
      <c r="D157" s="15">
        <v>0.33</v>
      </c>
      <c r="E157" s="15">
        <v>1.03</v>
      </c>
      <c r="F157" s="15">
        <v>0.33</v>
      </c>
      <c r="G157" s="15">
        <v>1.18</v>
      </c>
      <c r="H157" s="15">
        <v>0.01</v>
      </c>
    </row>
    <row r="158" spans="1:8">
      <c r="A158" s="15" t="s">
        <v>167</v>
      </c>
      <c r="B158" s="15">
        <v>20</v>
      </c>
      <c r="C158" s="15">
        <v>0.87</v>
      </c>
      <c r="D158" s="15">
        <v>0.06</v>
      </c>
      <c r="E158" s="15">
        <v>0.14000000000000001</v>
      </c>
      <c r="F158" s="15">
        <v>0.06</v>
      </c>
      <c r="G158" s="15">
        <v>0.4</v>
      </c>
      <c r="H158" s="15">
        <v>0.03</v>
      </c>
    </row>
    <row r="161" spans="1:17">
      <c r="A161" s="15" t="s">
        <v>82</v>
      </c>
    </row>
    <row r="162" spans="1:17">
      <c r="A162" s="15" t="s">
        <v>83</v>
      </c>
      <c r="B162" s="15" t="s">
        <v>84</v>
      </c>
    </row>
    <row r="163" spans="1:17">
      <c r="A163" s="15" t="s">
        <v>85</v>
      </c>
      <c r="B163" s="15" t="s">
        <v>168</v>
      </c>
    </row>
    <row r="164" spans="1:17">
      <c r="A164" s="15" t="s">
        <v>85</v>
      </c>
      <c r="B164" s="15" t="s">
        <v>173</v>
      </c>
    </row>
    <row r="165" spans="1:17">
      <c r="A165" s="15" t="s">
        <v>88</v>
      </c>
      <c r="B165" s="15" t="s">
        <v>89</v>
      </c>
    </row>
    <row r="166" spans="1:17">
      <c r="A166" s="15" t="s">
        <v>90</v>
      </c>
      <c r="B166" s="15" t="s">
        <v>91</v>
      </c>
    </row>
    <row r="168" spans="1:17">
      <c r="A168" s="15" t="s">
        <v>92</v>
      </c>
      <c r="B168" s="15" t="s">
        <v>92</v>
      </c>
      <c r="C168" s="15" t="s">
        <v>13</v>
      </c>
      <c r="D168" s="15" t="s">
        <v>7</v>
      </c>
      <c r="E168" s="15" t="s">
        <v>8</v>
      </c>
      <c r="F168" s="15" t="s">
        <v>9</v>
      </c>
      <c r="G168" s="15" t="s">
        <v>47</v>
      </c>
      <c r="H168" s="15" t="s">
        <v>49</v>
      </c>
      <c r="K168" s="71"/>
      <c r="L168" s="73" t="s">
        <v>174</v>
      </c>
      <c r="M168" s="74"/>
      <c r="N168" s="74"/>
      <c r="O168" s="74"/>
      <c r="P168" s="74"/>
      <c r="Q168" s="75"/>
    </row>
    <row r="169" spans="1:17">
      <c r="A169" s="15" t="s">
        <v>94</v>
      </c>
      <c r="B169" s="15" t="s">
        <v>95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K169" s="72"/>
      <c r="L169" s="43" t="s">
        <v>13</v>
      </c>
      <c r="M169" s="43" t="s">
        <v>7</v>
      </c>
      <c r="N169" s="43" t="s">
        <v>8</v>
      </c>
      <c r="O169" s="43" t="s">
        <v>9</v>
      </c>
      <c r="P169" s="43" t="s">
        <v>47</v>
      </c>
      <c r="Q169" s="43" t="s">
        <v>49</v>
      </c>
    </row>
    <row r="170" spans="1:17">
      <c r="A170" s="15" t="s">
        <v>96</v>
      </c>
      <c r="B170" s="15" t="s">
        <v>97</v>
      </c>
      <c r="C170" s="15">
        <v>0.16</v>
      </c>
      <c r="D170" s="15">
        <v>0</v>
      </c>
      <c r="E170" s="15">
        <v>0.13</v>
      </c>
      <c r="F170" s="15">
        <v>0</v>
      </c>
      <c r="G170" s="15">
        <v>0.09</v>
      </c>
      <c r="H170" s="15">
        <v>0</v>
      </c>
      <c r="K170" s="43">
        <v>1</v>
      </c>
      <c r="L170" s="16">
        <f>MAX(C170:C174)</f>
        <v>0.16</v>
      </c>
      <c r="M170" s="16">
        <f>MAX(D170:D174)</f>
        <v>0</v>
      </c>
      <c r="N170" s="16">
        <f t="shared" ref="N170" si="156">MAX(E170:E174)</f>
        <v>0.13</v>
      </c>
      <c r="O170" s="16">
        <f t="shared" ref="O170" si="157">MAX(F170:F174)</f>
        <v>0</v>
      </c>
      <c r="P170" s="16">
        <f t="shared" ref="P170" si="158">MAX(G170:G174)</f>
        <v>0.09</v>
      </c>
      <c r="Q170" s="16">
        <f>MAX(H170:H174)</f>
        <v>0</v>
      </c>
    </row>
    <row r="171" spans="1:17">
      <c r="A171" s="15" t="s">
        <v>98</v>
      </c>
      <c r="B171" s="15" t="s">
        <v>99</v>
      </c>
      <c r="C171" s="15">
        <v>0.16</v>
      </c>
      <c r="D171" s="15">
        <v>0</v>
      </c>
      <c r="E171" s="15">
        <v>0.1</v>
      </c>
      <c r="F171" s="15">
        <v>0</v>
      </c>
      <c r="G171" s="15">
        <v>0.09</v>
      </c>
      <c r="H171" s="15">
        <v>0</v>
      </c>
      <c r="K171" s="43">
        <v>2</v>
      </c>
      <c r="L171" s="40">
        <f>C175</f>
        <v>7.0000000000000007E-2</v>
      </c>
      <c r="M171" s="40">
        <f>D175</f>
        <v>0</v>
      </c>
      <c r="N171" s="40">
        <f t="shared" ref="N171:N173" si="159">E175</f>
        <v>0.06</v>
      </c>
      <c r="O171" s="40">
        <f t="shared" ref="O171:O173" si="160">F175</f>
        <v>0</v>
      </c>
      <c r="P171" s="40">
        <f t="shared" ref="P171:P173" si="161">G175</f>
        <v>0.04</v>
      </c>
      <c r="Q171" s="40">
        <f t="shared" ref="Q171:Q173" si="162">H175</f>
        <v>0</v>
      </c>
    </row>
    <row r="172" spans="1:17">
      <c r="A172" s="15" t="s">
        <v>100</v>
      </c>
      <c r="B172" s="15" t="s">
        <v>101</v>
      </c>
      <c r="C172" s="15">
        <v>0.1</v>
      </c>
      <c r="D172" s="15">
        <v>0</v>
      </c>
      <c r="E172" s="15">
        <v>7.0000000000000007E-2</v>
      </c>
      <c r="F172" s="15">
        <v>0</v>
      </c>
      <c r="G172" s="15">
        <v>0.05</v>
      </c>
      <c r="H172" s="15">
        <v>0</v>
      </c>
      <c r="K172" s="43">
        <v>3</v>
      </c>
      <c r="L172" s="40">
        <f t="shared" ref="L172:L173" si="163">C176</f>
        <v>0.08</v>
      </c>
      <c r="M172" s="40">
        <f t="shared" ref="M172:M173" si="164">D176</f>
        <v>0</v>
      </c>
      <c r="N172" s="40">
        <f t="shared" si="159"/>
        <v>0.06</v>
      </c>
      <c r="O172" s="40">
        <f t="shared" si="160"/>
        <v>0</v>
      </c>
      <c r="P172" s="40">
        <f t="shared" si="161"/>
        <v>0.04</v>
      </c>
      <c r="Q172" s="40">
        <f t="shared" si="162"/>
        <v>0</v>
      </c>
    </row>
    <row r="173" spans="1:17">
      <c r="A173" s="15" t="s">
        <v>102</v>
      </c>
      <c r="B173" s="15" t="s">
        <v>103</v>
      </c>
      <c r="C173" s="15">
        <v>7.0000000000000007E-2</v>
      </c>
      <c r="D173" s="15">
        <v>0</v>
      </c>
      <c r="E173" s="15">
        <v>0.06</v>
      </c>
      <c r="F173" s="15">
        <v>0</v>
      </c>
      <c r="G173" s="15">
        <v>0.04</v>
      </c>
      <c r="H173" s="15">
        <v>0</v>
      </c>
      <c r="K173" s="43">
        <v>4</v>
      </c>
      <c r="L173" s="40">
        <f t="shared" si="163"/>
        <v>0.09</v>
      </c>
      <c r="M173" s="40">
        <f t="shared" si="164"/>
        <v>0</v>
      </c>
      <c r="N173" s="40">
        <f t="shared" si="159"/>
        <v>0.05</v>
      </c>
      <c r="O173" s="40">
        <f t="shared" si="160"/>
        <v>0</v>
      </c>
      <c r="P173" s="40">
        <f t="shared" si="161"/>
        <v>0.05</v>
      </c>
      <c r="Q173" s="40">
        <f t="shared" si="162"/>
        <v>0</v>
      </c>
    </row>
    <row r="174" spans="1:17">
      <c r="A174" s="15" t="s">
        <v>104</v>
      </c>
      <c r="B174" s="15" t="s">
        <v>105</v>
      </c>
      <c r="C174" s="15">
        <v>0.1</v>
      </c>
      <c r="D174" s="15">
        <v>0</v>
      </c>
      <c r="E174" s="15">
        <v>0.08</v>
      </c>
      <c r="F174" s="15">
        <v>0</v>
      </c>
      <c r="G174" s="15">
        <v>0.06</v>
      </c>
      <c r="H174" s="15">
        <v>0</v>
      </c>
      <c r="K174" s="43">
        <v>5</v>
      </c>
      <c r="L174" s="16">
        <f>MAX(C178:C180)</f>
        <v>0.31</v>
      </c>
      <c r="M174" s="16">
        <f>MAX(D178:D180)</f>
        <v>0</v>
      </c>
      <c r="N174" s="16">
        <f t="shared" ref="N174" si="165">MAX(E178:E180)</f>
        <v>0.11</v>
      </c>
      <c r="O174" s="16">
        <f t="shared" ref="O174" si="166">MAX(F178:F180)</f>
        <v>0</v>
      </c>
      <c r="P174" s="16">
        <f t="shared" ref="P174" si="167">MAX(G178:G180)</f>
        <v>0.15</v>
      </c>
      <c r="Q174" s="16">
        <f t="shared" ref="Q174" si="168">MAX(H178:H180)</f>
        <v>0.01</v>
      </c>
    </row>
    <row r="175" spans="1:17">
      <c r="A175" s="15" t="s">
        <v>106</v>
      </c>
      <c r="B175" s="15">
        <v>2</v>
      </c>
      <c r="C175" s="15">
        <v>7.0000000000000007E-2</v>
      </c>
      <c r="D175" s="15">
        <v>0</v>
      </c>
      <c r="E175" s="15">
        <v>0.06</v>
      </c>
      <c r="F175" s="15">
        <v>0</v>
      </c>
      <c r="G175" s="15">
        <v>0.04</v>
      </c>
      <c r="H175" s="15">
        <v>0</v>
      </c>
      <c r="K175" s="43">
        <v>6</v>
      </c>
      <c r="L175" s="40">
        <f>C181</f>
        <v>0.2</v>
      </c>
      <c r="M175" s="40">
        <f>D181</f>
        <v>0</v>
      </c>
      <c r="N175" s="40">
        <f t="shared" ref="N175:N178" si="169">E181</f>
        <v>0.14000000000000001</v>
      </c>
      <c r="O175" s="40">
        <f t="shared" ref="O175:O178" si="170">F181</f>
        <v>0</v>
      </c>
      <c r="P175" s="40">
        <f t="shared" ref="P175:P178" si="171">G181</f>
        <v>0.11</v>
      </c>
      <c r="Q175" s="40">
        <f t="shared" ref="Q175:Q178" si="172">H181</f>
        <v>0</v>
      </c>
    </row>
    <row r="176" spans="1:17">
      <c r="A176" s="15" t="s">
        <v>107</v>
      </c>
      <c r="B176" s="15">
        <v>3</v>
      </c>
      <c r="C176" s="15">
        <v>0.08</v>
      </c>
      <c r="D176" s="15">
        <v>0</v>
      </c>
      <c r="E176" s="15">
        <v>0.06</v>
      </c>
      <c r="F176" s="15">
        <v>0</v>
      </c>
      <c r="G176" s="15">
        <v>0.04</v>
      </c>
      <c r="H176" s="15">
        <v>0</v>
      </c>
      <c r="K176" s="43">
        <v>7</v>
      </c>
      <c r="L176" s="40">
        <f t="shared" ref="L176:L178" si="173">C182</f>
        <v>0.2</v>
      </c>
      <c r="M176" s="40">
        <f t="shared" ref="M176:M178" si="174">D182</f>
        <v>0</v>
      </c>
      <c r="N176" s="40">
        <f t="shared" si="169"/>
        <v>0.14000000000000001</v>
      </c>
      <c r="O176" s="40">
        <f t="shared" si="170"/>
        <v>0</v>
      </c>
      <c r="P176" s="40">
        <f t="shared" si="171"/>
        <v>0.11</v>
      </c>
      <c r="Q176" s="40">
        <f t="shared" si="172"/>
        <v>0</v>
      </c>
    </row>
    <row r="177" spans="1:17">
      <c r="A177" s="15" t="s">
        <v>108</v>
      </c>
      <c r="B177" s="15">
        <v>4</v>
      </c>
      <c r="C177" s="15">
        <v>0.09</v>
      </c>
      <c r="D177" s="15">
        <v>0</v>
      </c>
      <c r="E177" s="15">
        <v>0.05</v>
      </c>
      <c r="F177" s="15">
        <v>0</v>
      </c>
      <c r="G177" s="15">
        <v>0.05</v>
      </c>
      <c r="H177" s="15">
        <v>0</v>
      </c>
      <c r="K177" s="43">
        <v>8</v>
      </c>
      <c r="L177" s="40">
        <f t="shared" si="173"/>
        <v>0.23</v>
      </c>
      <c r="M177" s="40">
        <f t="shared" si="174"/>
        <v>0.01</v>
      </c>
      <c r="N177" s="40">
        <f t="shared" si="169"/>
        <v>0.14000000000000001</v>
      </c>
      <c r="O177" s="40">
        <f t="shared" si="170"/>
        <v>0.01</v>
      </c>
      <c r="P177" s="40">
        <f t="shared" si="171"/>
        <v>0.12</v>
      </c>
      <c r="Q177" s="40">
        <f t="shared" si="172"/>
        <v>0</v>
      </c>
    </row>
    <row r="178" spans="1:17">
      <c r="A178" s="15" t="s">
        <v>109</v>
      </c>
      <c r="B178" s="15" t="s">
        <v>110</v>
      </c>
      <c r="C178" s="15">
        <v>0.23</v>
      </c>
      <c r="D178" s="15">
        <v>0</v>
      </c>
      <c r="E178" s="15">
        <v>0.11</v>
      </c>
      <c r="F178" s="15">
        <v>0</v>
      </c>
      <c r="G178" s="15">
        <v>0.12</v>
      </c>
      <c r="H178" s="15">
        <v>0.01</v>
      </c>
      <c r="K178" s="43">
        <v>9</v>
      </c>
      <c r="L178" s="40">
        <f t="shared" si="173"/>
        <v>0.22</v>
      </c>
      <c r="M178" s="40">
        <f t="shared" si="174"/>
        <v>0.01</v>
      </c>
      <c r="N178" s="40">
        <f t="shared" si="169"/>
        <v>0.14000000000000001</v>
      </c>
      <c r="O178" s="40">
        <f t="shared" si="170"/>
        <v>0.01</v>
      </c>
      <c r="P178" s="40">
        <f t="shared" si="171"/>
        <v>0.12</v>
      </c>
      <c r="Q178" s="40">
        <f t="shared" si="172"/>
        <v>0</v>
      </c>
    </row>
    <row r="179" spans="1:17">
      <c r="A179" s="15" t="s">
        <v>111</v>
      </c>
      <c r="B179" s="15" t="s">
        <v>112</v>
      </c>
      <c r="C179" s="15">
        <v>0.31</v>
      </c>
      <c r="D179" s="15">
        <v>0</v>
      </c>
      <c r="E179" s="15">
        <v>0.11</v>
      </c>
      <c r="F179" s="15">
        <v>0</v>
      </c>
      <c r="G179" s="15">
        <v>0.15</v>
      </c>
      <c r="H179" s="15">
        <v>0.01</v>
      </c>
      <c r="K179" s="43">
        <v>10</v>
      </c>
      <c r="L179" s="16">
        <f>MAX(C185:C187)</f>
        <v>0.19</v>
      </c>
      <c r="M179" s="16">
        <f>MAX(D185:D187)</f>
        <v>0</v>
      </c>
      <c r="N179" s="16">
        <f t="shared" ref="N179" si="175">MAX(E185:E187)</f>
        <v>0.14000000000000001</v>
      </c>
      <c r="O179" s="16">
        <f t="shared" ref="O179" si="176">MAX(F185:F187)</f>
        <v>0</v>
      </c>
      <c r="P179" s="16">
        <f t="shared" ref="P179" si="177">MAX(G185:G187)</f>
        <v>0.1</v>
      </c>
      <c r="Q179" s="16">
        <f t="shared" ref="Q179" si="178">MAX(H185:H187)</f>
        <v>0</v>
      </c>
    </row>
    <row r="180" spans="1:17">
      <c r="A180" s="15" t="s">
        <v>113</v>
      </c>
      <c r="B180" s="15" t="s">
        <v>114</v>
      </c>
      <c r="C180" s="15">
        <v>0.15</v>
      </c>
      <c r="D180" s="15">
        <v>0</v>
      </c>
      <c r="E180" s="15">
        <v>0.09</v>
      </c>
      <c r="F180" s="15">
        <v>0</v>
      </c>
      <c r="G180" s="15">
        <v>0.08</v>
      </c>
      <c r="H180" s="15">
        <v>0</v>
      </c>
      <c r="K180" s="43">
        <v>11</v>
      </c>
      <c r="L180" s="16">
        <f>MAX(C188:C192)</f>
        <v>0.14000000000000001</v>
      </c>
      <c r="M180" s="16">
        <f>MAX(D188:D192)</f>
        <v>0</v>
      </c>
      <c r="N180" s="16">
        <f t="shared" ref="N180" si="179">MAX(E188:E192)</f>
        <v>0.11</v>
      </c>
      <c r="O180" s="16">
        <f t="shared" ref="O180" si="180">MAX(F188:F192)</f>
        <v>0</v>
      </c>
      <c r="P180" s="16">
        <f t="shared" ref="P180" si="181">MAX(G188:G192)</f>
        <v>0.08</v>
      </c>
      <c r="Q180" s="16">
        <f t="shared" ref="Q180" si="182">MAX(H188:H192)</f>
        <v>0</v>
      </c>
    </row>
    <row r="181" spans="1:17">
      <c r="A181" s="15" t="s">
        <v>115</v>
      </c>
      <c r="B181" s="15">
        <v>6</v>
      </c>
      <c r="C181" s="15">
        <v>0.2</v>
      </c>
      <c r="D181" s="15">
        <v>0</v>
      </c>
      <c r="E181" s="15">
        <v>0.14000000000000001</v>
      </c>
      <c r="F181" s="15">
        <v>0</v>
      </c>
      <c r="G181" s="15">
        <v>0.11</v>
      </c>
      <c r="H181" s="15">
        <v>0</v>
      </c>
      <c r="K181" s="43">
        <v>12</v>
      </c>
      <c r="L181" s="16">
        <f>MAX(C193:C196)</f>
        <v>0.54</v>
      </c>
      <c r="M181" s="16">
        <f>MAX(D193:D196)</f>
        <v>0.02</v>
      </c>
      <c r="N181" s="16">
        <f t="shared" ref="N181" si="183">MAX(E193:E196)</f>
        <v>0.11</v>
      </c>
      <c r="O181" s="16">
        <f t="shared" ref="O181" si="184">MAX(F193:F196)</f>
        <v>0.02</v>
      </c>
      <c r="P181" s="16">
        <f t="shared" ref="P181" si="185">MAX(G193:G196)</f>
        <v>0.25</v>
      </c>
      <c r="Q181" s="16">
        <f t="shared" ref="Q181" si="186">MAX(H193:H196)</f>
        <v>0.02</v>
      </c>
    </row>
    <row r="182" spans="1:17">
      <c r="A182" s="15" t="s">
        <v>116</v>
      </c>
      <c r="B182" s="15">
        <v>7</v>
      </c>
      <c r="C182" s="15">
        <v>0.2</v>
      </c>
      <c r="D182" s="15">
        <v>0</v>
      </c>
      <c r="E182" s="15">
        <v>0.14000000000000001</v>
      </c>
      <c r="F182" s="15">
        <v>0</v>
      </c>
      <c r="G182" s="15">
        <v>0.11</v>
      </c>
      <c r="H182" s="15">
        <v>0</v>
      </c>
      <c r="K182" s="43">
        <v>13</v>
      </c>
      <c r="L182" s="16">
        <f>MAX(C197:C200)</f>
        <v>0.76</v>
      </c>
      <c r="M182" s="16">
        <f>MAX(D197:D200)</f>
        <v>0.04</v>
      </c>
      <c r="N182" s="16">
        <f t="shared" ref="N182" si="187">MAX(E197:E200)</f>
        <v>0.11</v>
      </c>
      <c r="O182" s="16">
        <f t="shared" ref="O182" si="188">MAX(F197:F200)</f>
        <v>0.04</v>
      </c>
      <c r="P182" s="16">
        <f t="shared" ref="P182" si="189">MAX(G197:G200)</f>
        <v>0.33</v>
      </c>
      <c r="Q182" s="16">
        <f t="shared" ref="Q182" si="190">MAX(H197:H200)</f>
        <v>0.03</v>
      </c>
    </row>
    <row r="183" spans="1:17">
      <c r="A183" s="15" t="s">
        <v>117</v>
      </c>
      <c r="B183" s="15">
        <v>8</v>
      </c>
      <c r="C183" s="15">
        <v>0.23</v>
      </c>
      <c r="D183" s="15">
        <v>0.01</v>
      </c>
      <c r="E183" s="15">
        <v>0.14000000000000001</v>
      </c>
      <c r="F183" s="15">
        <v>0.01</v>
      </c>
      <c r="G183" s="15">
        <v>0.12</v>
      </c>
      <c r="H183" s="15">
        <v>0</v>
      </c>
      <c r="K183" s="43">
        <v>14</v>
      </c>
      <c r="L183" s="16">
        <f>MAX(C201:C203)</f>
        <v>1.51</v>
      </c>
      <c r="M183" s="16">
        <f>MAX(D201:D203)</f>
        <v>0.01</v>
      </c>
      <c r="N183" s="16">
        <f t="shared" ref="N183" si="191">MAX(E201:E203)</f>
        <v>0</v>
      </c>
      <c r="O183" s="16">
        <f t="shared" ref="O183" si="192">MAX(F201:F203)</f>
        <v>0.01</v>
      </c>
      <c r="P183" s="16">
        <f t="shared" ref="P183" si="193">MAX(G201:G203)</f>
        <v>0.6</v>
      </c>
      <c r="Q183" s="16">
        <f t="shared" ref="Q183" si="194">MAX(H201:H203)</f>
        <v>0.08</v>
      </c>
    </row>
    <row r="184" spans="1:17">
      <c r="A184" s="15" t="s">
        <v>118</v>
      </c>
      <c r="B184" s="15">
        <v>9</v>
      </c>
      <c r="C184" s="15">
        <v>0.22</v>
      </c>
      <c r="D184" s="15">
        <v>0.01</v>
      </c>
      <c r="E184" s="15">
        <v>0.14000000000000001</v>
      </c>
      <c r="F184" s="15">
        <v>0.01</v>
      </c>
      <c r="G184" s="15">
        <v>0.12</v>
      </c>
      <c r="H184" s="15">
        <v>0</v>
      </c>
      <c r="K184" s="43">
        <v>15</v>
      </c>
      <c r="L184" s="40">
        <f>C204</f>
        <v>0.2</v>
      </c>
      <c r="M184" s="40">
        <f>D204</f>
        <v>0</v>
      </c>
      <c r="N184" s="40">
        <f t="shared" ref="N184" si="195">E204</f>
        <v>0.13</v>
      </c>
      <c r="O184" s="40">
        <f t="shared" ref="O184" si="196">F204</f>
        <v>0</v>
      </c>
      <c r="P184" s="40">
        <f t="shared" ref="P184" si="197">G204</f>
        <v>0.1</v>
      </c>
      <c r="Q184" s="40">
        <f t="shared" ref="Q184" si="198">H204</f>
        <v>0</v>
      </c>
    </row>
    <row r="185" spans="1:17">
      <c r="A185" s="15" t="s">
        <v>119</v>
      </c>
      <c r="B185" s="15" t="s">
        <v>120</v>
      </c>
      <c r="C185" s="15">
        <v>0.19</v>
      </c>
      <c r="D185" s="15">
        <v>0</v>
      </c>
      <c r="E185" s="15">
        <v>0.14000000000000001</v>
      </c>
      <c r="F185" s="15">
        <v>0</v>
      </c>
      <c r="G185" s="15">
        <v>0.1</v>
      </c>
      <c r="H185" s="15">
        <v>0</v>
      </c>
      <c r="K185" s="43">
        <v>16</v>
      </c>
      <c r="L185" s="16">
        <f>MAX(C205:C207)</f>
        <v>0.65</v>
      </c>
      <c r="M185" s="16">
        <f>MAX(D205:D207)</f>
        <v>0.02</v>
      </c>
      <c r="N185" s="16">
        <f t="shared" ref="N185" si="199">MAX(E205:E207)</f>
        <v>0.28000000000000003</v>
      </c>
      <c r="O185" s="16">
        <f t="shared" ref="O185" si="200">MAX(F205:F207)</f>
        <v>0.02</v>
      </c>
      <c r="P185" s="16">
        <f t="shared" ref="P185" si="201">MAX(G205:G207)</f>
        <v>0.3</v>
      </c>
      <c r="Q185" s="16">
        <f t="shared" ref="Q185" si="202">MAX(H205:H207)</f>
        <v>0.02</v>
      </c>
    </row>
    <row r="186" spans="1:17">
      <c r="A186" s="15" t="s">
        <v>121</v>
      </c>
      <c r="B186" s="15" t="s">
        <v>122</v>
      </c>
      <c r="C186" s="15">
        <v>0.19</v>
      </c>
      <c r="D186" s="15">
        <v>0</v>
      </c>
      <c r="E186" s="15">
        <v>0.14000000000000001</v>
      </c>
      <c r="F186" s="15">
        <v>0</v>
      </c>
      <c r="G186" s="15">
        <v>0.1</v>
      </c>
      <c r="H186" s="15">
        <v>0</v>
      </c>
      <c r="K186" s="43">
        <v>17</v>
      </c>
      <c r="L186" s="40">
        <f>C208</f>
        <v>0.14000000000000001</v>
      </c>
      <c r="M186" s="40">
        <f>D208</f>
        <v>0</v>
      </c>
      <c r="N186" s="40">
        <f t="shared" ref="N186:N189" si="203">E208</f>
        <v>0.12</v>
      </c>
      <c r="O186" s="40">
        <f t="shared" ref="O186:O189" si="204">F208</f>
        <v>0</v>
      </c>
      <c r="P186" s="40">
        <f t="shared" ref="P186:P189" si="205">G208</f>
        <v>0.08</v>
      </c>
      <c r="Q186" s="40">
        <f t="shared" ref="Q186:Q189" si="206">H208</f>
        <v>0</v>
      </c>
    </row>
    <row r="187" spans="1:17">
      <c r="A187" s="15" t="s">
        <v>123</v>
      </c>
      <c r="B187" s="15" t="s">
        <v>124</v>
      </c>
      <c r="C187" s="15">
        <v>0.17</v>
      </c>
      <c r="D187" s="15">
        <v>0</v>
      </c>
      <c r="E187" s="15">
        <v>0.13</v>
      </c>
      <c r="F187" s="15">
        <v>0</v>
      </c>
      <c r="G187" s="15">
        <v>0.1</v>
      </c>
      <c r="H187" s="15">
        <v>0</v>
      </c>
      <c r="K187" s="43">
        <v>18</v>
      </c>
      <c r="L187" s="40">
        <f t="shared" ref="L187:L189" si="207">C209</f>
        <v>0.11</v>
      </c>
      <c r="M187" s="40">
        <f t="shared" ref="M187:M189" si="208">D209</f>
        <v>0</v>
      </c>
      <c r="N187" s="40">
        <f t="shared" si="203"/>
        <v>0.1</v>
      </c>
      <c r="O187" s="40">
        <f t="shared" si="204"/>
        <v>0</v>
      </c>
      <c r="P187" s="40">
        <f t="shared" si="205"/>
        <v>0.06</v>
      </c>
      <c r="Q187" s="40">
        <f t="shared" si="206"/>
        <v>0</v>
      </c>
    </row>
    <row r="188" spans="1:17">
      <c r="A188" s="15" t="s">
        <v>125</v>
      </c>
      <c r="B188" s="15" t="s">
        <v>126</v>
      </c>
      <c r="C188" s="15">
        <v>0.14000000000000001</v>
      </c>
      <c r="D188" s="15">
        <v>0</v>
      </c>
      <c r="E188" s="15">
        <v>0.11</v>
      </c>
      <c r="F188" s="15">
        <v>0</v>
      </c>
      <c r="G188" s="15">
        <v>0.08</v>
      </c>
      <c r="H188" s="15">
        <v>0</v>
      </c>
      <c r="K188" s="43">
        <v>19</v>
      </c>
      <c r="L188" s="40">
        <f t="shared" si="207"/>
        <v>0.41</v>
      </c>
      <c r="M188" s="40">
        <f t="shared" si="208"/>
        <v>0.06</v>
      </c>
      <c r="N188" s="40">
        <f t="shared" si="203"/>
        <v>0.09</v>
      </c>
      <c r="O188" s="40">
        <f t="shared" si="204"/>
        <v>0.06</v>
      </c>
      <c r="P188" s="40">
        <f t="shared" si="205"/>
        <v>0.22</v>
      </c>
      <c r="Q188" s="40">
        <f t="shared" si="206"/>
        <v>0</v>
      </c>
    </row>
    <row r="189" spans="1:17">
      <c r="A189" s="15" t="s">
        <v>127</v>
      </c>
      <c r="B189" s="15" t="s">
        <v>128</v>
      </c>
      <c r="C189" s="15">
        <v>0.09</v>
      </c>
      <c r="D189" s="15">
        <v>0</v>
      </c>
      <c r="E189" s="15">
        <v>7.0000000000000007E-2</v>
      </c>
      <c r="F189" s="15">
        <v>0</v>
      </c>
      <c r="G189" s="15">
        <v>0.05</v>
      </c>
      <c r="H189" s="15">
        <v>0</v>
      </c>
      <c r="K189" s="43">
        <v>20</v>
      </c>
      <c r="L189" s="40">
        <f t="shared" si="207"/>
        <v>0.05</v>
      </c>
      <c r="M189" s="40">
        <f t="shared" si="208"/>
        <v>0</v>
      </c>
      <c r="N189" s="40">
        <f t="shared" si="203"/>
        <v>0</v>
      </c>
      <c r="O189" s="40">
        <f t="shared" si="204"/>
        <v>0</v>
      </c>
      <c r="P189" s="40">
        <f t="shared" si="205"/>
        <v>0.02</v>
      </c>
      <c r="Q189" s="40">
        <f t="shared" si="206"/>
        <v>0</v>
      </c>
    </row>
    <row r="190" spans="1:17">
      <c r="A190" s="15" t="s">
        <v>129</v>
      </c>
      <c r="B190" s="15" t="s">
        <v>130</v>
      </c>
      <c r="C190" s="15">
        <v>7.0000000000000007E-2</v>
      </c>
      <c r="D190" s="15">
        <v>0</v>
      </c>
      <c r="E190" s="15">
        <v>0.05</v>
      </c>
      <c r="F190" s="15">
        <v>0</v>
      </c>
      <c r="G190" s="15">
        <v>0.04</v>
      </c>
      <c r="H190" s="15">
        <v>0</v>
      </c>
    </row>
    <row r="191" spans="1:17">
      <c r="A191" s="15" t="s">
        <v>131</v>
      </c>
      <c r="B191" s="15" t="s">
        <v>132</v>
      </c>
      <c r="C191" s="15">
        <v>0.03</v>
      </c>
      <c r="D191" s="15">
        <v>0</v>
      </c>
      <c r="E191" s="15">
        <v>0.01</v>
      </c>
      <c r="F191" s="15">
        <v>0</v>
      </c>
      <c r="G191" s="15">
        <v>0.01</v>
      </c>
      <c r="H191" s="15">
        <v>0</v>
      </c>
    </row>
    <row r="192" spans="1:17">
      <c r="A192" s="15" t="s">
        <v>133</v>
      </c>
      <c r="B192" s="15" t="s">
        <v>134</v>
      </c>
      <c r="C192" s="15">
        <v>0.02</v>
      </c>
      <c r="D192" s="15">
        <v>0</v>
      </c>
      <c r="E192" s="15">
        <v>0</v>
      </c>
      <c r="F192" s="15">
        <v>0</v>
      </c>
      <c r="G192" s="15">
        <v>0.01</v>
      </c>
      <c r="H192" s="15">
        <v>0</v>
      </c>
    </row>
    <row r="193" spans="1:8">
      <c r="A193" s="15" t="s">
        <v>135</v>
      </c>
      <c r="B193" s="15" t="s">
        <v>136</v>
      </c>
      <c r="C193" s="15">
        <v>0.42</v>
      </c>
      <c r="D193" s="15">
        <v>0.02</v>
      </c>
      <c r="E193" s="15">
        <v>0.08</v>
      </c>
      <c r="F193" s="15">
        <v>0.02</v>
      </c>
      <c r="G193" s="15">
        <v>0.2</v>
      </c>
      <c r="H193" s="15">
        <v>0.01</v>
      </c>
    </row>
    <row r="194" spans="1:8">
      <c r="A194" s="15" t="s">
        <v>137</v>
      </c>
      <c r="B194" s="15" t="s">
        <v>138</v>
      </c>
      <c r="C194" s="15">
        <v>0.54</v>
      </c>
      <c r="D194" s="15">
        <v>0.02</v>
      </c>
      <c r="E194" s="15">
        <v>0.11</v>
      </c>
      <c r="F194" s="15">
        <v>0.02</v>
      </c>
      <c r="G194" s="15">
        <v>0.25</v>
      </c>
      <c r="H194" s="15">
        <v>0.02</v>
      </c>
    </row>
    <row r="195" spans="1:8">
      <c r="A195" s="15" t="s">
        <v>139</v>
      </c>
      <c r="B195" s="15" t="s">
        <v>140</v>
      </c>
      <c r="C195" s="15">
        <v>0.23</v>
      </c>
      <c r="D195" s="15">
        <v>0.01</v>
      </c>
      <c r="E195" s="15">
        <v>0.09</v>
      </c>
      <c r="F195" s="15">
        <v>0.01</v>
      </c>
      <c r="G195" s="15">
        <v>0.12</v>
      </c>
      <c r="H195" s="15">
        <v>0</v>
      </c>
    </row>
    <row r="196" spans="1:8">
      <c r="A196" s="15" t="s">
        <v>141</v>
      </c>
      <c r="B196" s="15" t="s">
        <v>142</v>
      </c>
      <c r="C196" s="15">
        <v>0.32</v>
      </c>
      <c r="D196" s="15">
        <v>0.01</v>
      </c>
      <c r="E196" s="15">
        <v>0.11</v>
      </c>
      <c r="F196" s="15">
        <v>0.01</v>
      </c>
      <c r="G196" s="15">
        <v>0.16</v>
      </c>
      <c r="H196" s="15">
        <v>0.01</v>
      </c>
    </row>
    <row r="197" spans="1:8">
      <c r="A197" s="15" t="s">
        <v>143</v>
      </c>
      <c r="B197" s="15" t="s">
        <v>144</v>
      </c>
      <c r="C197" s="15">
        <v>0.76</v>
      </c>
      <c r="D197" s="15">
        <v>0.03</v>
      </c>
      <c r="E197" s="15">
        <v>0.01</v>
      </c>
      <c r="F197" s="15">
        <v>0.03</v>
      </c>
      <c r="G197" s="15">
        <v>0.33</v>
      </c>
      <c r="H197" s="15">
        <v>0.03</v>
      </c>
    </row>
    <row r="198" spans="1:8">
      <c r="A198" s="15" t="s">
        <v>145</v>
      </c>
      <c r="B198" s="15" t="s">
        <v>146</v>
      </c>
      <c r="C198" s="15">
        <v>0.57999999999999996</v>
      </c>
      <c r="D198" s="15">
        <v>0.04</v>
      </c>
      <c r="E198" s="15">
        <v>0.05</v>
      </c>
      <c r="F198" s="15">
        <v>0.04</v>
      </c>
      <c r="G198" s="15">
        <v>0.27</v>
      </c>
      <c r="H198" s="15">
        <v>0.02</v>
      </c>
    </row>
    <row r="199" spans="1:8">
      <c r="A199" s="15" t="s">
        <v>147</v>
      </c>
      <c r="B199" s="15" t="s">
        <v>148</v>
      </c>
      <c r="C199" s="15">
        <v>0.56999999999999995</v>
      </c>
      <c r="D199" s="15">
        <v>0.04</v>
      </c>
      <c r="E199" s="15">
        <v>0.11</v>
      </c>
      <c r="F199" s="15">
        <v>0.04</v>
      </c>
      <c r="G199" s="15">
        <v>0.28999999999999998</v>
      </c>
      <c r="H199" s="15">
        <v>0.01</v>
      </c>
    </row>
    <row r="200" spans="1:8">
      <c r="A200" s="15" t="s">
        <v>149</v>
      </c>
      <c r="B200" s="15" t="s">
        <v>150</v>
      </c>
      <c r="C200" s="15">
        <v>0.43</v>
      </c>
      <c r="D200" s="15">
        <v>0.03</v>
      </c>
      <c r="E200" s="15">
        <v>0.06</v>
      </c>
      <c r="F200" s="15">
        <v>0.03</v>
      </c>
      <c r="G200" s="15">
        <v>0.21</v>
      </c>
      <c r="H200" s="15">
        <v>0.01</v>
      </c>
    </row>
    <row r="201" spans="1:8">
      <c r="A201" s="15" t="s">
        <v>151</v>
      </c>
      <c r="B201" s="15" t="s">
        <v>152</v>
      </c>
      <c r="C201" s="15">
        <v>1.1499999999999999</v>
      </c>
      <c r="D201" s="15">
        <v>0.01</v>
      </c>
      <c r="E201" s="15">
        <v>0</v>
      </c>
      <c r="F201" s="15">
        <v>0.01</v>
      </c>
      <c r="G201" s="15">
        <v>0.46</v>
      </c>
      <c r="H201" s="15">
        <v>0.06</v>
      </c>
    </row>
    <row r="202" spans="1:8">
      <c r="A202" s="15" t="s">
        <v>153</v>
      </c>
      <c r="B202" s="15" t="s">
        <v>154</v>
      </c>
      <c r="C202" s="15">
        <v>1.51</v>
      </c>
      <c r="D202" s="15">
        <v>0.01</v>
      </c>
      <c r="E202" s="15">
        <v>0</v>
      </c>
      <c r="F202" s="15">
        <v>0.01</v>
      </c>
      <c r="G202" s="15">
        <v>0.6</v>
      </c>
      <c r="H202" s="15">
        <v>0.08</v>
      </c>
    </row>
    <row r="203" spans="1:8">
      <c r="A203" s="15" t="s">
        <v>155</v>
      </c>
      <c r="B203" s="15" t="s">
        <v>156</v>
      </c>
      <c r="C203" s="15">
        <v>1.5</v>
      </c>
      <c r="D203" s="15">
        <v>0.01</v>
      </c>
      <c r="E203" s="15">
        <v>0</v>
      </c>
      <c r="F203" s="15">
        <v>0.01</v>
      </c>
      <c r="G203" s="15">
        <v>0.59</v>
      </c>
      <c r="H203" s="15">
        <v>0.08</v>
      </c>
    </row>
    <row r="204" spans="1:8">
      <c r="A204" s="15" t="s">
        <v>157</v>
      </c>
      <c r="B204" s="15">
        <v>15</v>
      </c>
      <c r="C204" s="15">
        <v>0.2</v>
      </c>
      <c r="D204" s="15">
        <v>0</v>
      </c>
      <c r="E204" s="15">
        <v>0.13</v>
      </c>
      <c r="F204" s="15">
        <v>0</v>
      </c>
      <c r="G204" s="15">
        <v>0.1</v>
      </c>
      <c r="H204" s="15">
        <v>0</v>
      </c>
    </row>
    <row r="205" spans="1:8">
      <c r="A205" s="15" t="s">
        <v>158</v>
      </c>
      <c r="B205" s="15" t="s">
        <v>159</v>
      </c>
      <c r="C205" s="15">
        <v>0.44</v>
      </c>
      <c r="D205" s="15">
        <v>0.01</v>
      </c>
      <c r="E205" s="15">
        <v>0.2</v>
      </c>
      <c r="F205" s="15">
        <v>0.01</v>
      </c>
      <c r="G205" s="15">
        <v>0.22</v>
      </c>
      <c r="H205" s="15">
        <v>0.01</v>
      </c>
    </row>
    <row r="206" spans="1:8">
      <c r="A206" s="15" t="s">
        <v>160</v>
      </c>
      <c r="B206" s="15" t="s">
        <v>161</v>
      </c>
      <c r="C206" s="15">
        <v>0.65</v>
      </c>
      <c r="D206" s="15">
        <v>0.02</v>
      </c>
      <c r="E206" s="15">
        <v>0.24</v>
      </c>
      <c r="F206" s="15">
        <v>0.02</v>
      </c>
      <c r="G206" s="15">
        <v>0.3</v>
      </c>
      <c r="H206" s="15">
        <v>0.02</v>
      </c>
    </row>
    <row r="207" spans="1:8">
      <c r="A207" s="15" t="s">
        <v>162</v>
      </c>
      <c r="B207" s="15" t="s">
        <v>163</v>
      </c>
      <c r="C207" s="15">
        <v>0.5</v>
      </c>
      <c r="D207" s="15">
        <v>0.02</v>
      </c>
      <c r="E207" s="15">
        <v>0.28000000000000003</v>
      </c>
      <c r="F207" s="15">
        <v>0.02</v>
      </c>
      <c r="G207" s="15">
        <v>0.25</v>
      </c>
      <c r="H207" s="15">
        <v>0.01</v>
      </c>
    </row>
    <row r="208" spans="1:8">
      <c r="A208" s="15" t="s">
        <v>164</v>
      </c>
      <c r="B208" s="15">
        <v>17</v>
      </c>
      <c r="C208" s="15">
        <v>0.14000000000000001</v>
      </c>
      <c r="D208" s="15">
        <v>0</v>
      </c>
      <c r="E208" s="15">
        <v>0.12</v>
      </c>
      <c r="F208" s="15">
        <v>0</v>
      </c>
      <c r="G208" s="15">
        <v>0.08</v>
      </c>
      <c r="H208" s="15">
        <v>0</v>
      </c>
    </row>
    <row r="209" spans="1:17">
      <c r="A209" s="15" t="s">
        <v>165</v>
      </c>
      <c r="B209" s="15">
        <v>18</v>
      </c>
      <c r="C209" s="15">
        <v>0.11</v>
      </c>
      <c r="D209" s="15">
        <v>0</v>
      </c>
      <c r="E209" s="15">
        <v>0.1</v>
      </c>
      <c r="F209" s="15">
        <v>0</v>
      </c>
      <c r="G209" s="15">
        <v>0.06</v>
      </c>
      <c r="H209" s="15">
        <v>0</v>
      </c>
    </row>
    <row r="210" spans="1:17">
      <c r="A210" s="15" t="s">
        <v>166</v>
      </c>
      <c r="B210" s="15">
        <v>19</v>
      </c>
      <c r="C210" s="15">
        <v>0.41</v>
      </c>
      <c r="D210" s="15">
        <v>0.06</v>
      </c>
      <c r="E210" s="15">
        <v>0.09</v>
      </c>
      <c r="F210" s="15">
        <v>0.06</v>
      </c>
      <c r="G210" s="15">
        <v>0.22</v>
      </c>
      <c r="H210" s="15">
        <v>0</v>
      </c>
    </row>
    <row r="211" spans="1:17">
      <c r="A211" s="15" t="s">
        <v>167</v>
      </c>
      <c r="B211" s="15">
        <v>20</v>
      </c>
      <c r="C211" s="15">
        <v>0.05</v>
      </c>
      <c r="D211" s="15">
        <v>0</v>
      </c>
      <c r="E211" s="15">
        <v>0</v>
      </c>
      <c r="F211" s="15">
        <v>0</v>
      </c>
      <c r="G211" s="15">
        <v>0.02</v>
      </c>
      <c r="H211" s="15">
        <v>0</v>
      </c>
    </row>
    <row r="215" spans="1:17">
      <c r="A215" s="15" t="s">
        <v>82</v>
      </c>
    </row>
    <row r="216" spans="1:17">
      <c r="A216" s="15" t="s">
        <v>83</v>
      </c>
      <c r="B216" s="15" t="s">
        <v>84</v>
      </c>
    </row>
    <row r="217" spans="1:17">
      <c r="A217" s="15" t="s">
        <v>85</v>
      </c>
      <c r="B217" s="15" t="s">
        <v>168</v>
      </c>
    </row>
    <row r="218" spans="1:17">
      <c r="A218" s="15" t="s">
        <v>85</v>
      </c>
      <c r="B218" s="15" t="s">
        <v>175</v>
      </c>
    </row>
    <row r="219" spans="1:17">
      <c r="A219" s="15" t="s">
        <v>88</v>
      </c>
      <c r="B219" s="15" t="s">
        <v>89</v>
      </c>
    </row>
    <row r="220" spans="1:17">
      <c r="A220" s="15" t="s">
        <v>90</v>
      </c>
      <c r="B220" s="15" t="s">
        <v>91</v>
      </c>
    </row>
    <row r="222" spans="1:17">
      <c r="A222" s="15" t="s">
        <v>92</v>
      </c>
      <c r="B222" s="15" t="s">
        <v>92</v>
      </c>
      <c r="C222" s="15" t="s">
        <v>13</v>
      </c>
      <c r="D222" s="15" t="s">
        <v>7</v>
      </c>
      <c r="E222" s="15" t="s">
        <v>8</v>
      </c>
      <c r="F222" s="15" t="s">
        <v>9</v>
      </c>
      <c r="G222" s="15" t="s">
        <v>47</v>
      </c>
      <c r="H222" s="15" t="s">
        <v>49</v>
      </c>
      <c r="K222" s="71"/>
      <c r="L222" s="73" t="s">
        <v>176</v>
      </c>
      <c r="M222" s="74"/>
      <c r="N222" s="74"/>
      <c r="O222" s="74"/>
      <c r="P222" s="74"/>
      <c r="Q222" s="75"/>
    </row>
    <row r="223" spans="1:17">
      <c r="A223" s="15" t="s">
        <v>94</v>
      </c>
      <c r="B223" s="15" t="s">
        <v>95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K223" s="72"/>
      <c r="L223" s="43" t="s">
        <v>13</v>
      </c>
      <c r="M223" s="43" t="s">
        <v>7</v>
      </c>
      <c r="N223" s="43" t="s">
        <v>8</v>
      </c>
      <c r="O223" s="43" t="s">
        <v>9</v>
      </c>
      <c r="P223" s="43" t="s">
        <v>47</v>
      </c>
      <c r="Q223" s="43" t="s">
        <v>49</v>
      </c>
    </row>
    <row r="224" spans="1:17">
      <c r="A224" s="15" t="s">
        <v>96</v>
      </c>
      <c r="B224" s="15" t="s">
        <v>97</v>
      </c>
      <c r="C224" s="15">
        <v>0.87</v>
      </c>
      <c r="D224" s="15">
        <v>0.06</v>
      </c>
      <c r="E224" s="15">
        <v>0.38</v>
      </c>
      <c r="F224" s="15">
        <v>0.06</v>
      </c>
      <c r="G224" s="15">
        <v>0.44</v>
      </c>
      <c r="H224" s="15">
        <v>0.01</v>
      </c>
      <c r="K224" s="43">
        <v>1</v>
      </c>
      <c r="L224" s="16">
        <f>MAX(C224:C228)</f>
        <v>0.87</v>
      </c>
      <c r="M224" s="16">
        <f>MAX(D224:D228)</f>
        <v>0.06</v>
      </c>
      <c r="N224" s="16">
        <f t="shared" ref="N224" si="209">MAX(E224:E228)</f>
        <v>0.38</v>
      </c>
      <c r="O224" s="16">
        <f t="shared" ref="O224" si="210">MAX(F224:F228)</f>
        <v>0.06</v>
      </c>
      <c r="P224" s="16">
        <f t="shared" ref="P224" si="211">MAX(G224:G228)</f>
        <v>0.44</v>
      </c>
      <c r="Q224" s="16">
        <f>MAX(H224:H228)</f>
        <v>0.02</v>
      </c>
    </row>
    <row r="225" spans="1:17">
      <c r="A225" s="15" t="s">
        <v>98</v>
      </c>
      <c r="B225" s="15" t="s">
        <v>99</v>
      </c>
      <c r="C225" s="15">
        <v>0.87</v>
      </c>
      <c r="D225" s="15">
        <v>0.05</v>
      </c>
      <c r="E225" s="15">
        <v>0.28999999999999998</v>
      </c>
      <c r="F225" s="15">
        <v>0.05</v>
      </c>
      <c r="G225" s="15">
        <v>0.43</v>
      </c>
      <c r="H225" s="15">
        <v>0.02</v>
      </c>
      <c r="K225" s="43">
        <v>2</v>
      </c>
      <c r="L225" s="40">
        <f>C229</f>
        <v>0.5</v>
      </c>
      <c r="M225" s="40">
        <f>D229</f>
        <v>0.03</v>
      </c>
      <c r="N225" s="40">
        <f t="shared" ref="N225:N227" si="212">E229</f>
        <v>0.27</v>
      </c>
      <c r="O225" s="40">
        <f t="shared" ref="O225:O227" si="213">F229</f>
        <v>0.03</v>
      </c>
      <c r="P225" s="40">
        <f t="shared" ref="P225:P227" si="214">G229</f>
        <v>0.26</v>
      </c>
      <c r="Q225" s="40">
        <f t="shared" ref="Q225:Q227" si="215">H229</f>
        <v>0.01</v>
      </c>
    </row>
    <row r="226" spans="1:17">
      <c r="A226" s="15" t="s">
        <v>100</v>
      </c>
      <c r="B226" s="15" t="s">
        <v>101</v>
      </c>
      <c r="C226" s="15">
        <v>0.65</v>
      </c>
      <c r="D226" s="15">
        <v>0.04</v>
      </c>
      <c r="E226" s="15">
        <v>0.31</v>
      </c>
      <c r="F226" s="15">
        <v>0.04</v>
      </c>
      <c r="G226" s="15">
        <v>0.34</v>
      </c>
      <c r="H226" s="15">
        <v>0.01</v>
      </c>
      <c r="K226" s="43">
        <v>3</v>
      </c>
      <c r="L226" s="40">
        <f t="shared" ref="L226:L227" si="216">C230</f>
        <v>0.53</v>
      </c>
      <c r="M226" s="40">
        <f t="shared" ref="M226:M227" si="217">D230</f>
        <v>0.03</v>
      </c>
      <c r="N226" s="40">
        <f t="shared" si="212"/>
        <v>0.27</v>
      </c>
      <c r="O226" s="40">
        <f t="shared" si="213"/>
        <v>0.03</v>
      </c>
      <c r="P226" s="40">
        <f t="shared" si="214"/>
        <v>0.28000000000000003</v>
      </c>
      <c r="Q226" s="40">
        <f t="shared" si="215"/>
        <v>0.01</v>
      </c>
    </row>
    <row r="227" spans="1:17">
      <c r="A227" s="15" t="s">
        <v>102</v>
      </c>
      <c r="B227" s="15" t="s">
        <v>103</v>
      </c>
      <c r="C227" s="15">
        <v>0.46</v>
      </c>
      <c r="D227" s="15">
        <v>0.03</v>
      </c>
      <c r="E227" s="15">
        <v>0.24</v>
      </c>
      <c r="F227" s="15">
        <v>0.03</v>
      </c>
      <c r="G227" s="15">
        <v>0.24</v>
      </c>
      <c r="H227" s="15">
        <v>0.01</v>
      </c>
      <c r="K227" s="43">
        <v>4</v>
      </c>
      <c r="L227" s="40">
        <f t="shared" si="216"/>
        <v>0.79</v>
      </c>
      <c r="M227" s="40">
        <f t="shared" si="217"/>
        <v>0.05</v>
      </c>
      <c r="N227" s="40">
        <f t="shared" si="212"/>
        <v>0.39</v>
      </c>
      <c r="O227" s="40">
        <f t="shared" si="213"/>
        <v>0.05</v>
      </c>
      <c r="P227" s="40">
        <f t="shared" si="214"/>
        <v>0.41</v>
      </c>
      <c r="Q227" s="40">
        <f t="shared" si="215"/>
        <v>0.01</v>
      </c>
    </row>
    <row r="228" spans="1:17">
      <c r="A228" s="15" t="s">
        <v>104</v>
      </c>
      <c r="B228" s="15" t="s">
        <v>105</v>
      </c>
      <c r="C228" s="15">
        <v>0.56999999999999995</v>
      </c>
      <c r="D228" s="15">
        <v>0.04</v>
      </c>
      <c r="E228" s="15">
        <v>0.26</v>
      </c>
      <c r="F228" s="15">
        <v>0.04</v>
      </c>
      <c r="G228" s="15">
        <v>0.3</v>
      </c>
      <c r="H228" s="15">
        <v>0.01</v>
      </c>
      <c r="K228" s="43">
        <v>5</v>
      </c>
      <c r="L228" s="16">
        <f>MAX(C232:C234)</f>
        <v>1.42</v>
      </c>
      <c r="M228" s="16">
        <f>MAX(D232:D234)</f>
        <v>0.08</v>
      </c>
      <c r="N228" s="16">
        <f t="shared" ref="N228" si="218">MAX(E232:E234)</f>
        <v>0.39</v>
      </c>
      <c r="O228" s="16">
        <f t="shared" ref="O228" si="219">MAX(F232:F234)</f>
        <v>0.08</v>
      </c>
      <c r="P228" s="16">
        <f t="shared" ref="P228" si="220">MAX(G232:G234)</f>
        <v>0.68</v>
      </c>
      <c r="Q228" s="16">
        <f t="shared" ref="Q228" si="221">MAX(H232:H234)</f>
        <v>0.04</v>
      </c>
    </row>
    <row r="229" spans="1:17">
      <c r="A229" s="15" t="s">
        <v>106</v>
      </c>
      <c r="B229" s="15">
        <v>2</v>
      </c>
      <c r="C229" s="15">
        <v>0.5</v>
      </c>
      <c r="D229" s="15">
        <v>0.03</v>
      </c>
      <c r="E229" s="15">
        <v>0.27</v>
      </c>
      <c r="F229" s="15">
        <v>0.03</v>
      </c>
      <c r="G229" s="15">
        <v>0.26</v>
      </c>
      <c r="H229" s="15">
        <v>0.01</v>
      </c>
      <c r="K229" s="43">
        <v>6</v>
      </c>
      <c r="L229" s="40">
        <f>C235</f>
        <v>1.03</v>
      </c>
      <c r="M229" s="40">
        <f>D235</f>
        <v>0.08</v>
      </c>
      <c r="N229" s="40">
        <f t="shared" ref="N229:N232" si="222">E235</f>
        <v>0.42</v>
      </c>
      <c r="O229" s="40">
        <f t="shared" ref="O229:O232" si="223">F235</f>
        <v>0.08</v>
      </c>
      <c r="P229" s="40">
        <f t="shared" ref="P229:P232" si="224">G235</f>
        <v>0.52</v>
      </c>
      <c r="Q229" s="40">
        <f t="shared" ref="Q229:Q232" si="225">H235</f>
        <v>0.02</v>
      </c>
    </row>
    <row r="230" spans="1:17">
      <c r="A230" s="15" t="s">
        <v>107</v>
      </c>
      <c r="B230" s="15">
        <v>3</v>
      </c>
      <c r="C230" s="15">
        <v>0.53</v>
      </c>
      <c r="D230" s="15">
        <v>0.03</v>
      </c>
      <c r="E230" s="15">
        <v>0.27</v>
      </c>
      <c r="F230" s="15">
        <v>0.03</v>
      </c>
      <c r="G230" s="15">
        <v>0.28000000000000003</v>
      </c>
      <c r="H230" s="15">
        <v>0.01</v>
      </c>
      <c r="K230" s="43">
        <v>7</v>
      </c>
      <c r="L230" s="40">
        <f t="shared" ref="L230:L232" si="226">C236</f>
        <v>1.04</v>
      </c>
      <c r="M230" s="40">
        <f t="shared" ref="M230:M232" si="227">D236</f>
        <v>0.08</v>
      </c>
      <c r="N230" s="40">
        <f t="shared" si="222"/>
        <v>0.44</v>
      </c>
      <c r="O230" s="40">
        <f t="shared" si="223"/>
        <v>0.08</v>
      </c>
      <c r="P230" s="40">
        <f t="shared" si="224"/>
        <v>0.53</v>
      </c>
      <c r="Q230" s="40">
        <f t="shared" si="225"/>
        <v>0.02</v>
      </c>
    </row>
    <row r="231" spans="1:17">
      <c r="A231" s="15" t="s">
        <v>108</v>
      </c>
      <c r="B231" s="15">
        <v>4</v>
      </c>
      <c r="C231" s="15">
        <v>0.79</v>
      </c>
      <c r="D231" s="15">
        <v>0.05</v>
      </c>
      <c r="E231" s="15">
        <v>0.39</v>
      </c>
      <c r="F231" s="15">
        <v>0.05</v>
      </c>
      <c r="G231" s="15">
        <v>0.41</v>
      </c>
      <c r="H231" s="15">
        <v>0.01</v>
      </c>
      <c r="K231" s="43">
        <v>8</v>
      </c>
      <c r="L231" s="40">
        <f t="shared" si="226"/>
        <v>1.1299999999999999</v>
      </c>
      <c r="M231" s="40">
        <f t="shared" si="227"/>
        <v>0.09</v>
      </c>
      <c r="N231" s="40">
        <f t="shared" si="222"/>
        <v>0.46</v>
      </c>
      <c r="O231" s="40">
        <f t="shared" si="223"/>
        <v>0.09</v>
      </c>
      <c r="P231" s="40">
        <f t="shared" si="224"/>
        <v>0.56999999999999995</v>
      </c>
      <c r="Q231" s="40">
        <f t="shared" si="225"/>
        <v>0.02</v>
      </c>
    </row>
    <row r="232" spans="1:17">
      <c r="A232" s="15" t="s">
        <v>109</v>
      </c>
      <c r="B232" s="15" t="s">
        <v>110</v>
      </c>
      <c r="C232" s="15">
        <v>1.1200000000000001</v>
      </c>
      <c r="D232" s="15">
        <v>0.06</v>
      </c>
      <c r="E232" s="15">
        <v>0.38</v>
      </c>
      <c r="F232" s="15">
        <v>0.06</v>
      </c>
      <c r="G232" s="15">
        <v>0.55000000000000004</v>
      </c>
      <c r="H232" s="15">
        <v>0.03</v>
      </c>
      <c r="K232" s="43">
        <v>9</v>
      </c>
      <c r="L232" s="40">
        <f t="shared" si="226"/>
        <v>1.17</v>
      </c>
      <c r="M232" s="40">
        <f t="shared" si="227"/>
        <v>0.1</v>
      </c>
      <c r="N232" s="40">
        <f t="shared" si="222"/>
        <v>0.46</v>
      </c>
      <c r="O232" s="40">
        <f t="shared" si="223"/>
        <v>0.1</v>
      </c>
      <c r="P232" s="40">
        <f t="shared" si="224"/>
        <v>0.59</v>
      </c>
      <c r="Q232" s="40">
        <f t="shared" si="225"/>
        <v>0.02</v>
      </c>
    </row>
    <row r="233" spans="1:17">
      <c r="A233" s="15" t="s">
        <v>111</v>
      </c>
      <c r="B233" s="15" t="s">
        <v>112</v>
      </c>
      <c r="C233" s="15">
        <v>1.42</v>
      </c>
      <c r="D233" s="15">
        <v>0.08</v>
      </c>
      <c r="E233" s="15">
        <v>0.39</v>
      </c>
      <c r="F233" s="15">
        <v>0.08</v>
      </c>
      <c r="G233" s="15">
        <v>0.68</v>
      </c>
      <c r="H233" s="15">
        <v>0.04</v>
      </c>
      <c r="K233" s="43">
        <v>10</v>
      </c>
      <c r="L233" s="16">
        <f>MAX(C239:C241)</f>
        <v>1.01</v>
      </c>
      <c r="M233" s="16">
        <f>MAX(D239:D241)</f>
        <v>0.08</v>
      </c>
      <c r="N233" s="16">
        <f t="shared" ref="N233" si="228">MAX(E239:E241)</f>
        <v>0.44</v>
      </c>
      <c r="O233" s="16">
        <f t="shared" ref="O233" si="229">MAX(F239:F241)</f>
        <v>0.08</v>
      </c>
      <c r="P233" s="16">
        <f t="shared" ref="P233" si="230">MAX(G239:G241)</f>
        <v>0.52</v>
      </c>
      <c r="Q233" s="16">
        <f t="shared" ref="Q233" si="231">MAX(H239:H241)</f>
        <v>0.02</v>
      </c>
    </row>
    <row r="234" spans="1:17">
      <c r="A234" s="15" t="s">
        <v>113</v>
      </c>
      <c r="B234" s="15" t="s">
        <v>114</v>
      </c>
      <c r="C234" s="15">
        <v>0.99</v>
      </c>
      <c r="D234" s="15">
        <v>0.06</v>
      </c>
      <c r="E234" s="15">
        <v>0.38</v>
      </c>
      <c r="F234" s="15">
        <v>0.06</v>
      </c>
      <c r="G234" s="15">
        <v>0.5</v>
      </c>
      <c r="H234" s="15">
        <v>0.02</v>
      </c>
      <c r="K234" s="43">
        <v>11</v>
      </c>
      <c r="L234" s="16">
        <f>MAX(C242:C246)</f>
        <v>0.87</v>
      </c>
      <c r="M234" s="16">
        <f>MAX(D242:D246)</f>
        <v>0.06</v>
      </c>
      <c r="N234" s="16">
        <f t="shared" ref="N234" si="232">MAX(E242:E246)</f>
        <v>0.39</v>
      </c>
      <c r="O234" s="16">
        <f t="shared" ref="O234" si="233">MAX(F242:F246)</f>
        <v>0.06</v>
      </c>
      <c r="P234" s="16">
        <f t="shared" ref="P234" si="234">MAX(G242:G246)</f>
        <v>0.44</v>
      </c>
      <c r="Q234" s="16">
        <f t="shared" ref="Q234" si="235">MAX(H242:H246)</f>
        <v>0.02</v>
      </c>
    </row>
    <row r="235" spans="1:17">
      <c r="A235" s="15" t="s">
        <v>115</v>
      </c>
      <c r="B235" s="15">
        <v>6</v>
      </c>
      <c r="C235" s="15">
        <v>1.03</v>
      </c>
      <c r="D235" s="15">
        <v>0.08</v>
      </c>
      <c r="E235" s="15">
        <v>0.42</v>
      </c>
      <c r="F235" s="15">
        <v>0.08</v>
      </c>
      <c r="G235" s="15">
        <v>0.52</v>
      </c>
      <c r="H235" s="15">
        <v>0.02</v>
      </c>
      <c r="K235" s="43">
        <v>12</v>
      </c>
      <c r="L235" s="16">
        <f>MAX(C247:C250)</f>
        <v>2.4900000000000002</v>
      </c>
      <c r="M235" s="16">
        <f>MAX(D247:D250)</f>
        <v>0.19</v>
      </c>
      <c r="N235" s="16">
        <f t="shared" ref="N235" si="236">MAX(E247:E250)</f>
        <v>0.68</v>
      </c>
      <c r="O235" s="16">
        <f t="shared" ref="O235" si="237">MAX(F247:F250)</f>
        <v>0.19</v>
      </c>
      <c r="P235" s="16">
        <f t="shared" ref="P235" si="238">MAX(G247:G250)</f>
        <v>1.2</v>
      </c>
      <c r="Q235" s="16">
        <f t="shared" ref="Q235" si="239">MAX(H247:H250)</f>
        <v>7.0000000000000007E-2</v>
      </c>
    </row>
    <row r="236" spans="1:17">
      <c r="A236" s="15" t="s">
        <v>116</v>
      </c>
      <c r="B236" s="15">
        <v>7</v>
      </c>
      <c r="C236" s="15">
        <v>1.04</v>
      </c>
      <c r="D236" s="15">
        <v>0.08</v>
      </c>
      <c r="E236" s="15">
        <v>0.44</v>
      </c>
      <c r="F236" s="15">
        <v>0.08</v>
      </c>
      <c r="G236" s="15">
        <v>0.53</v>
      </c>
      <c r="H236" s="15">
        <v>0.02</v>
      </c>
      <c r="K236" s="43">
        <v>13</v>
      </c>
      <c r="L236" s="16">
        <f>MAX(C251:C254)</f>
        <v>3.79</v>
      </c>
      <c r="M236" s="16">
        <f>MAX(D251:D254)</f>
        <v>0.36</v>
      </c>
      <c r="N236" s="16">
        <f t="shared" ref="N236" si="240">MAX(E251:E254)</f>
        <v>0.97</v>
      </c>
      <c r="O236" s="16">
        <f t="shared" ref="O236" si="241">MAX(F251:F254)</f>
        <v>0.36</v>
      </c>
      <c r="P236" s="16">
        <f t="shared" ref="P236" si="242">MAX(G251:G254)</f>
        <v>1.73</v>
      </c>
      <c r="Q236" s="16">
        <f t="shared" ref="Q236" si="243">MAX(H251:H254)</f>
        <v>0.13</v>
      </c>
    </row>
    <row r="237" spans="1:17">
      <c r="A237" s="15" t="s">
        <v>117</v>
      </c>
      <c r="B237" s="15">
        <v>8</v>
      </c>
      <c r="C237" s="15">
        <v>1.1299999999999999</v>
      </c>
      <c r="D237" s="15">
        <v>0.09</v>
      </c>
      <c r="E237" s="15">
        <v>0.46</v>
      </c>
      <c r="F237" s="15">
        <v>0.09</v>
      </c>
      <c r="G237" s="15">
        <v>0.56999999999999995</v>
      </c>
      <c r="H237" s="15">
        <v>0.02</v>
      </c>
      <c r="K237" s="43">
        <v>14</v>
      </c>
      <c r="L237" s="16">
        <f>MAX(C255:C257)</f>
        <v>7.18</v>
      </c>
      <c r="M237" s="16">
        <f>MAX(D255:D257)</f>
        <v>0.33</v>
      </c>
      <c r="N237" s="16">
        <f t="shared" ref="N237" si="244">MAX(E255:E257)</f>
        <v>0.33</v>
      </c>
      <c r="O237" s="16">
        <f t="shared" ref="O237" si="245">MAX(F255:F257)</f>
        <v>0.33</v>
      </c>
      <c r="P237" s="16">
        <f t="shared" ref="P237" si="246">MAX(G255:G257)</f>
        <v>2.95</v>
      </c>
      <c r="Q237" s="16">
        <f t="shared" ref="Q237" si="247">MAX(H255:H257)</f>
        <v>0.36</v>
      </c>
    </row>
    <row r="238" spans="1:17">
      <c r="A238" s="15" t="s">
        <v>118</v>
      </c>
      <c r="B238" s="15">
        <v>9</v>
      </c>
      <c r="C238" s="15">
        <v>1.17</v>
      </c>
      <c r="D238" s="15">
        <v>0.1</v>
      </c>
      <c r="E238" s="15">
        <v>0.46</v>
      </c>
      <c r="F238" s="15">
        <v>0.1</v>
      </c>
      <c r="G238" s="15">
        <v>0.59</v>
      </c>
      <c r="H238" s="15">
        <v>0.02</v>
      </c>
      <c r="K238" s="43">
        <v>15</v>
      </c>
      <c r="L238" s="40">
        <f>C258</f>
        <v>1.1399999999999999</v>
      </c>
      <c r="M238" s="40">
        <f>D258</f>
        <v>0.06</v>
      </c>
      <c r="N238" s="40">
        <f t="shared" ref="N238" si="248">E258</f>
        <v>0.45</v>
      </c>
      <c r="O238" s="40">
        <f t="shared" ref="O238" si="249">F258</f>
        <v>0.06</v>
      </c>
      <c r="P238" s="40">
        <f t="shared" ref="P238" si="250">G258</f>
        <v>0.55000000000000004</v>
      </c>
      <c r="Q238" s="40">
        <f t="shared" ref="Q238" si="251">H258</f>
        <v>0.03</v>
      </c>
    </row>
    <row r="239" spans="1:17">
      <c r="A239" s="15" t="s">
        <v>119</v>
      </c>
      <c r="B239" s="15" t="s">
        <v>120</v>
      </c>
      <c r="C239" s="15">
        <v>1.01</v>
      </c>
      <c r="D239" s="15">
        <v>0.08</v>
      </c>
      <c r="E239" s="15">
        <v>0.44</v>
      </c>
      <c r="F239" s="15">
        <v>0.08</v>
      </c>
      <c r="G239" s="15">
        <v>0.52</v>
      </c>
      <c r="H239" s="15">
        <v>0.02</v>
      </c>
      <c r="K239" s="43">
        <v>16</v>
      </c>
      <c r="L239" s="16">
        <f>MAX(C259:C261)</f>
        <v>1.74</v>
      </c>
      <c r="M239" s="16">
        <f>MAX(D259:D261)</f>
        <v>0.06</v>
      </c>
      <c r="N239" s="16">
        <f t="shared" ref="N239" si="252">MAX(E259:E261)</f>
        <v>0.66</v>
      </c>
      <c r="O239" s="16">
        <f t="shared" ref="O239" si="253">MAX(F259:F261)</f>
        <v>0.06</v>
      </c>
      <c r="P239" s="16">
        <f t="shared" ref="P239" si="254">MAX(G259:G261)</f>
        <v>0.82</v>
      </c>
      <c r="Q239" s="16">
        <f t="shared" ref="Q239" si="255">MAX(H259:H261)</f>
        <v>0.05</v>
      </c>
    </row>
    <row r="240" spans="1:17">
      <c r="A240" s="15" t="s">
        <v>121</v>
      </c>
      <c r="B240" s="15" t="s">
        <v>122</v>
      </c>
      <c r="C240" s="15">
        <v>0.99</v>
      </c>
      <c r="D240" s="15">
        <v>0.08</v>
      </c>
      <c r="E240" s="15">
        <v>0.44</v>
      </c>
      <c r="F240" s="15">
        <v>0.08</v>
      </c>
      <c r="G240" s="15">
        <v>0.51</v>
      </c>
      <c r="H240" s="15">
        <v>0.02</v>
      </c>
      <c r="K240" s="43">
        <v>17</v>
      </c>
      <c r="L240" s="40">
        <f>C262</f>
        <v>0.54</v>
      </c>
      <c r="M240" s="40">
        <f>D262</f>
        <v>0.02</v>
      </c>
      <c r="N240" s="40">
        <f t="shared" ref="N240:N243" si="256">E262</f>
        <v>0.37</v>
      </c>
      <c r="O240" s="40">
        <f t="shared" ref="O240:O243" si="257">F262</f>
        <v>0.02</v>
      </c>
      <c r="P240" s="40">
        <f t="shared" ref="P240:P243" si="258">G262</f>
        <v>0.28999999999999998</v>
      </c>
      <c r="Q240" s="40">
        <f t="shared" ref="Q240:Q243" si="259">H262</f>
        <v>0</v>
      </c>
    </row>
    <row r="241" spans="1:17">
      <c r="A241" s="15" t="s">
        <v>123</v>
      </c>
      <c r="B241" s="15" t="s">
        <v>124</v>
      </c>
      <c r="C241" s="15">
        <v>0.95</v>
      </c>
      <c r="D241" s="15">
        <v>7.0000000000000007E-2</v>
      </c>
      <c r="E241" s="15">
        <v>0.42</v>
      </c>
      <c r="F241" s="15">
        <v>7.0000000000000007E-2</v>
      </c>
      <c r="G241" s="15">
        <v>0.48</v>
      </c>
      <c r="H241" s="15">
        <v>0.02</v>
      </c>
      <c r="K241" s="43">
        <v>18</v>
      </c>
      <c r="L241" s="40">
        <f t="shared" ref="L241:L243" si="260">C263</f>
        <v>0.51</v>
      </c>
      <c r="M241" s="40">
        <f t="shared" ref="M241:M243" si="261">D263</f>
        <v>0.03</v>
      </c>
      <c r="N241" s="40">
        <f t="shared" si="256"/>
        <v>0.33</v>
      </c>
      <c r="O241" s="40">
        <f t="shared" si="257"/>
        <v>0.03</v>
      </c>
      <c r="P241" s="40">
        <f t="shared" si="258"/>
        <v>0.28000000000000003</v>
      </c>
      <c r="Q241" s="40">
        <f t="shared" si="259"/>
        <v>0</v>
      </c>
    </row>
    <row r="242" spans="1:17">
      <c r="A242" s="15" t="s">
        <v>125</v>
      </c>
      <c r="B242" s="15" t="s">
        <v>126</v>
      </c>
      <c r="C242" s="15">
        <v>0.87</v>
      </c>
      <c r="D242" s="15">
        <v>0.06</v>
      </c>
      <c r="E242" s="15">
        <v>0.39</v>
      </c>
      <c r="F242" s="15">
        <v>0.06</v>
      </c>
      <c r="G242" s="15">
        <v>0.44</v>
      </c>
      <c r="H242" s="15">
        <v>0.01</v>
      </c>
      <c r="K242" s="43">
        <v>19</v>
      </c>
      <c r="L242" s="40">
        <f t="shared" si="260"/>
        <v>3.06</v>
      </c>
      <c r="M242" s="40">
        <f t="shared" si="261"/>
        <v>0.5</v>
      </c>
      <c r="N242" s="40">
        <f t="shared" si="256"/>
        <v>1.51</v>
      </c>
      <c r="O242" s="40">
        <f t="shared" si="257"/>
        <v>0.5</v>
      </c>
      <c r="P242" s="40">
        <f t="shared" si="258"/>
        <v>1.63</v>
      </c>
      <c r="Q242" s="40">
        <f t="shared" si="259"/>
        <v>0.02</v>
      </c>
    </row>
    <row r="243" spans="1:17">
      <c r="A243" s="15" t="s">
        <v>127</v>
      </c>
      <c r="B243" s="15" t="s">
        <v>128</v>
      </c>
      <c r="C243" s="15">
        <v>0.8</v>
      </c>
      <c r="D243" s="15">
        <v>0.05</v>
      </c>
      <c r="E243" s="15">
        <v>0.34</v>
      </c>
      <c r="F243" s="15">
        <v>0.05</v>
      </c>
      <c r="G243" s="15">
        <v>0.4</v>
      </c>
      <c r="H243" s="15">
        <v>0.01</v>
      </c>
      <c r="K243" s="43">
        <v>20</v>
      </c>
      <c r="L243" s="40">
        <f t="shared" si="260"/>
        <v>1.34</v>
      </c>
      <c r="M243" s="40">
        <f t="shared" si="261"/>
        <v>0.1</v>
      </c>
      <c r="N243" s="40">
        <f t="shared" si="256"/>
        <v>0.22</v>
      </c>
      <c r="O243" s="40">
        <f t="shared" si="257"/>
        <v>0.1</v>
      </c>
      <c r="P243" s="40">
        <f t="shared" si="258"/>
        <v>0.61</v>
      </c>
      <c r="Q243" s="40">
        <f t="shared" si="259"/>
        <v>0.05</v>
      </c>
    </row>
    <row r="244" spans="1:17">
      <c r="A244" s="15" t="s">
        <v>129</v>
      </c>
      <c r="B244" s="15" t="s">
        <v>130</v>
      </c>
      <c r="C244" s="15">
        <v>0.77</v>
      </c>
      <c r="D244" s="15">
        <v>0.05</v>
      </c>
      <c r="E244" s="15">
        <v>0.31</v>
      </c>
      <c r="F244" s="15">
        <v>0.05</v>
      </c>
      <c r="G244" s="15">
        <v>0.38</v>
      </c>
      <c r="H244" s="15">
        <v>0.02</v>
      </c>
    </row>
    <row r="245" spans="1:17">
      <c r="A245" s="15" t="s">
        <v>131</v>
      </c>
      <c r="B245" s="15" t="s">
        <v>132</v>
      </c>
      <c r="C245" s="15">
        <v>0.68</v>
      </c>
      <c r="D245" s="15">
        <v>0.04</v>
      </c>
      <c r="E245" s="15">
        <v>0.25</v>
      </c>
      <c r="F245" s="15">
        <v>0.04</v>
      </c>
      <c r="G245" s="15">
        <v>0.34</v>
      </c>
      <c r="H245" s="15">
        <v>0.01</v>
      </c>
    </row>
    <row r="246" spans="1:17">
      <c r="A246" s="15" t="s">
        <v>133</v>
      </c>
      <c r="B246" s="15" t="s">
        <v>134</v>
      </c>
      <c r="C246" s="15">
        <v>0.68</v>
      </c>
      <c r="D246" s="15">
        <v>0.05</v>
      </c>
      <c r="E246" s="15">
        <v>0.24</v>
      </c>
      <c r="F246" s="15">
        <v>0.05</v>
      </c>
      <c r="G246" s="15">
        <v>0.34</v>
      </c>
      <c r="H246" s="15">
        <v>0.01</v>
      </c>
    </row>
    <row r="247" spans="1:17">
      <c r="A247" s="15" t="s">
        <v>135</v>
      </c>
      <c r="B247" s="15" t="s">
        <v>136</v>
      </c>
      <c r="C247" s="15">
        <v>2.31</v>
      </c>
      <c r="D247" s="15">
        <v>0.19</v>
      </c>
      <c r="E247" s="15">
        <v>0.68</v>
      </c>
      <c r="F247" s="15">
        <v>0.19</v>
      </c>
      <c r="G247" s="15">
        <v>1.1200000000000001</v>
      </c>
      <c r="H247" s="15">
        <v>0.06</v>
      </c>
    </row>
    <row r="248" spans="1:17">
      <c r="A248" s="15" t="s">
        <v>137</v>
      </c>
      <c r="B248" s="15" t="s">
        <v>138</v>
      </c>
      <c r="C248" s="15">
        <v>2.4900000000000002</v>
      </c>
      <c r="D248" s="15">
        <v>0.19</v>
      </c>
      <c r="E248" s="15">
        <v>0.67</v>
      </c>
      <c r="F248" s="15">
        <v>0.19</v>
      </c>
      <c r="G248" s="15">
        <v>1.2</v>
      </c>
      <c r="H248" s="15">
        <v>7.0000000000000007E-2</v>
      </c>
    </row>
    <row r="249" spans="1:17">
      <c r="A249" s="15" t="s">
        <v>139</v>
      </c>
      <c r="B249" s="15" t="s">
        <v>140</v>
      </c>
      <c r="C249" s="15">
        <v>1.6</v>
      </c>
      <c r="D249" s="15">
        <v>0.17</v>
      </c>
      <c r="E249" s="15">
        <v>0.63</v>
      </c>
      <c r="F249" s="15">
        <v>0.17</v>
      </c>
      <c r="G249" s="15">
        <v>0.82</v>
      </c>
      <c r="H249" s="15">
        <v>0.02</v>
      </c>
    </row>
    <row r="250" spans="1:17">
      <c r="A250" s="15" t="s">
        <v>141</v>
      </c>
      <c r="B250" s="15" t="s">
        <v>142</v>
      </c>
      <c r="C250" s="15">
        <v>1.85</v>
      </c>
      <c r="D250" s="15">
        <v>0.15</v>
      </c>
      <c r="E250" s="15">
        <v>0.61</v>
      </c>
      <c r="F250" s="15">
        <v>0.15</v>
      </c>
      <c r="G250" s="15">
        <v>0.91</v>
      </c>
      <c r="H250" s="15">
        <v>0.04</v>
      </c>
    </row>
    <row r="251" spans="1:17">
      <c r="A251" s="15" t="s">
        <v>143</v>
      </c>
      <c r="B251" s="15" t="s">
        <v>144</v>
      </c>
      <c r="C251" s="15">
        <v>3.79</v>
      </c>
      <c r="D251" s="15">
        <v>0.32</v>
      </c>
      <c r="E251" s="15">
        <v>0.63</v>
      </c>
      <c r="F251" s="15">
        <v>0.32</v>
      </c>
      <c r="G251" s="15">
        <v>1.73</v>
      </c>
      <c r="H251" s="15">
        <v>0.13</v>
      </c>
    </row>
    <row r="252" spans="1:17">
      <c r="A252" s="15" t="s">
        <v>145</v>
      </c>
      <c r="B252" s="15" t="s">
        <v>146</v>
      </c>
      <c r="C252" s="15">
        <v>3.37</v>
      </c>
      <c r="D252" s="15">
        <v>0.32</v>
      </c>
      <c r="E252" s="15">
        <v>0.82</v>
      </c>
      <c r="F252" s="15">
        <v>0.32</v>
      </c>
      <c r="G252" s="15">
        <v>1.6</v>
      </c>
      <c r="H252" s="15">
        <v>0.1</v>
      </c>
    </row>
    <row r="253" spans="1:17">
      <c r="A253" s="15" t="s">
        <v>147</v>
      </c>
      <c r="B253" s="15" t="s">
        <v>148</v>
      </c>
      <c r="C253" s="15">
        <v>2.93</v>
      </c>
      <c r="D253" s="15">
        <v>0.36</v>
      </c>
      <c r="E253" s="15">
        <v>0.97</v>
      </c>
      <c r="F253" s="15">
        <v>0.36</v>
      </c>
      <c r="G253" s="15">
        <v>1.48</v>
      </c>
      <c r="H253" s="15">
        <v>0.05</v>
      </c>
    </row>
    <row r="254" spans="1:17">
      <c r="A254" s="15" t="s">
        <v>149</v>
      </c>
      <c r="B254" s="15" t="s">
        <v>150</v>
      </c>
      <c r="C254" s="15">
        <v>2.5</v>
      </c>
      <c r="D254" s="15">
        <v>0.21</v>
      </c>
      <c r="E254" s="15">
        <v>0.6</v>
      </c>
      <c r="F254" s="15">
        <v>0.21</v>
      </c>
      <c r="G254" s="15">
        <v>1.25</v>
      </c>
      <c r="H254" s="15">
        <v>0.05</v>
      </c>
    </row>
    <row r="255" spans="1:17">
      <c r="A255" s="15" t="s">
        <v>151</v>
      </c>
      <c r="B255" s="15" t="s">
        <v>152</v>
      </c>
      <c r="C255" s="15">
        <v>6.38</v>
      </c>
      <c r="D255" s="15">
        <v>0.33</v>
      </c>
      <c r="E255" s="15">
        <v>0.31</v>
      </c>
      <c r="F255" s="15">
        <v>0.33</v>
      </c>
      <c r="G255" s="15">
        <v>2.62</v>
      </c>
      <c r="H255" s="15">
        <v>0.32</v>
      </c>
    </row>
    <row r="256" spans="1:17">
      <c r="A256" s="15" t="s">
        <v>153</v>
      </c>
      <c r="B256" s="15" t="s">
        <v>154</v>
      </c>
      <c r="C256" s="15">
        <v>7.18</v>
      </c>
      <c r="D256" s="15">
        <v>0.27</v>
      </c>
      <c r="E256" s="15">
        <v>0.33</v>
      </c>
      <c r="F256" s="15">
        <v>0.27</v>
      </c>
      <c r="G256" s="15">
        <v>2.95</v>
      </c>
      <c r="H256" s="15">
        <v>0.36</v>
      </c>
    </row>
    <row r="257" spans="1:8">
      <c r="A257" s="15" t="s">
        <v>155</v>
      </c>
      <c r="B257" s="15" t="s">
        <v>156</v>
      </c>
      <c r="C257" s="15">
        <v>6.49</v>
      </c>
      <c r="D257" s="15">
        <v>0.27</v>
      </c>
      <c r="E257" s="15">
        <v>0.28999999999999998</v>
      </c>
      <c r="F257" s="15">
        <v>0.27</v>
      </c>
      <c r="G257" s="15">
        <v>2.67</v>
      </c>
      <c r="H257" s="15">
        <v>0.32</v>
      </c>
    </row>
    <row r="258" spans="1:8">
      <c r="A258" s="15" t="s">
        <v>157</v>
      </c>
      <c r="B258" s="15">
        <v>15</v>
      </c>
      <c r="C258" s="15">
        <v>1.1399999999999999</v>
      </c>
      <c r="D258" s="15">
        <v>0.06</v>
      </c>
      <c r="E258" s="15">
        <v>0.45</v>
      </c>
      <c r="F258" s="15">
        <v>0.06</v>
      </c>
      <c r="G258" s="15">
        <v>0.55000000000000004</v>
      </c>
      <c r="H258" s="15">
        <v>0.03</v>
      </c>
    </row>
    <row r="259" spans="1:8">
      <c r="A259" s="15" t="s">
        <v>158</v>
      </c>
      <c r="B259" s="15" t="s">
        <v>159</v>
      </c>
      <c r="C259" s="15">
        <v>1.57</v>
      </c>
      <c r="D259" s="15">
        <v>0.06</v>
      </c>
      <c r="E259" s="15">
        <v>0.6</v>
      </c>
      <c r="F259" s="15">
        <v>0.06</v>
      </c>
      <c r="G259" s="15">
        <v>0.74</v>
      </c>
      <c r="H259" s="15">
        <v>0.05</v>
      </c>
    </row>
    <row r="260" spans="1:8">
      <c r="A260" s="15" t="s">
        <v>160</v>
      </c>
      <c r="B260" s="15" t="s">
        <v>161</v>
      </c>
      <c r="C260" s="15">
        <v>1.74</v>
      </c>
      <c r="D260" s="15">
        <v>0.06</v>
      </c>
      <c r="E260" s="15">
        <v>0.65</v>
      </c>
      <c r="F260" s="15">
        <v>0.06</v>
      </c>
      <c r="G260" s="15">
        <v>0.82</v>
      </c>
      <c r="H260" s="15">
        <v>0.05</v>
      </c>
    </row>
    <row r="261" spans="1:8">
      <c r="A261" s="15" t="s">
        <v>162</v>
      </c>
      <c r="B261" s="15" t="s">
        <v>163</v>
      </c>
      <c r="C261" s="15">
        <v>1.46</v>
      </c>
      <c r="D261" s="15">
        <v>0.06</v>
      </c>
      <c r="E261" s="15">
        <v>0.66</v>
      </c>
      <c r="F261" s="15">
        <v>0.06</v>
      </c>
      <c r="G261" s="15">
        <v>0.71</v>
      </c>
      <c r="H261" s="15">
        <v>0.04</v>
      </c>
    </row>
    <row r="262" spans="1:8">
      <c r="A262" s="15" t="s">
        <v>164</v>
      </c>
      <c r="B262" s="15">
        <v>17</v>
      </c>
      <c r="C262" s="15">
        <v>0.54</v>
      </c>
      <c r="D262" s="15">
        <v>0.02</v>
      </c>
      <c r="E262" s="15">
        <v>0.37</v>
      </c>
      <c r="F262" s="15">
        <v>0.02</v>
      </c>
      <c r="G262" s="15">
        <v>0.28999999999999998</v>
      </c>
      <c r="H262" s="15">
        <v>0</v>
      </c>
    </row>
    <row r="263" spans="1:8">
      <c r="A263" s="15" t="s">
        <v>165</v>
      </c>
      <c r="B263" s="15">
        <v>18</v>
      </c>
      <c r="C263" s="15">
        <v>0.51</v>
      </c>
      <c r="D263" s="15">
        <v>0.03</v>
      </c>
      <c r="E263" s="15">
        <v>0.33</v>
      </c>
      <c r="F263" s="15">
        <v>0.03</v>
      </c>
      <c r="G263" s="15">
        <v>0.28000000000000003</v>
      </c>
      <c r="H263" s="15">
        <v>0</v>
      </c>
    </row>
    <row r="264" spans="1:8">
      <c r="A264" s="15" t="s">
        <v>166</v>
      </c>
      <c r="B264" s="15">
        <v>19</v>
      </c>
      <c r="C264" s="15">
        <v>3.06</v>
      </c>
      <c r="D264" s="15">
        <v>0.5</v>
      </c>
      <c r="E264" s="15">
        <v>1.51</v>
      </c>
      <c r="F264" s="15">
        <v>0.5</v>
      </c>
      <c r="G264" s="15">
        <v>1.63</v>
      </c>
      <c r="H264" s="15">
        <v>0.02</v>
      </c>
    </row>
    <row r="265" spans="1:8">
      <c r="A265" s="15" t="s">
        <v>167</v>
      </c>
      <c r="B265" s="15">
        <v>20</v>
      </c>
      <c r="C265" s="15">
        <v>1.34</v>
      </c>
      <c r="D265" s="15">
        <v>0.1</v>
      </c>
      <c r="E265" s="15">
        <v>0.22</v>
      </c>
      <c r="F265" s="15">
        <v>0.1</v>
      </c>
      <c r="G265" s="15">
        <v>0.61</v>
      </c>
      <c r="H265" s="15">
        <v>0.05</v>
      </c>
    </row>
    <row r="267" spans="1:8">
      <c r="A267" s="15" t="s">
        <v>82</v>
      </c>
    </row>
    <row r="268" spans="1:8">
      <c r="A268" s="15" t="s">
        <v>83</v>
      </c>
      <c r="B268" s="15" t="s">
        <v>84</v>
      </c>
    </row>
    <row r="269" spans="1:8">
      <c r="A269" s="15" t="s">
        <v>85</v>
      </c>
      <c r="B269" s="15" t="s">
        <v>168</v>
      </c>
    </row>
    <row r="270" spans="1:8">
      <c r="A270" s="15" t="s">
        <v>85</v>
      </c>
      <c r="B270" s="15" t="s">
        <v>177</v>
      </c>
    </row>
    <row r="271" spans="1:8">
      <c r="A271" s="15" t="s">
        <v>88</v>
      </c>
      <c r="B271" s="15" t="s">
        <v>89</v>
      </c>
    </row>
    <row r="272" spans="1:8">
      <c r="A272" s="15" t="s">
        <v>90</v>
      </c>
      <c r="B272" s="15" t="s">
        <v>91</v>
      </c>
    </row>
    <row r="274" spans="1:17">
      <c r="A274" s="15" t="s">
        <v>92</v>
      </c>
      <c r="B274" s="15" t="s">
        <v>92</v>
      </c>
      <c r="C274" s="15" t="s">
        <v>13</v>
      </c>
      <c r="D274" s="15" t="s">
        <v>7</v>
      </c>
      <c r="E274" s="15" t="s">
        <v>8</v>
      </c>
      <c r="F274" s="15" t="s">
        <v>9</v>
      </c>
      <c r="G274" s="15" t="s">
        <v>47</v>
      </c>
      <c r="H274" s="15" t="s">
        <v>49</v>
      </c>
      <c r="K274" s="71"/>
      <c r="L274" s="73" t="s">
        <v>178</v>
      </c>
      <c r="M274" s="74"/>
      <c r="N274" s="74"/>
      <c r="O274" s="74"/>
      <c r="P274" s="74"/>
      <c r="Q274" s="75"/>
    </row>
    <row r="275" spans="1:17">
      <c r="A275" s="15" t="s">
        <v>94</v>
      </c>
      <c r="B275" s="15" t="s">
        <v>95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K275" s="72"/>
      <c r="L275" s="43" t="s">
        <v>13</v>
      </c>
      <c r="M275" s="43" t="s">
        <v>7</v>
      </c>
      <c r="N275" s="43" t="s">
        <v>8</v>
      </c>
      <c r="O275" s="43" t="s">
        <v>9</v>
      </c>
      <c r="P275" s="43" t="s">
        <v>47</v>
      </c>
      <c r="Q275" s="43" t="s">
        <v>49</v>
      </c>
    </row>
    <row r="276" spans="1:17">
      <c r="A276" s="15" t="s">
        <v>96</v>
      </c>
      <c r="B276" s="15" t="s">
        <v>97</v>
      </c>
      <c r="C276" s="15">
        <v>1.38</v>
      </c>
      <c r="D276" s="15">
        <v>0.1</v>
      </c>
      <c r="E276" s="15">
        <v>0.59</v>
      </c>
      <c r="F276" s="15">
        <v>0.1</v>
      </c>
      <c r="G276" s="15">
        <v>0.69</v>
      </c>
      <c r="H276" s="15">
        <v>0.03</v>
      </c>
      <c r="K276" s="43">
        <v>1</v>
      </c>
      <c r="L276" s="16">
        <f>MAX(C276:C280)</f>
        <v>1.43</v>
      </c>
      <c r="M276" s="16">
        <f>MAX(D276:D280)</f>
        <v>0.1</v>
      </c>
      <c r="N276" s="16">
        <f t="shared" ref="N276" si="262">MAX(E276:E280)</f>
        <v>0.59</v>
      </c>
      <c r="O276" s="16">
        <f t="shared" ref="O276" si="263">MAX(F276:F280)</f>
        <v>0.1</v>
      </c>
      <c r="P276" s="16">
        <f t="shared" ref="P276" si="264">MAX(G276:G280)</f>
        <v>0.7</v>
      </c>
      <c r="Q276" s="16">
        <f>MAX(H276:H280)</f>
        <v>0.04</v>
      </c>
    </row>
    <row r="277" spans="1:17">
      <c r="A277" s="15" t="s">
        <v>98</v>
      </c>
      <c r="B277" s="15" t="s">
        <v>99</v>
      </c>
      <c r="C277" s="15">
        <v>1.43</v>
      </c>
      <c r="D277" s="15">
        <v>0.09</v>
      </c>
      <c r="E277" s="15">
        <v>0.5</v>
      </c>
      <c r="F277" s="15">
        <v>0.09</v>
      </c>
      <c r="G277" s="15">
        <v>0.7</v>
      </c>
      <c r="H277" s="15">
        <v>0.04</v>
      </c>
      <c r="K277" s="43">
        <v>2</v>
      </c>
      <c r="L277" s="40">
        <f>C281</f>
        <v>1.02</v>
      </c>
      <c r="M277" s="40">
        <f>D281</f>
        <v>0.06</v>
      </c>
      <c r="N277" s="40">
        <f t="shared" ref="N277:N279" si="265">E281</f>
        <v>0.45</v>
      </c>
      <c r="O277" s="40">
        <f t="shared" ref="O277:O279" si="266">F281</f>
        <v>0.06</v>
      </c>
      <c r="P277" s="40">
        <f t="shared" ref="P277:P279" si="267">G281</f>
        <v>0.51</v>
      </c>
      <c r="Q277" s="40">
        <f t="shared" ref="Q277:Q279" si="268">H281</f>
        <v>0.02</v>
      </c>
    </row>
    <row r="278" spans="1:17">
      <c r="A278" s="15" t="s">
        <v>100</v>
      </c>
      <c r="B278" s="15" t="s">
        <v>101</v>
      </c>
      <c r="C278" s="15">
        <v>1.31</v>
      </c>
      <c r="D278" s="15">
        <v>0.09</v>
      </c>
      <c r="E278" s="15">
        <v>0.49</v>
      </c>
      <c r="F278" s="15">
        <v>0.09</v>
      </c>
      <c r="G278" s="15">
        <v>0.65</v>
      </c>
      <c r="H278" s="15">
        <v>0.03</v>
      </c>
      <c r="K278" s="43">
        <v>3</v>
      </c>
      <c r="L278" s="40">
        <f t="shared" ref="L278:L279" si="269">C282</f>
        <v>1.1000000000000001</v>
      </c>
      <c r="M278" s="40">
        <f t="shared" ref="M278:M279" si="270">D282</f>
        <v>7.0000000000000007E-2</v>
      </c>
      <c r="N278" s="40">
        <f t="shared" si="265"/>
        <v>0.44</v>
      </c>
      <c r="O278" s="40">
        <f t="shared" si="266"/>
        <v>7.0000000000000007E-2</v>
      </c>
      <c r="P278" s="40">
        <f t="shared" si="267"/>
        <v>0.55000000000000004</v>
      </c>
      <c r="Q278" s="40">
        <f t="shared" si="268"/>
        <v>0.02</v>
      </c>
    </row>
    <row r="279" spans="1:17">
      <c r="A279" s="15" t="s">
        <v>102</v>
      </c>
      <c r="B279" s="15" t="s">
        <v>103</v>
      </c>
      <c r="C279" s="15">
        <v>0.97</v>
      </c>
      <c r="D279" s="15">
        <v>0.06</v>
      </c>
      <c r="E279" s="15">
        <v>0.41</v>
      </c>
      <c r="F279" s="15">
        <v>0.06</v>
      </c>
      <c r="G279" s="15">
        <v>0.49</v>
      </c>
      <c r="H279" s="15">
        <v>0.02</v>
      </c>
      <c r="K279" s="43">
        <v>4</v>
      </c>
      <c r="L279" s="40">
        <f t="shared" si="269"/>
        <v>1.47</v>
      </c>
      <c r="M279" s="40">
        <f t="shared" si="270"/>
        <v>0.1</v>
      </c>
      <c r="N279" s="40">
        <f t="shared" si="265"/>
        <v>0.59</v>
      </c>
      <c r="O279" s="40">
        <f t="shared" si="266"/>
        <v>0.1</v>
      </c>
      <c r="P279" s="40">
        <f t="shared" si="267"/>
        <v>0.74</v>
      </c>
      <c r="Q279" s="40">
        <f t="shared" si="268"/>
        <v>0.03</v>
      </c>
    </row>
    <row r="280" spans="1:17">
      <c r="A280" s="15" t="s">
        <v>104</v>
      </c>
      <c r="B280" s="15" t="s">
        <v>105</v>
      </c>
      <c r="C280" s="15">
        <v>1.07</v>
      </c>
      <c r="D280" s="15">
        <v>0.08</v>
      </c>
      <c r="E280" s="15">
        <v>0.41</v>
      </c>
      <c r="F280" s="15">
        <v>0.08</v>
      </c>
      <c r="G280" s="15">
        <v>0.53</v>
      </c>
      <c r="H280" s="15">
        <v>0.02</v>
      </c>
      <c r="K280" s="43">
        <v>5</v>
      </c>
      <c r="L280" s="16">
        <f>MAX(C284:C286)</f>
        <v>2.19</v>
      </c>
      <c r="M280" s="16">
        <f>MAX(D284:D286)</f>
        <v>0.13</v>
      </c>
      <c r="N280" s="16">
        <f t="shared" ref="N280" si="271">MAX(E284:E286)</f>
        <v>0.56000000000000005</v>
      </c>
      <c r="O280" s="16">
        <f t="shared" ref="O280" si="272">MAX(F284:F286)</f>
        <v>0.13</v>
      </c>
      <c r="P280" s="16">
        <f t="shared" ref="P280" si="273">MAX(G284:G286)</f>
        <v>1.02</v>
      </c>
      <c r="Q280" s="16">
        <f t="shared" ref="Q280" si="274">MAX(H284:H286)</f>
        <v>7.0000000000000007E-2</v>
      </c>
    </row>
    <row r="281" spans="1:17">
      <c r="A281" s="15" t="s">
        <v>106</v>
      </c>
      <c r="B281" s="15">
        <v>2</v>
      </c>
      <c r="C281" s="15">
        <v>1.02</v>
      </c>
      <c r="D281" s="15">
        <v>0.06</v>
      </c>
      <c r="E281" s="15">
        <v>0.45</v>
      </c>
      <c r="F281" s="15">
        <v>0.06</v>
      </c>
      <c r="G281" s="15">
        <v>0.51</v>
      </c>
      <c r="H281" s="15">
        <v>0.02</v>
      </c>
      <c r="K281" s="43">
        <v>6</v>
      </c>
      <c r="L281" s="40">
        <f>C287</f>
        <v>1.61</v>
      </c>
      <c r="M281" s="40">
        <f>D287</f>
        <v>0.12</v>
      </c>
      <c r="N281" s="40">
        <f t="shared" ref="N281:N284" si="275">E287</f>
        <v>0.68</v>
      </c>
      <c r="O281" s="40">
        <f t="shared" ref="O281:O284" si="276">F287</f>
        <v>0.12</v>
      </c>
      <c r="P281" s="40">
        <f t="shared" ref="P281:P284" si="277">G287</f>
        <v>0.8</v>
      </c>
      <c r="Q281" s="40">
        <f t="shared" ref="Q281:Q284" si="278">H287</f>
        <v>0.04</v>
      </c>
    </row>
    <row r="282" spans="1:17">
      <c r="A282" s="15" t="s">
        <v>107</v>
      </c>
      <c r="B282" s="15">
        <v>3</v>
      </c>
      <c r="C282" s="15">
        <v>1.1000000000000001</v>
      </c>
      <c r="D282" s="15">
        <v>7.0000000000000007E-2</v>
      </c>
      <c r="E282" s="15">
        <v>0.44</v>
      </c>
      <c r="F282" s="15">
        <v>7.0000000000000007E-2</v>
      </c>
      <c r="G282" s="15">
        <v>0.55000000000000004</v>
      </c>
      <c r="H282" s="15">
        <v>0.02</v>
      </c>
      <c r="K282" s="43">
        <v>7</v>
      </c>
      <c r="L282" s="40">
        <f t="shared" ref="L282:L284" si="279">C288</f>
        <v>1.61</v>
      </c>
      <c r="M282" s="40">
        <f t="shared" ref="M282:M284" si="280">D288</f>
        <v>0.12</v>
      </c>
      <c r="N282" s="40">
        <f t="shared" si="275"/>
        <v>0.68</v>
      </c>
      <c r="O282" s="40">
        <f t="shared" si="276"/>
        <v>0.12</v>
      </c>
      <c r="P282" s="40">
        <f t="shared" si="277"/>
        <v>0.81</v>
      </c>
      <c r="Q282" s="40">
        <f t="shared" si="278"/>
        <v>0.03</v>
      </c>
    </row>
    <row r="283" spans="1:17">
      <c r="A283" s="15" t="s">
        <v>108</v>
      </c>
      <c r="B283" s="15">
        <v>4</v>
      </c>
      <c r="C283" s="15">
        <v>1.47</v>
      </c>
      <c r="D283" s="15">
        <v>0.1</v>
      </c>
      <c r="E283" s="15">
        <v>0.59</v>
      </c>
      <c r="F283" s="15">
        <v>0.1</v>
      </c>
      <c r="G283" s="15">
        <v>0.74</v>
      </c>
      <c r="H283" s="15">
        <v>0.03</v>
      </c>
      <c r="K283" s="43">
        <v>8</v>
      </c>
      <c r="L283" s="40">
        <f t="shared" si="279"/>
        <v>1.72</v>
      </c>
      <c r="M283" s="40">
        <f t="shared" si="280"/>
        <v>0.14000000000000001</v>
      </c>
      <c r="N283" s="40">
        <f t="shared" si="275"/>
        <v>0.67</v>
      </c>
      <c r="O283" s="40">
        <f t="shared" si="276"/>
        <v>0.14000000000000001</v>
      </c>
      <c r="P283" s="40">
        <f t="shared" si="277"/>
        <v>0.85</v>
      </c>
      <c r="Q283" s="40">
        <f t="shared" si="278"/>
        <v>0.04</v>
      </c>
    </row>
    <row r="284" spans="1:17">
      <c r="A284" s="15" t="s">
        <v>109</v>
      </c>
      <c r="B284" s="15" t="s">
        <v>110</v>
      </c>
      <c r="C284" s="15">
        <v>1.7</v>
      </c>
      <c r="D284" s="15">
        <v>0.1</v>
      </c>
      <c r="E284" s="15">
        <v>0.56000000000000005</v>
      </c>
      <c r="F284" s="15">
        <v>0.1</v>
      </c>
      <c r="G284" s="15">
        <v>0.82</v>
      </c>
      <c r="H284" s="15">
        <v>0.05</v>
      </c>
      <c r="K284" s="43">
        <v>9</v>
      </c>
      <c r="L284" s="40">
        <f t="shared" si="279"/>
        <v>1.81</v>
      </c>
      <c r="M284" s="40">
        <f t="shared" si="280"/>
        <v>0.16</v>
      </c>
      <c r="N284" s="40">
        <f t="shared" si="275"/>
        <v>0.67</v>
      </c>
      <c r="O284" s="40">
        <f t="shared" si="276"/>
        <v>0.16</v>
      </c>
      <c r="P284" s="40">
        <f t="shared" si="277"/>
        <v>0.89</v>
      </c>
      <c r="Q284" s="40">
        <f t="shared" si="278"/>
        <v>0.04</v>
      </c>
    </row>
    <row r="285" spans="1:17">
      <c r="A285" s="15" t="s">
        <v>111</v>
      </c>
      <c r="B285" s="15" t="s">
        <v>112</v>
      </c>
      <c r="C285" s="15">
        <v>2.19</v>
      </c>
      <c r="D285" s="15">
        <v>0.13</v>
      </c>
      <c r="E285" s="15">
        <v>0.55000000000000004</v>
      </c>
      <c r="F285" s="15">
        <v>0.13</v>
      </c>
      <c r="G285" s="15">
        <v>1.02</v>
      </c>
      <c r="H285" s="15">
        <v>7.0000000000000007E-2</v>
      </c>
      <c r="K285" s="43">
        <v>10</v>
      </c>
      <c r="L285" s="16">
        <f>MAX(C291:C293)</f>
        <v>1.54</v>
      </c>
      <c r="M285" s="16">
        <f>MAX(D291:D293)</f>
        <v>0.12</v>
      </c>
      <c r="N285" s="16">
        <f t="shared" ref="N285" si="281">MAX(E291:E293)</f>
        <v>0.69</v>
      </c>
      <c r="O285" s="16">
        <f t="shared" ref="O285" si="282">MAX(F291:F293)</f>
        <v>0.12</v>
      </c>
      <c r="P285" s="16">
        <f t="shared" ref="P285" si="283">MAX(G291:G293)</f>
        <v>0.77</v>
      </c>
      <c r="Q285" s="16">
        <f t="shared" ref="Q285" si="284">MAX(H291:H293)</f>
        <v>0.03</v>
      </c>
    </row>
    <row r="286" spans="1:17">
      <c r="A286" s="15" t="s">
        <v>113</v>
      </c>
      <c r="B286" s="15" t="s">
        <v>114</v>
      </c>
      <c r="C286" s="15">
        <v>1.72</v>
      </c>
      <c r="D286" s="15">
        <v>0.12</v>
      </c>
      <c r="E286" s="15">
        <v>0.51</v>
      </c>
      <c r="F286" s="15">
        <v>0.12</v>
      </c>
      <c r="G286" s="15">
        <v>0.83</v>
      </c>
      <c r="H286" s="15">
        <v>0.05</v>
      </c>
      <c r="K286" s="43">
        <v>11</v>
      </c>
      <c r="L286" s="16">
        <f>MAX(C294:C298)</f>
        <v>1.4</v>
      </c>
      <c r="M286" s="16">
        <f>MAX(D294:D298)</f>
        <v>0.11</v>
      </c>
      <c r="N286" s="16">
        <f t="shared" ref="N286" si="285">MAX(E294:E298)</f>
        <v>0.66</v>
      </c>
      <c r="O286" s="16">
        <f t="shared" ref="O286" si="286">MAX(F294:F298)</f>
        <v>0.11</v>
      </c>
      <c r="P286" s="16">
        <f t="shared" ref="P286" si="287">MAX(G294:G298)</f>
        <v>0.7</v>
      </c>
      <c r="Q286" s="16">
        <f t="shared" ref="Q286" si="288">MAX(H294:H298)</f>
        <v>0.03</v>
      </c>
    </row>
    <row r="287" spans="1:17">
      <c r="A287" s="15" t="s">
        <v>115</v>
      </c>
      <c r="B287" s="15">
        <v>6</v>
      </c>
      <c r="C287" s="15">
        <v>1.61</v>
      </c>
      <c r="D287" s="15">
        <v>0.12</v>
      </c>
      <c r="E287" s="15">
        <v>0.68</v>
      </c>
      <c r="F287" s="15">
        <v>0.12</v>
      </c>
      <c r="G287" s="15">
        <v>0.8</v>
      </c>
      <c r="H287" s="15">
        <v>0.04</v>
      </c>
      <c r="K287" s="43">
        <v>12</v>
      </c>
      <c r="L287" s="16">
        <f>MAX(C299:C302)</f>
        <v>3.88</v>
      </c>
      <c r="M287" s="16">
        <f>MAX(D299:D302)</f>
        <v>0.28999999999999998</v>
      </c>
      <c r="N287" s="16">
        <f t="shared" ref="N287" si="289">MAX(E299:E302)</f>
        <v>0.86</v>
      </c>
      <c r="O287" s="16">
        <f t="shared" ref="O287" si="290">MAX(F299:F302)</f>
        <v>0.28999999999999998</v>
      </c>
      <c r="P287" s="16">
        <f t="shared" ref="P287" si="291">MAX(G299:G302)</f>
        <v>1.81</v>
      </c>
      <c r="Q287" s="16">
        <f t="shared" ref="Q287" si="292">MAX(H299:H302)</f>
        <v>0.13</v>
      </c>
    </row>
    <row r="288" spans="1:17">
      <c r="A288" s="15" t="s">
        <v>116</v>
      </c>
      <c r="B288" s="15">
        <v>7</v>
      </c>
      <c r="C288" s="15">
        <v>1.61</v>
      </c>
      <c r="D288" s="15">
        <v>0.12</v>
      </c>
      <c r="E288" s="15">
        <v>0.68</v>
      </c>
      <c r="F288" s="15">
        <v>0.12</v>
      </c>
      <c r="G288" s="15">
        <v>0.81</v>
      </c>
      <c r="H288" s="15">
        <v>0.03</v>
      </c>
      <c r="K288" s="43">
        <v>13</v>
      </c>
      <c r="L288" s="16">
        <f>MAX(C303:C306)</f>
        <v>7.32</v>
      </c>
      <c r="M288" s="16">
        <f>MAX(D303:D306)</f>
        <v>0.54</v>
      </c>
      <c r="N288" s="16">
        <f t="shared" ref="N288" si="293">MAX(E303:E306)</f>
        <v>1.06</v>
      </c>
      <c r="O288" s="16">
        <f t="shared" ref="O288" si="294">MAX(F303:F306)</f>
        <v>0.54</v>
      </c>
      <c r="P288" s="16">
        <f t="shared" ref="P288" si="295">MAX(G303:G306)</f>
        <v>3.32</v>
      </c>
      <c r="Q288" s="16">
        <f t="shared" ref="Q288" si="296">MAX(H303:H306)</f>
        <v>0.26</v>
      </c>
    </row>
    <row r="289" spans="1:17">
      <c r="A289" s="15" t="s">
        <v>117</v>
      </c>
      <c r="B289" s="15">
        <v>8</v>
      </c>
      <c r="C289" s="15">
        <v>1.72</v>
      </c>
      <c r="D289" s="15">
        <v>0.14000000000000001</v>
      </c>
      <c r="E289" s="15">
        <v>0.67</v>
      </c>
      <c r="F289" s="15">
        <v>0.14000000000000001</v>
      </c>
      <c r="G289" s="15">
        <v>0.85</v>
      </c>
      <c r="H289" s="15">
        <v>0.04</v>
      </c>
      <c r="K289" s="43">
        <v>14</v>
      </c>
      <c r="L289" s="16">
        <f>MAX(C307:C309)</f>
        <v>11.23</v>
      </c>
      <c r="M289" s="16">
        <f>MAX(D307:D309)</f>
        <v>0.55000000000000004</v>
      </c>
      <c r="N289" s="16">
        <f t="shared" ref="N289" si="297">MAX(E307:E309)</f>
        <v>0.78</v>
      </c>
      <c r="O289" s="16">
        <f t="shared" ref="O289" si="298">MAX(F307:F309)</f>
        <v>0.55000000000000004</v>
      </c>
      <c r="P289" s="16">
        <f t="shared" ref="P289" si="299">MAX(G307:G309)</f>
        <v>4.6900000000000004</v>
      </c>
      <c r="Q289" s="16">
        <f t="shared" ref="Q289" si="300">MAX(H307:H309)</f>
        <v>0.54</v>
      </c>
    </row>
    <row r="290" spans="1:17">
      <c r="A290" s="15" t="s">
        <v>118</v>
      </c>
      <c r="B290" s="15">
        <v>9</v>
      </c>
      <c r="C290" s="15">
        <v>1.81</v>
      </c>
      <c r="D290" s="15">
        <v>0.16</v>
      </c>
      <c r="E290" s="15">
        <v>0.67</v>
      </c>
      <c r="F290" s="15">
        <v>0.16</v>
      </c>
      <c r="G290" s="15">
        <v>0.89</v>
      </c>
      <c r="H290" s="15">
        <v>0.04</v>
      </c>
      <c r="K290" s="43">
        <v>15</v>
      </c>
      <c r="L290" s="40">
        <f>C310</f>
        <v>1.69</v>
      </c>
      <c r="M290" s="40">
        <f>D310</f>
        <v>0.09</v>
      </c>
      <c r="N290" s="40">
        <f t="shared" ref="N290" si="301">E310</f>
        <v>0.64</v>
      </c>
      <c r="O290" s="40">
        <f t="shared" ref="O290" si="302">F310</f>
        <v>0.09</v>
      </c>
      <c r="P290" s="40">
        <f t="shared" ref="P290" si="303">G310</f>
        <v>0.81</v>
      </c>
      <c r="Q290" s="40">
        <f t="shared" ref="Q290" si="304">H310</f>
        <v>0.05</v>
      </c>
    </row>
    <row r="291" spans="1:17">
      <c r="A291" s="15" t="s">
        <v>119</v>
      </c>
      <c r="B291" s="15" t="s">
        <v>120</v>
      </c>
      <c r="C291" s="15">
        <v>1.54</v>
      </c>
      <c r="D291" s="15">
        <v>0.12</v>
      </c>
      <c r="E291" s="15">
        <v>0.69</v>
      </c>
      <c r="F291" s="15">
        <v>0.12</v>
      </c>
      <c r="G291" s="15">
        <v>0.77</v>
      </c>
      <c r="H291" s="15">
        <v>0.03</v>
      </c>
      <c r="K291" s="43">
        <v>16</v>
      </c>
      <c r="L291" s="16">
        <f>MAX(C311:C313)</f>
        <v>2.2400000000000002</v>
      </c>
      <c r="M291" s="16">
        <f>MAX(D311:D313)</f>
        <v>0.09</v>
      </c>
      <c r="N291" s="16">
        <f t="shared" ref="N291" si="305">MAX(E311:E313)</f>
        <v>0.78</v>
      </c>
      <c r="O291" s="16">
        <f t="shared" ref="O291" si="306">MAX(F311:F313)</f>
        <v>0.09</v>
      </c>
      <c r="P291" s="16">
        <f t="shared" ref="P291" si="307">MAX(G311:G313)</f>
        <v>1.05</v>
      </c>
      <c r="Q291" s="16">
        <f t="shared" ref="Q291" si="308">MAX(H311:H313)</f>
        <v>7.0000000000000007E-2</v>
      </c>
    </row>
    <row r="292" spans="1:17">
      <c r="A292" s="15" t="s">
        <v>121</v>
      </c>
      <c r="B292" s="15" t="s">
        <v>122</v>
      </c>
      <c r="C292" s="15">
        <v>1.51</v>
      </c>
      <c r="D292" s="15">
        <v>0.12</v>
      </c>
      <c r="E292" s="15">
        <v>0.69</v>
      </c>
      <c r="F292" s="15">
        <v>0.12</v>
      </c>
      <c r="G292" s="15">
        <v>0.76</v>
      </c>
      <c r="H292" s="15">
        <v>0.03</v>
      </c>
      <c r="K292" s="43">
        <v>17</v>
      </c>
      <c r="L292" s="40">
        <f>C314</f>
        <v>1.1200000000000001</v>
      </c>
      <c r="M292" s="40">
        <f>D314</f>
        <v>0.09</v>
      </c>
      <c r="N292" s="40">
        <f t="shared" ref="N292:N295" si="309">E314</f>
        <v>0.63</v>
      </c>
      <c r="O292" s="40">
        <f t="shared" ref="O292:O295" si="310">F314</f>
        <v>0.09</v>
      </c>
      <c r="P292" s="40">
        <f t="shared" ref="P292:P295" si="311">G314</f>
        <v>0.59</v>
      </c>
      <c r="Q292" s="40">
        <f t="shared" ref="Q292:Q295" si="312">H314</f>
        <v>0.02</v>
      </c>
    </row>
    <row r="293" spans="1:17">
      <c r="A293" s="15" t="s">
        <v>123</v>
      </c>
      <c r="B293" s="15" t="s">
        <v>124</v>
      </c>
      <c r="C293" s="15">
        <v>1.49</v>
      </c>
      <c r="D293" s="15">
        <v>0.12</v>
      </c>
      <c r="E293" s="15">
        <v>0.69</v>
      </c>
      <c r="F293" s="15">
        <v>0.12</v>
      </c>
      <c r="G293" s="15">
        <v>0.75</v>
      </c>
      <c r="H293" s="15">
        <v>0.03</v>
      </c>
      <c r="K293" s="43">
        <v>18</v>
      </c>
      <c r="L293" s="40">
        <f t="shared" ref="L293:L295" si="313">C315</f>
        <v>1.03</v>
      </c>
      <c r="M293" s="40">
        <f t="shared" ref="M293:M295" si="314">D315</f>
        <v>0.1</v>
      </c>
      <c r="N293" s="40">
        <f t="shared" si="309"/>
        <v>0.54</v>
      </c>
      <c r="O293" s="40">
        <f t="shared" si="310"/>
        <v>0.1</v>
      </c>
      <c r="P293" s="40">
        <f t="shared" si="311"/>
        <v>0.54</v>
      </c>
      <c r="Q293" s="40">
        <f t="shared" si="312"/>
        <v>0.01</v>
      </c>
    </row>
    <row r="294" spans="1:17">
      <c r="A294" s="15" t="s">
        <v>125</v>
      </c>
      <c r="B294" s="15" t="s">
        <v>126</v>
      </c>
      <c r="C294" s="15">
        <v>1.38</v>
      </c>
      <c r="D294" s="15">
        <v>0.11</v>
      </c>
      <c r="E294" s="15">
        <v>0.65</v>
      </c>
      <c r="F294" s="15">
        <v>0.11</v>
      </c>
      <c r="G294" s="15">
        <v>0.69</v>
      </c>
      <c r="H294" s="15">
        <v>0.03</v>
      </c>
      <c r="K294" s="43">
        <v>19</v>
      </c>
      <c r="L294" s="40">
        <f t="shared" si="313"/>
        <v>5.7</v>
      </c>
      <c r="M294" s="40">
        <f t="shared" si="314"/>
        <v>1.28</v>
      </c>
      <c r="N294" s="40">
        <f t="shared" si="309"/>
        <v>2.0699999999999998</v>
      </c>
      <c r="O294" s="40">
        <f t="shared" si="310"/>
        <v>1.28</v>
      </c>
      <c r="P294" s="40">
        <f t="shared" si="311"/>
        <v>2.95</v>
      </c>
      <c r="Q294" s="40">
        <f t="shared" si="312"/>
        <v>0.06</v>
      </c>
    </row>
    <row r="295" spans="1:17">
      <c r="A295" s="15" t="s">
        <v>127</v>
      </c>
      <c r="B295" s="15" t="s">
        <v>128</v>
      </c>
      <c r="C295" s="15">
        <v>1.36</v>
      </c>
      <c r="D295" s="15">
        <v>0.1</v>
      </c>
      <c r="E295" s="15">
        <v>0.63</v>
      </c>
      <c r="F295" s="15">
        <v>0.1</v>
      </c>
      <c r="G295" s="15">
        <v>0.68</v>
      </c>
      <c r="H295" s="15">
        <v>0.03</v>
      </c>
      <c r="K295" s="43">
        <v>20</v>
      </c>
      <c r="L295" s="40">
        <f t="shared" si="313"/>
        <v>2.42</v>
      </c>
      <c r="M295" s="40">
        <f t="shared" si="314"/>
        <v>0.2</v>
      </c>
      <c r="N295" s="40">
        <f t="shared" si="309"/>
        <v>0.55000000000000004</v>
      </c>
      <c r="O295" s="40">
        <f t="shared" si="310"/>
        <v>0.2</v>
      </c>
      <c r="P295" s="40">
        <f t="shared" si="311"/>
        <v>1.1100000000000001</v>
      </c>
      <c r="Q295" s="40">
        <f t="shared" si="312"/>
        <v>0.08</v>
      </c>
    </row>
    <row r="296" spans="1:17">
      <c r="A296" s="15" t="s">
        <v>129</v>
      </c>
      <c r="B296" s="15" t="s">
        <v>130</v>
      </c>
      <c r="C296" s="15">
        <v>1.4</v>
      </c>
      <c r="D296" s="15">
        <v>0.1</v>
      </c>
      <c r="E296" s="15">
        <v>0.66</v>
      </c>
      <c r="F296" s="15">
        <v>0.1</v>
      </c>
      <c r="G296" s="15">
        <v>0.7</v>
      </c>
      <c r="H296" s="15">
        <v>0.03</v>
      </c>
    </row>
    <row r="297" spans="1:17">
      <c r="A297" s="15" t="s">
        <v>131</v>
      </c>
      <c r="B297" s="15" t="s">
        <v>132</v>
      </c>
      <c r="C297" s="15">
        <v>1.3</v>
      </c>
      <c r="D297" s="15">
        <v>0.09</v>
      </c>
      <c r="E297" s="15">
        <v>0.57999999999999996</v>
      </c>
      <c r="F297" s="15">
        <v>0.09</v>
      </c>
      <c r="G297" s="15">
        <v>0.65</v>
      </c>
      <c r="H297" s="15">
        <v>0.03</v>
      </c>
    </row>
    <row r="298" spans="1:17">
      <c r="A298" s="15" t="s">
        <v>133</v>
      </c>
      <c r="B298" s="15" t="s">
        <v>134</v>
      </c>
      <c r="C298" s="15">
        <v>1.34</v>
      </c>
      <c r="D298" s="15">
        <v>0.1</v>
      </c>
      <c r="E298" s="15">
        <v>0.55000000000000004</v>
      </c>
      <c r="F298" s="15">
        <v>0.1</v>
      </c>
      <c r="G298" s="15">
        <v>0.66</v>
      </c>
      <c r="H298" s="15">
        <v>0.03</v>
      </c>
    </row>
    <row r="299" spans="1:17">
      <c r="A299" s="15" t="s">
        <v>135</v>
      </c>
      <c r="B299" s="15" t="s">
        <v>136</v>
      </c>
      <c r="C299" s="15">
        <v>3.65</v>
      </c>
      <c r="D299" s="15">
        <v>0.28999999999999998</v>
      </c>
      <c r="E299" s="15">
        <v>0.86</v>
      </c>
      <c r="F299" s="15">
        <v>0.28999999999999998</v>
      </c>
      <c r="G299" s="15">
        <v>1.72</v>
      </c>
      <c r="H299" s="15">
        <v>0.11</v>
      </c>
    </row>
    <row r="300" spans="1:17">
      <c r="A300" s="15" t="s">
        <v>137</v>
      </c>
      <c r="B300" s="15" t="s">
        <v>138</v>
      </c>
      <c r="C300" s="15">
        <v>3.88</v>
      </c>
      <c r="D300" s="15">
        <v>0.28999999999999998</v>
      </c>
      <c r="E300" s="15">
        <v>0.85</v>
      </c>
      <c r="F300" s="15">
        <v>0.28999999999999998</v>
      </c>
      <c r="G300" s="15">
        <v>1.81</v>
      </c>
      <c r="H300" s="15">
        <v>0.13</v>
      </c>
    </row>
    <row r="301" spans="1:17">
      <c r="A301" s="15" t="s">
        <v>139</v>
      </c>
      <c r="B301" s="15" t="s">
        <v>140</v>
      </c>
      <c r="C301" s="15">
        <v>2.69</v>
      </c>
      <c r="D301" s="15">
        <v>0.26</v>
      </c>
      <c r="E301" s="15">
        <v>0.74</v>
      </c>
      <c r="F301" s="15">
        <v>0.26</v>
      </c>
      <c r="G301" s="15">
        <v>1.3</v>
      </c>
      <c r="H301" s="15">
        <v>7.0000000000000007E-2</v>
      </c>
    </row>
    <row r="302" spans="1:17">
      <c r="A302" s="15" t="s">
        <v>141</v>
      </c>
      <c r="B302" s="15" t="s">
        <v>142</v>
      </c>
      <c r="C302" s="15">
        <v>2.63</v>
      </c>
      <c r="D302" s="15">
        <v>0.22</v>
      </c>
      <c r="E302" s="15">
        <v>0.68</v>
      </c>
      <c r="F302" s="15">
        <v>0.22</v>
      </c>
      <c r="G302" s="15">
        <v>1.25</v>
      </c>
      <c r="H302" s="15">
        <v>0.08</v>
      </c>
    </row>
    <row r="303" spans="1:17">
      <c r="A303" s="15" t="s">
        <v>143</v>
      </c>
      <c r="B303" s="15" t="s">
        <v>144</v>
      </c>
      <c r="C303" s="15">
        <v>7.32</v>
      </c>
      <c r="D303" s="15">
        <v>0.52</v>
      </c>
      <c r="E303" s="15">
        <v>1.01</v>
      </c>
      <c r="F303" s="15">
        <v>0.52</v>
      </c>
      <c r="G303" s="15">
        <v>3.32</v>
      </c>
      <c r="H303" s="15">
        <v>0.26</v>
      </c>
    </row>
    <row r="304" spans="1:17">
      <c r="A304" s="15" t="s">
        <v>145</v>
      </c>
      <c r="B304" s="15" t="s">
        <v>146</v>
      </c>
      <c r="C304" s="15">
        <v>6.23</v>
      </c>
      <c r="D304" s="15">
        <v>0.51</v>
      </c>
      <c r="E304" s="15">
        <v>1</v>
      </c>
      <c r="F304" s="15">
        <v>0.51</v>
      </c>
      <c r="G304" s="15">
        <v>2.89</v>
      </c>
      <c r="H304" s="15">
        <v>0.2</v>
      </c>
    </row>
    <row r="305" spans="1:8">
      <c r="A305" s="15" t="s">
        <v>147</v>
      </c>
      <c r="B305" s="15" t="s">
        <v>148</v>
      </c>
      <c r="C305" s="15">
        <v>5.24</v>
      </c>
      <c r="D305" s="15">
        <v>0.54</v>
      </c>
      <c r="E305" s="15">
        <v>1.06</v>
      </c>
      <c r="F305" s="15">
        <v>0.54</v>
      </c>
      <c r="G305" s="15">
        <v>2.54</v>
      </c>
      <c r="H305" s="15">
        <v>0.13</v>
      </c>
    </row>
    <row r="306" spans="1:8">
      <c r="A306" s="15" t="s">
        <v>149</v>
      </c>
      <c r="B306" s="15" t="s">
        <v>150</v>
      </c>
      <c r="C306" s="15">
        <v>4.63</v>
      </c>
      <c r="D306" s="15">
        <v>0.36</v>
      </c>
      <c r="E306" s="15">
        <v>1.02</v>
      </c>
      <c r="F306" s="15">
        <v>0.36</v>
      </c>
      <c r="G306" s="15">
        <v>2.27</v>
      </c>
      <c r="H306" s="15">
        <v>0.11</v>
      </c>
    </row>
    <row r="307" spans="1:8">
      <c r="A307" s="15" t="s">
        <v>151</v>
      </c>
      <c r="B307" s="15" t="s">
        <v>152</v>
      </c>
      <c r="C307" s="15">
        <v>11.23</v>
      </c>
      <c r="D307" s="15">
        <v>0.55000000000000004</v>
      </c>
      <c r="E307" s="15">
        <v>0.69</v>
      </c>
      <c r="F307" s="15">
        <v>0.55000000000000004</v>
      </c>
      <c r="G307" s="15">
        <v>4.6900000000000004</v>
      </c>
      <c r="H307" s="15">
        <v>0.53</v>
      </c>
    </row>
    <row r="308" spans="1:8">
      <c r="A308" s="15" t="s">
        <v>153</v>
      </c>
      <c r="B308" s="15" t="s">
        <v>154</v>
      </c>
      <c r="C308" s="15">
        <v>11.07</v>
      </c>
      <c r="D308" s="15">
        <v>0.48</v>
      </c>
      <c r="E308" s="15">
        <v>0.78</v>
      </c>
      <c r="F308" s="15">
        <v>0.48</v>
      </c>
      <c r="G308" s="15">
        <v>4.5999999999999996</v>
      </c>
      <c r="H308" s="15">
        <v>0.54</v>
      </c>
    </row>
    <row r="309" spans="1:8">
      <c r="A309" s="15" t="s">
        <v>155</v>
      </c>
      <c r="B309" s="15" t="s">
        <v>156</v>
      </c>
      <c r="C309" s="15">
        <v>10.28</v>
      </c>
      <c r="D309" s="15">
        <v>0.46</v>
      </c>
      <c r="E309" s="15">
        <v>0.73</v>
      </c>
      <c r="F309" s="15">
        <v>0.46</v>
      </c>
      <c r="G309" s="15">
        <v>4.28</v>
      </c>
      <c r="H309" s="15">
        <v>0.5</v>
      </c>
    </row>
    <row r="310" spans="1:8">
      <c r="A310" s="15" t="s">
        <v>157</v>
      </c>
      <c r="B310" s="15">
        <v>15</v>
      </c>
      <c r="C310" s="15">
        <v>1.69</v>
      </c>
      <c r="D310" s="15">
        <v>0.09</v>
      </c>
      <c r="E310" s="15">
        <v>0.64</v>
      </c>
      <c r="F310" s="15">
        <v>0.09</v>
      </c>
      <c r="G310" s="15">
        <v>0.81</v>
      </c>
      <c r="H310" s="15">
        <v>0.05</v>
      </c>
    </row>
    <row r="311" spans="1:8">
      <c r="A311" s="15" t="s">
        <v>158</v>
      </c>
      <c r="B311" s="15" t="s">
        <v>159</v>
      </c>
      <c r="C311" s="15">
        <v>2.13</v>
      </c>
      <c r="D311" s="15">
        <v>0.09</v>
      </c>
      <c r="E311" s="15">
        <v>0.67</v>
      </c>
      <c r="F311" s="15">
        <v>0.09</v>
      </c>
      <c r="G311" s="15">
        <v>0.98</v>
      </c>
      <c r="H311" s="15">
        <v>7.0000000000000007E-2</v>
      </c>
    </row>
    <row r="312" spans="1:8">
      <c r="A312" s="15" t="s">
        <v>160</v>
      </c>
      <c r="B312" s="15" t="s">
        <v>161</v>
      </c>
      <c r="C312" s="15">
        <v>2.2400000000000002</v>
      </c>
      <c r="D312" s="15">
        <v>0.09</v>
      </c>
      <c r="E312" s="15">
        <v>0.78</v>
      </c>
      <c r="F312" s="15">
        <v>0.09</v>
      </c>
      <c r="G312" s="15">
        <v>1.05</v>
      </c>
      <c r="H312" s="15">
        <v>7.0000000000000007E-2</v>
      </c>
    </row>
    <row r="313" spans="1:8">
      <c r="A313" s="15" t="s">
        <v>162</v>
      </c>
      <c r="B313" s="15" t="s">
        <v>163</v>
      </c>
      <c r="C313" s="15">
        <v>2.0299999999999998</v>
      </c>
      <c r="D313" s="15">
        <v>0.09</v>
      </c>
      <c r="E313" s="15">
        <v>0.78</v>
      </c>
      <c r="F313" s="15">
        <v>0.09</v>
      </c>
      <c r="G313" s="15">
        <v>0.97</v>
      </c>
      <c r="H313" s="15">
        <v>0.06</v>
      </c>
    </row>
    <row r="314" spans="1:8">
      <c r="A314" s="15" t="s">
        <v>164</v>
      </c>
      <c r="B314" s="15">
        <v>17</v>
      </c>
      <c r="C314" s="15">
        <v>1.1200000000000001</v>
      </c>
      <c r="D314" s="15">
        <v>0.09</v>
      </c>
      <c r="E314" s="15">
        <v>0.63</v>
      </c>
      <c r="F314" s="15">
        <v>0.09</v>
      </c>
      <c r="G314" s="15">
        <v>0.59</v>
      </c>
      <c r="H314" s="15">
        <v>0.02</v>
      </c>
    </row>
    <row r="315" spans="1:8">
      <c r="A315" s="15" t="s">
        <v>165</v>
      </c>
      <c r="B315" s="15">
        <v>18</v>
      </c>
      <c r="C315" s="15">
        <v>1.03</v>
      </c>
      <c r="D315" s="15">
        <v>0.1</v>
      </c>
      <c r="E315" s="15">
        <v>0.54</v>
      </c>
      <c r="F315" s="15">
        <v>0.1</v>
      </c>
      <c r="G315" s="15">
        <v>0.54</v>
      </c>
      <c r="H315" s="15">
        <v>0.01</v>
      </c>
    </row>
    <row r="316" spans="1:8">
      <c r="A316" s="15" t="s">
        <v>166</v>
      </c>
      <c r="B316" s="15">
        <v>19</v>
      </c>
      <c r="C316" s="15">
        <v>5.7</v>
      </c>
      <c r="D316" s="15">
        <v>1.28</v>
      </c>
      <c r="E316" s="15">
        <v>2.0699999999999998</v>
      </c>
      <c r="F316" s="15">
        <v>1.28</v>
      </c>
      <c r="G316" s="15">
        <v>2.95</v>
      </c>
      <c r="H316" s="15">
        <v>0.06</v>
      </c>
    </row>
    <row r="317" spans="1:8">
      <c r="A317" s="15" t="s">
        <v>167</v>
      </c>
      <c r="B317" s="15">
        <v>20</v>
      </c>
      <c r="C317" s="15">
        <v>2.42</v>
      </c>
      <c r="D317" s="15">
        <v>0.2</v>
      </c>
      <c r="E317" s="15">
        <v>0.55000000000000004</v>
      </c>
      <c r="F317" s="15">
        <v>0.2</v>
      </c>
      <c r="G317" s="15">
        <v>1.1100000000000001</v>
      </c>
      <c r="H317" s="15">
        <v>0.08</v>
      </c>
    </row>
    <row r="320" spans="1:8">
      <c r="A320" s="15" t="s">
        <v>82</v>
      </c>
    </row>
    <row r="321" spans="1:17">
      <c r="A321" s="15" t="s">
        <v>83</v>
      </c>
      <c r="B321" s="15" t="s">
        <v>84</v>
      </c>
    </row>
    <row r="322" spans="1:17">
      <c r="A322" s="15" t="s">
        <v>85</v>
      </c>
      <c r="B322" s="15" t="s">
        <v>168</v>
      </c>
    </row>
    <row r="323" spans="1:17">
      <c r="A323" s="15" t="s">
        <v>85</v>
      </c>
      <c r="B323" s="15" t="s">
        <v>179</v>
      </c>
    </row>
    <row r="324" spans="1:17">
      <c r="A324" s="15" t="s">
        <v>88</v>
      </c>
      <c r="B324" s="15" t="s">
        <v>89</v>
      </c>
    </row>
    <row r="325" spans="1:17">
      <c r="A325" s="15" t="s">
        <v>90</v>
      </c>
      <c r="B325" s="15" t="s">
        <v>91</v>
      </c>
    </row>
    <row r="327" spans="1:17">
      <c r="A327" s="15" t="s">
        <v>92</v>
      </c>
      <c r="B327" s="15" t="s">
        <v>92</v>
      </c>
      <c r="C327" s="15" t="s">
        <v>13</v>
      </c>
      <c r="D327" s="15" t="s">
        <v>7</v>
      </c>
      <c r="E327" s="15" t="s">
        <v>8</v>
      </c>
      <c r="F327" s="15" t="s">
        <v>9</v>
      </c>
      <c r="G327" s="15" t="s">
        <v>47</v>
      </c>
      <c r="H327" s="15" t="s">
        <v>49</v>
      </c>
      <c r="K327" s="71"/>
      <c r="L327" s="73" t="s">
        <v>180</v>
      </c>
      <c r="M327" s="74"/>
      <c r="N327" s="74"/>
      <c r="O327" s="74"/>
      <c r="P327" s="74"/>
      <c r="Q327" s="75"/>
    </row>
    <row r="328" spans="1:17">
      <c r="A328" s="15" t="s">
        <v>94</v>
      </c>
      <c r="B328" s="15" t="s">
        <v>95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K328" s="72"/>
      <c r="L328" s="43" t="s">
        <v>13</v>
      </c>
      <c r="M328" s="43" t="s">
        <v>7</v>
      </c>
      <c r="N328" s="43" t="s">
        <v>8</v>
      </c>
      <c r="O328" s="43" t="s">
        <v>9</v>
      </c>
      <c r="P328" s="43" t="s">
        <v>47</v>
      </c>
      <c r="Q328" s="43" t="s">
        <v>49</v>
      </c>
    </row>
    <row r="329" spans="1:17">
      <c r="A329" s="15" t="s">
        <v>96</v>
      </c>
      <c r="B329" s="15" t="s">
        <v>97</v>
      </c>
      <c r="C329" s="15">
        <v>1.26</v>
      </c>
      <c r="D329" s="15">
        <v>0.1</v>
      </c>
      <c r="E329" s="15">
        <v>0.54</v>
      </c>
      <c r="F329" s="15">
        <v>0.1</v>
      </c>
      <c r="G329" s="15">
        <v>0.63</v>
      </c>
      <c r="H329" s="15">
        <v>0.03</v>
      </c>
      <c r="K329" s="43">
        <v>1</v>
      </c>
      <c r="L329" s="16">
        <f>MAX(C329:C333)</f>
        <v>1.33</v>
      </c>
      <c r="M329" s="16">
        <f>MAX(D329:D333)</f>
        <v>0.1</v>
      </c>
      <c r="N329" s="16">
        <f t="shared" ref="N329" si="315">MAX(E329:E333)</f>
        <v>0.54</v>
      </c>
      <c r="O329" s="16">
        <f t="shared" ref="O329" si="316">MAX(F329:F333)</f>
        <v>0.1</v>
      </c>
      <c r="P329" s="16">
        <f t="shared" ref="P329" si="317">MAX(G329:G333)</f>
        <v>0.65</v>
      </c>
      <c r="Q329" s="16">
        <f>MAX(H329:H333)</f>
        <v>0.03</v>
      </c>
    </row>
    <row r="330" spans="1:17">
      <c r="A330" s="15" t="s">
        <v>98</v>
      </c>
      <c r="B330" s="15" t="s">
        <v>99</v>
      </c>
      <c r="C330" s="15">
        <v>1.33</v>
      </c>
      <c r="D330" s="15">
        <v>0.08</v>
      </c>
      <c r="E330" s="15">
        <v>0.47</v>
      </c>
      <c r="F330" s="15">
        <v>0.08</v>
      </c>
      <c r="G330" s="15">
        <v>0.65</v>
      </c>
      <c r="H330" s="15">
        <v>0.03</v>
      </c>
      <c r="K330" s="43">
        <v>2</v>
      </c>
      <c r="L330" s="40">
        <f>C334</f>
        <v>0.94</v>
      </c>
      <c r="M330" s="40">
        <f>D334</f>
        <v>0.05</v>
      </c>
      <c r="N330" s="40">
        <f t="shared" ref="N330:N332" si="318">E334</f>
        <v>0.44</v>
      </c>
      <c r="O330" s="40">
        <f t="shared" ref="O330:O332" si="319">F334</f>
        <v>0.05</v>
      </c>
      <c r="P330" s="40">
        <f t="shared" ref="P330:P332" si="320">G334</f>
        <v>0.48</v>
      </c>
      <c r="Q330" s="40">
        <f t="shared" ref="Q330:Q332" si="321">H334</f>
        <v>0.02</v>
      </c>
    </row>
    <row r="331" spans="1:17">
      <c r="A331" s="15" t="s">
        <v>100</v>
      </c>
      <c r="B331" s="15" t="s">
        <v>101</v>
      </c>
      <c r="C331" s="15">
        <v>1.2</v>
      </c>
      <c r="D331" s="15">
        <v>0.09</v>
      </c>
      <c r="E331" s="15">
        <v>0.48</v>
      </c>
      <c r="F331" s="15">
        <v>0.09</v>
      </c>
      <c r="G331" s="15">
        <v>0.6</v>
      </c>
      <c r="H331" s="15">
        <v>0.02</v>
      </c>
      <c r="K331" s="43">
        <v>3</v>
      </c>
      <c r="L331" s="40">
        <f t="shared" ref="L331:L332" si="322">C335</f>
        <v>1.02</v>
      </c>
      <c r="M331" s="40">
        <f t="shared" ref="M331:M332" si="323">D335</f>
        <v>0.06</v>
      </c>
      <c r="N331" s="40">
        <f t="shared" si="318"/>
        <v>0.44</v>
      </c>
      <c r="O331" s="40">
        <f t="shared" si="319"/>
        <v>0.06</v>
      </c>
      <c r="P331" s="40">
        <f t="shared" si="320"/>
        <v>0.52</v>
      </c>
      <c r="Q331" s="40">
        <f t="shared" si="321"/>
        <v>0.02</v>
      </c>
    </row>
    <row r="332" spans="1:17">
      <c r="A332" s="15" t="s">
        <v>102</v>
      </c>
      <c r="B332" s="15" t="s">
        <v>103</v>
      </c>
      <c r="C332" s="15">
        <v>0.85</v>
      </c>
      <c r="D332" s="15">
        <v>0.06</v>
      </c>
      <c r="E332" s="15">
        <v>0.37</v>
      </c>
      <c r="F332" s="15">
        <v>0.06</v>
      </c>
      <c r="G332" s="15">
        <v>0.43</v>
      </c>
      <c r="H332" s="15">
        <v>0.02</v>
      </c>
      <c r="K332" s="43">
        <v>4</v>
      </c>
      <c r="L332" s="40">
        <f t="shared" si="322"/>
        <v>1.34</v>
      </c>
      <c r="M332" s="40">
        <f t="shared" si="323"/>
        <v>0.08</v>
      </c>
      <c r="N332" s="40">
        <f t="shared" si="318"/>
        <v>0.56000000000000005</v>
      </c>
      <c r="O332" s="40">
        <f t="shared" si="319"/>
        <v>0.08</v>
      </c>
      <c r="P332" s="40">
        <f t="shared" si="320"/>
        <v>0.68</v>
      </c>
      <c r="Q332" s="40">
        <f t="shared" si="321"/>
        <v>0.02</v>
      </c>
    </row>
    <row r="333" spans="1:17">
      <c r="A333" s="15" t="s">
        <v>104</v>
      </c>
      <c r="B333" s="15" t="s">
        <v>105</v>
      </c>
      <c r="C333" s="15">
        <v>1</v>
      </c>
      <c r="D333" s="15">
        <v>7.0000000000000007E-2</v>
      </c>
      <c r="E333" s="15">
        <v>0.41</v>
      </c>
      <c r="F333" s="15">
        <v>7.0000000000000007E-2</v>
      </c>
      <c r="G333" s="15">
        <v>0.5</v>
      </c>
      <c r="H333" s="15">
        <v>0.02</v>
      </c>
      <c r="K333" s="43">
        <v>5</v>
      </c>
      <c r="L333" s="16">
        <f>MAX(C337:C339)</f>
        <v>2.0699999999999998</v>
      </c>
      <c r="M333" s="16">
        <f>MAX(D337:D339)</f>
        <v>0.12</v>
      </c>
      <c r="N333" s="16">
        <f t="shared" ref="N333" si="324">MAX(E337:E339)</f>
        <v>0.54</v>
      </c>
      <c r="O333" s="16">
        <f t="shared" ref="O333" si="325">MAX(F337:F339)</f>
        <v>0.12</v>
      </c>
      <c r="P333" s="16">
        <f t="shared" ref="P333" si="326">MAX(G337:G339)</f>
        <v>0.97</v>
      </c>
      <c r="Q333" s="16">
        <f t="shared" ref="Q333" si="327">MAX(H337:H339)</f>
        <v>7.0000000000000007E-2</v>
      </c>
    </row>
    <row r="334" spans="1:17">
      <c r="A334" s="15" t="s">
        <v>106</v>
      </c>
      <c r="B334" s="15">
        <v>2</v>
      </c>
      <c r="C334" s="15">
        <v>0.94</v>
      </c>
      <c r="D334" s="15">
        <v>0.05</v>
      </c>
      <c r="E334" s="15">
        <v>0.44</v>
      </c>
      <c r="F334" s="15">
        <v>0.05</v>
      </c>
      <c r="G334" s="15">
        <v>0.48</v>
      </c>
      <c r="H334" s="15">
        <v>0.02</v>
      </c>
      <c r="K334" s="43">
        <v>6</v>
      </c>
      <c r="L334" s="40">
        <f>C340</f>
        <v>1.48</v>
      </c>
      <c r="M334" s="40">
        <f>D340</f>
        <v>0.11</v>
      </c>
      <c r="N334" s="40">
        <f t="shared" ref="N334:N337" si="328">E340</f>
        <v>0.63</v>
      </c>
      <c r="O334" s="40">
        <f t="shared" ref="O334:O337" si="329">F340</f>
        <v>0.11</v>
      </c>
      <c r="P334" s="40">
        <f t="shared" ref="P334:P337" si="330">G340</f>
        <v>0.74</v>
      </c>
      <c r="Q334" s="40">
        <f t="shared" ref="Q334:Q337" si="331">H340</f>
        <v>0.03</v>
      </c>
    </row>
    <row r="335" spans="1:17">
      <c r="A335" s="15" t="s">
        <v>107</v>
      </c>
      <c r="B335" s="15">
        <v>3</v>
      </c>
      <c r="C335" s="15">
        <v>1.02</v>
      </c>
      <c r="D335" s="15">
        <v>0.06</v>
      </c>
      <c r="E335" s="15">
        <v>0.44</v>
      </c>
      <c r="F335" s="15">
        <v>0.06</v>
      </c>
      <c r="G335" s="15">
        <v>0.52</v>
      </c>
      <c r="H335" s="15">
        <v>0.02</v>
      </c>
      <c r="K335" s="43">
        <v>7</v>
      </c>
      <c r="L335" s="40">
        <f t="shared" ref="L335:L337" si="332">C341</f>
        <v>1.51</v>
      </c>
      <c r="M335" s="40">
        <f t="shared" ref="M335:M337" si="333">D341</f>
        <v>0.12</v>
      </c>
      <c r="N335" s="40">
        <f t="shared" si="328"/>
        <v>0.67</v>
      </c>
      <c r="O335" s="40">
        <f t="shared" si="329"/>
        <v>0.12</v>
      </c>
      <c r="P335" s="40">
        <f t="shared" si="330"/>
        <v>0.76</v>
      </c>
      <c r="Q335" s="40">
        <f t="shared" si="331"/>
        <v>0.03</v>
      </c>
    </row>
    <row r="336" spans="1:17">
      <c r="A336" s="15" t="s">
        <v>108</v>
      </c>
      <c r="B336" s="15">
        <v>4</v>
      </c>
      <c r="C336" s="15">
        <v>1.34</v>
      </c>
      <c r="D336" s="15">
        <v>0.08</v>
      </c>
      <c r="E336" s="15">
        <v>0.56000000000000005</v>
      </c>
      <c r="F336" s="15">
        <v>0.08</v>
      </c>
      <c r="G336" s="15">
        <v>0.68</v>
      </c>
      <c r="H336" s="15">
        <v>0.02</v>
      </c>
      <c r="K336" s="43">
        <v>8</v>
      </c>
      <c r="L336" s="40">
        <f t="shared" si="332"/>
        <v>1.6</v>
      </c>
      <c r="M336" s="40">
        <f t="shared" si="333"/>
        <v>0.13</v>
      </c>
      <c r="N336" s="40">
        <f t="shared" si="328"/>
        <v>0.62</v>
      </c>
      <c r="O336" s="40">
        <f t="shared" si="329"/>
        <v>0.13</v>
      </c>
      <c r="P336" s="40">
        <f t="shared" si="330"/>
        <v>0.79</v>
      </c>
      <c r="Q336" s="40">
        <f t="shared" si="331"/>
        <v>0.04</v>
      </c>
    </row>
    <row r="337" spans="1:17">
      <c r="A337" s="15" t="s">
        <v>109</v>
      </c>
      <c r="B337" s="15" t="s">
        <v>110</v>
      </c>
      <c r="C337" s="15">
        <v>1.56</v>
      </c>
      <c r="D337" s="15">
        <v>0.1</v>
      </c>
      <c r="E337" s="15">
        <v>0.51</v>
      </c>
      <c r="F337" s="15">
        <v>0.1</v>
      </c>
      <c r="G337" s="15">
        <v>0.75</v>
      </c>
      <c r="H337" s="15">
        <v>0.04</v>
      </c>
      <c r="K337" s="43">
        <v>9</v>
      </c>
      <c r="L337" s="40">
        <f t="shared" si="332"/>
        <v>1.7</v>
      </c>
      <c r="M337" s="40">
        <f t="shared" si="333"/>
        <v>0.15</v>
      </c>
      <c r="N337" s="40">
        <f t="shared" si="328"/>
        <v>0.63</v>
      </c>
      <c r="O337" s="40">
        <f t="shared" si="329"/>
        <v>0.15</v>
      </c>
      <c r="P337" s="40">
        <f t="shared" si="330"/>
        <v>0.84</v>
      </c>
      <c r="Q337" s="40">
        <f t="shared" si="331"/>
        <v>0.04</v>
      </c>
    </row>
    <row r="338" spans="1:17">
      <c r="A338" s="15" t="s">
        <v>111</v>
      </c>
      <c r="B338" s="15" t="s">
        <v>112</v>
      </c>
      <c r="C338" s="15">
        <v>2.0699999999999998</v>
      </c>
      <c r="D338" s="15">
        <v>0.12</v>
      </c>
      <c r="E338" s="15">
        <v>0.54</v>
      </c>
      <c r="F338" s="15">
        <v>0.12</v>
      </c>
      <c r="G338" s="15">
        <v>0.97</v>
      </c>
      <c r="H338" s="15">
        <v>7.0000000000000007E-2</v>
      </c>
      <c r="K338" s="43">
        <v>10</v>
      </c>
      <c r="L338" s="16">
        <f>MAX(C344:C346)</f>
        <v>1.46</v>
      </c>
      <c r="M338" s="16">
        <f>MAX(D344:D346)</f>
        <v>0.12</v>
      </c>
      <c r="N338" s="16">
        <f t="shared" ref="N338" si="334">MAX(E344:E346)</f>
        <v>0.67</v>
      </c>
      <c r="O338" s="16">
        <f t="shared" ref="O338" si="335">MAX(F344:F346)</f>
        <v>0.12</v>
      </c>
      <c r="P338" s="16">
        <f t="shared" ref="P338" si="336">MAX(G344:G346)</f>
        <v>0.74</v>
      </c>
      <c r="Q338" s="16">
        <f t="shared" ref="Q338" si="337">MAX(H344:H346)</f>
        <v>0.03</v>
      </c>
    </row>
    <row r="339" spans="1:17">
      <c r="A339" s="15" t="s">
        <v>113</v>
      </c>
      <c r="B339" s="15" t="s">
        <v>114</v>
      </c>
      <c r="C339" s="15">
        <v>1.6</v>
      </c>
      <c r="D339" s="15">
        <v>0.1</v>
      </c>
      <c r="E339" s="15">
        <v>0.51</v>
      </c>
      <c r="F339" s="15">
        <v>0.1</v>
      </c>
      <c r="G339" s="15">
        <v>0.77</v>
      </c>
      <c r="H339" s="15">
        <v>0.04</v>
      </c>
      <c r="K339" s="43">
        <v>11</v>
      </c>
      <c r="L339" s="16">
        <f>MAX(C347:C351)</f>
        <v>1.33</v>
      </c>
      <c r="M339" s="16">
        <f>MAX(D347:D351)</f>
        <v>0.1</v>
      </c>
      <c r="N339" s="16">
        <f t="shared" ref="N339" si="338">MAX(E347:E351)</f>
        <v>0.64</v>
      </c>
      <c r="O339" s="16">
        <f t="shared" ref="O339" si="339">MAX(F347:F351)</f>
        <v>0.1</v>
      </c>
      <c r="P339" s="16">
        <f t="shared" ref="P339" si="340">MAX(G347:G351)</f>
        <v>0.67</v>
      </c>
      <c r="Q339" s="16">
        <f t="shared" ref="Q339" si="341">MAX(H347:H351)</f>
        <v>0.03</v>
      </c>
    </row>
    <row r="340" spans="1:17">
      <c r="A340" s="15" t="s">
        <v>115</v>
      </c>
      <c r="B340" s="15">
        <v>6</v>
      </c>
      <c r="C340" s="15">
        <v>1.48</v>
      </c>
      <c r="D340" s="15">
        <v>0.11</v>
      </c>
      <c r="E340" s="15">
        <v>0.63</v>
      </c>
      <c r="F340" s="15">
        <v>0.11</v>
      </c>
      <c r="G340" s="15">
        <v>0.74</v>
      </c>
      <c r="H340" s="15">
        <v>0.03</v>
      </c>
      <c r="K340" s="43">
        <v>12</v>
      </c>
      <c r="L340" s="16">
        <f>MAX(C352:C355)</f>
        <v>3.47</v>
      </c>
      <c r="M340" s="16">
        <f>MAX(D352:D355)</f>
        <v>0.28000000000000003</v>
      </c>
      <c r="N340" s="16">
        <f t="shared" ref="N340" si="342">MAX(E352:E355)</f>
        <v>0.81</v>
      </c>
      <c r="O340" s="16">
        <f t="shared" ref="O340" si="343">MAX(F352:F355)</f>
        <v>0.28000000000000003</v>
      </c>
      <c r="P340" s="16">
        <f t="shared" ref="P340" si="344">MAX(G352:G355)</f>
        <v>1.62</v>
      </c>
      <c r="Q340" s="16">
        <f t="shared" ref="Q340" si="345">MAX(H352:H355)</f>
        <v>0.11</v>
      </c>
    </row>
    <row r="341" spans="1:17">
      <c r="A341" s="15" t="s">
        <v>116</v>
      </c>
      <c r="B341" s="15">
        <v>7</v>
      </c>
      <c r="C341" s="15">
        <v>1.51</v>
      </c>
      <c r="D341" s="15">
        <v>0.12</v>
      </c>
      <c r="E341" s="15">
        <v>0.67</v>
      </c>
      <c r="F341" s="15">
        <v>0.12</v>
      </c>
      <c r="G341" s="15">
        <v>0.76</v>
      </c>
      <c r="H341" s="15">
        <v>0.03</v>
      </c>
      <c r="K341" s="43">
        <v>13</v>
      </c>
      <c r="L341" s="16">
        <f>MAX(C356:C359)</f>
        <v>6.63</v>
      </c>
      <c r="M341" s="16">
        <f>MAX(D356:D359)</f>
        <v>0.54</v>
      </c>
      <c r="N341" s="16">
        <f t="shared" ref="N341" si="346">MAX(E356:E359)</f>
        <v>1.05</v>
      </c>
      <c r="O341" s="16">
        <f t="shared" ref="O341" si="347">MAX(F356:F359)</f>
        <v>0.54</v>
      </c>
      <c r="P341" s="16">
        <f t="shared" ref="P341" si="348">MAX(G356:G359)</f>
        <v>3.02</v>
      </c>
      <c r="Q341" s="16">
        <f t="shared" ref="Q341" si="349">MAX(H356:H359)</f>
        <v>0.23</v>
      </c>
    </row>
    <row r="342" spans="1:17">
      <c r="A342" s="15" t="s">
        <v>117</v>
      </c>
      <c r="B342" s="15">
        <v>8</v>
      </c>
      <c r="C342" s="15">
        <v>1.6</v>
      </c>
      <c r="D342" s="15">
        <v>0.13</v>
      </c>
      <c r="E342" s="15">
        <v>0.62</v>
      </c>
      <c r="F342" s="15">
        <v>0.13</v>
      </c>
      <c r="G342" s="15">
        <v>0.79</v>
      </c>
      <c r="H342" s="15">
        <v>0.04</v>
      </c>
      <c r="K342" s="43">
        <v>14</v>
      </c>
      <c r="L342" s="16">
        <f>MAX(C360:C362)</f>
        <v>10.52</v>
      </c>
      <c r="M342" s="16">
        <f>MAX(D360:D362)</f>
        <v>0.54</v>
      </c>
      <c r="N342" s="16">
        <f t="shared" ref="N342" si="350">MAX(E360:E362)</f>
        <v>0.78</v>
      </c>
      <c r="O342" s="16">
        <f t="shared" ref="O342" si="351">MAX(F360:F362)</f>
        <v>0.54</v>
      </c>
      <c r="P342" s="16">
        <f t="shared" ref="P342" si="352">MAX(G360:G362)</f>
        <v>4.38</v>
      </c>
      <c r="Q342" s="16">
        <f t="shared" ref="Q342" si="353">MAX(H360:H362)</f>
        <v>0.51</v>
      </c>
    </row>
    <row r="343" spans="1:17">
      <c r="A343" s="15" t="s">
        <v>118</v>
      </c>
      <c r="B343" s="15">
        <v>9</v>
      </c>
      <c r="C343" s="15">
        <v>1.7</v>
      </c>
      <c r="D343" s="15">
        <v>0.15</v>
      </c>
      <c r="E343" s="15">
        <v>0.63</v>
      </c>
      <c r="F343" s="15">
        <v>0.15</v>
      </c>
      <c r="G343" s="15">
        <v>0.84</v>
      </c>
      <c r="H343" s="15">
        <v>0.04</v>
      </c>
      <c r="K343" s="43">
        <v>15</v>
      </c>
      <c r="L343" s="40">
        <f>C363</f>
        <v>1.63</v>
      </c>
      <c r="M343" s="40">
        <f>D363</f>
        <v>0.09</v>
      </c>
      <c r="N343" s="40">
        <f t="shared" ref="N343" si="354">E363</f>
        <v>0.64</v>
      </c>
      <c r="O343" s="40">
        <f t="shared" ref="O343" si="355">F363</f>
        <v>0.09</v>
      </c>
      <c r="P343" s="40">
        <f t="shared" ref="P343" si="356">G363</f>
        <v>0.78</v>
      </c>
      <c r="Q343" s="40">
        <f t="shared" ref="Q343" si="357">H363</f>
        <v>0.04</v>
      </c>
    </row>
    <row r="344" spans="1:17">
      <c r="A344" s="15" t="s">
        <v>119</v>
      </c>
      <c r="B344" s="15" t="s">
        <v>120</v>
      </c>
      <c r="C344" s="15">
        <v>1.46</v>
      </c>
      <c r="D344" s="15">
        <v>0.12</v>
      </c>
      <c r="E344" s="15">
        <v>0.67</v>
      </c>
      <c r="F344" s="15">
        <v>0.12</v>
      </c>
      <c r="G344" s="15">
        <v>0.74</v>
      </c>
      <c r="H344" s="15">
        <v>0.03</v>
      </c>
      <c r="K344" s="43">
        <v>16</v>
      </c>
      <c r="L344" s="16">
        <f>MAX(C364:C366)</f>
        <v>2.14</v>
      </c>
      <c r="M344" s="16">
        <f>MAX(D364:D366)</f>
        <v>0.09</v>
      </c>
      <c r="N344" s="16">
        <f t="shared" ref="N344" si="358">MAX(E364:E366)</f>
        <v>0.77</v>
      </c>
      <c r="O344" s="16">
        <f t="shared" ref="O344" si="359">MAX(F364:F366)</f>
        <v>0.09</v>
      </c>
      <c r="P344" s="16">
        <f t="shared" ref="P344" si="360">MAX(G364:G366)</f>
        <v>1</v>
      </c>
      <c r="Q344" s="16">
        <f t="shared" ref="Q344" si="361">MAX(H364:H366)</f>
        <v>7.0000000000000007E-2</v>
      </c>
    </row>
    <row r="345" spans="1:17">
      <c r="A345" s="15" t="s">
        <v>121</v>
      </c>
      <c r="B345" s="15" t="s">
        <v>122</v>
      </c>
      <c r="C345" s="15">
        <v>1.42</v>
      </c>
      <c r="D345" s="15">
        <v>0.11</v>
      </c>
      <c r="E345" s="15">
        <v>0.66</v>
      </c>
      <c r="F345" s="15">
        <v>0.11</v>
      </c>
      <c r="G345" s="15">
        <v>0.71</v>
      </c>
      <c r="H345" s="15">
        <v>0.03</v>
      </c>
      <c r="K345" s="43">
        <v>17</v>
      </c>
      <c r="L345" s="40">
        <f>C367</f>
        <v>0.99</v>
      </c>
      <c r="M345" s="40">
        <f>D367</f>
        <v>0.08</v>
      </c>
      <c r="N345" s="40">
        <f t="shared" ref="N345:N348" si="362">E367</f>
        <v>0.55000000000000004</v>
      </c>
      <c r="O345" s="40">
        <f t="shared" ref="O345:O348" si="363">F367</f>
        <v>0.08</v>
      </c>
      <c r="P345" s="40">
        <f t="shared" ref="P345:P348" si="364">G367</f>
        <v>0.52</v>
      </c>
      <c r="Q345" s="40">
        <f t="shared" ref="Q345:Q348" si="365">H367</f>
        <v>0.01</v>
      </c>
    </row>
    <row r="346" spans="1:17">
      <c r="A346" s="15" t="s">
        <v>123</v>
      </c>
      <c r="B346" s="15" t="s">
        <v>124</v>
      </c>
      <c r="C346" s="15">
        <v>1.4</v>
      </c>
      <c r="D346" s="15">
        <v>0.11</v>
      </c>
      <c r="E346" s="15">
        <v>0.67</v>
      </c>
      <c r="F346" s="15">
        <v>0.11</v>
      </c>
      <c r="G346" s="15">
        <v>0.71</v>
      </c>
      <c r="H346" s="15">
        <v>0.03</v>
      </c>
      <c r="K346" s="43">
        <v>18</v>
      </c>
      <c r="L346" s="40">
        <f t="shared" ref="L346:L348" si="366">C368</f>
        <v>0.96</v>
      </c>
      <c r="M346" s="40">
        <f t="shared" ref="M346:M348" si="367">D368</f>
        <v>0.09</v>
      </c>
      <c r="N346" s="40">
        <f t="shared" si="362"/>
        <v>0.53</v>
      </c>
      <c r="O346" s="40">
        <f t="shared" si="363"/>
        <v>0.09</v>
      </c>
      <c r="P346" s="40">
        <f t="shared" si="364"/>
        <v>0.51</v>
      </c>
      <c r="Q346" s="40">
        <f t="shared" si="365"/>
        <v>0.01</v>
      </c>
    </row>
    <row r="347" spans="1:17">
      <c r="A347" s="15" t="s">
        <v>125</v>
      </c>
      <c r="B347" s="15" t="s">
        <v>126</v>
      </c>
      <c r="C347" s="15">
        <v>1.33</v>
      </c>
      <c r="D347" s="15">
        <v>0.09</v>
      </c>
      <c r="E347" s="15">
        <v>0.64</v>
      </c>
      <c r="F347" s="15">
        <v>0.09</v>
      </c>
      <c r="G347" s="15">
        <v>0.67</v>
      </c>
      <c r="H347" s="15">
        <v>0.02</v>
      </c>
      <c r="K347" s="43">
        <v>19</v>
      </c>
      <c r="L347" s="40">
        <f t="shared" si="366"/>
        <v>5.35</v>
      </c>
      <c r="M347" s="40">
        <f t="shared" si="367"/>
        <v>1.1200000000000001</v>
      </c>
      <c r="N347" s="40">
        <f t="shared" si="362"/>
        <v>2</v>
      </c>
      <c r="O347" s="40">
        <f t="shared" si="363"/>
        <v>1.1200000000000001</v>
      </c>
      <c r="P347" s="40">
        <f t="shared" si="364"/>
        <v>2.78</v>
      </c>
      <c r="Q347" s="40">
        <f t="shared" si="365"/>
        <v>0.05</v>
      </c>
    </row>
    <row r="348" spans="1:17">
      <c r="A348" s="15" t="s">
        <v>127</v>
      </c>
      <c r="B348" s="15" t="s">
        <v>128</v>
      </c>
      <c r="C348" s="15">
        <v>1.3</v>
      </c>
      <c r="D348" s="15">
        <v>0.09</v>
      </c>
      <c r="E348" s="15">
        <v>0.61</v>
      </c>
      <c r="F348" s="15">
        <v>0.09</v>
      </c>
      <c r="G348" s="15">
        <v>0.65</v>
      </c>
      <c r="H348" s="15">
        <v>0.02</v>
      </c>
      <c r="K348" s="43">
        <v>20</v>
      </c>
      <c r="L348" s="40">
        <f t="shared" si="366"/>
        <v>2.2999999999999998</v>
      </c>
      <c r="M348" s="40">
        <f t="shared" si="367"/>
        <v>0.19</v>
      </c>
      <c r="N348" s="40">
        <f t="shared" si="362"/>
        <v>0.5</v>
      </c>
      <c r="O348" s="40">
        <f t="shared" si="363"/>
        <v>0.19</v>
      </c>
      <c r="P348" s="40">
        <f t="shared" si="364"/>
        <v>1.05</v>
      </c>
      <c r="Q348" s="40">
        <f t="shared" si="365"/>
        <v>0.08</v>
      </c>
    </row>
    <row r="349" spans="1:17">
      <c r="A349" s="15" t="s">
        <v>129</v>
      </c>
      <c r="B349" s="15" t="s">
        <v>130</v>
      </c>
      <c r="C349" s="15">
        <v>1.29</v>
      </c>
      <c r="D349" s="15">
        <v>0.09</v>
      </c>
      <c r="E349" s="15">
        <v>0.59</v>
      </c>
      <c r="F349" s="15">
        <v>0.09</v>
      </c>
      <c r="G349" s="15">
        <v>0.65</v>
      </c>
      <c r="H349" s="15">
        <v>0.03</v>
      </c>
    </row>
    <row r="350" spans="1:17">
      <c r="A350" s="15" t="s">
        <v>131</v>
      </c>
      <c r="B350" s="15" t="s">
        <v>132</v>
      </c>
      <c r="C350" s="15">
        <v>1.22</v>
      </c>
      <c r="D350" s="15">
        <v>0.08</v>
      </c>
      <c r="E350" s="15">
        <v>0.54</v>
      </c>
      <c r="F350" s="15">
        <v>0.08</v>
      </c>
      <c r="G350" s="15">
        <v>0.61</v>
      </c>
      <c r="H350" s="15">
        <v>0.02</v>
      </c>
    </row>
    <row r="351" spans="1:17">
      <c r="A351" s="15" t="s">
        <v>133</v>
      </c>
      <c r="B351" s="15" t="s">
        <v>134</v>
      </c>
      <c r="C351" s="15">
        <v>1.23</v>
      </c>
      <c r="D351" s="15">
        <v>0.1</v>
      </c>
      <c r="E351" s="15">
        <v>0.49</v>
      </c>
      <c r="F351" s="15">
        <v>0.1</v>
      </c>
      <c r="G351" s="15">
        <v>0.61</v>
      </c>
      <c r="H351" s="15">
        <v>0.03</v>
      </c>
    </row>
    <row r="352" spans="1:17">
      <c r="A352" s="15" t="s">
        <v>135</v>
      </c>
      <c r="B352" s="15" t="s">
        <v>136</v>
      </c>
      <c r="C352" s="15">
        <v>3.34</v>
      </c>
      <c r="D352" s="15">
        <v>0.28000000000000003</v>
      </c>
      <c r="E352" s="15">
        <v>0.81</v>
      </c>
      <c r="F352" s="15">
        <v>0.28000000000000003</v>
      </c>
      <c r="G352" s="15">
        <v>1.57</v>
      </c>
      <c r="H352" s="15">
        <v>0.1</v>
      </c>
    </row>
    <row r="353" spans="1:8">
      <c r="A353" s="15" t="s">
        <v>137</v>
      </c>
      <c r="B353" s="15" t="s">
        <v>138</v>
      </c>
      <c r="C353" s="15">
        <v>3.47</v>
      </c>
      <c r="D353" s="15">
        <v>0.28000000000000003</v>
      </c>
      <c r="E353" s="15">
        <v>0.77</v>
      </c>
      <c r="F353" s="15">
        <v>0.28000000000000003</v>
      </c>
      <c r="G353" s="15">
        <v>1.62</v>
      </c>
      <c r="H353" s="15">
        <v>0.11</v>
      </c>
    </row>
    <row r="354" spans="1:8">
      <c r="A354" s="15" t="s">
        <v>139</v>
      </c>
      <c r="B354" s="15" t="s">
        <v>140</v>
      </c>
      <c r="C354" s="15">
        <v>2.4900000000000002</v>
      </c>
      <c r="D354" s="15">
        <v>0.26</v>
      </c>
      <c r="E354" s="15">
        <v>0.74</v>
      </c>
      <c r="F354" s="15">
        <v>0.26</v>
      </c>
      <c r="G354" s="15">
        <v>1.21</v>
      </c>
      <c r="H354" s="15">
        <v>0.06</v>
      </c>
    </row>
    <row r="355" spans="1:8">
      <c r="A355" s="15" t="s">
        <v>141</v>
      </c>
      <c r="B355" s="15" t="s">
        <v>142</v>
      </c>
      <c r="C355" s="15">
        <v>2.4500000000000002</v>
      </c>
      <c r="D355" s="15">
        <v>0.22</v>
      </c>
      <c r="E355" s="15">
        <v>0.65</v>
      </c>
      <c r="F355" s="15">
        <v>0.22</v>
      </c>
      <c r="G355" s="15">
        <v>1.17</v>
      </c>
      <c r="H355" s="15">
        <v>7.0000000000000007E-2</v>
      </c>
    </row>
    <row r="356" spans="1:8">
      <c r="A356" s="15" t="s">
        <v>143</v>
      </c>
      <c r="B356" s="15" t="s">
        <v>144</v>
      </c>
      <c r="C356" s="15">
        <v>6.63</v>
      </c>
      <c r="D356" s="15">
        <v>0.48</v>
      </c>
      <c r="E356" s="15">
        <v>1</v>
      </c>
      <c r="F356" s="15">
        <v>0.48</v>
      </c>
      <c r="G356" s="15">
        <v>3.02</v>
      </c>
      <c r="H356" s="15">
        <v>0.23</v>
      </c>
    </row>
    <row r="357" spans="1:8">
      <c r="A357" s="15" t="s">
        <v>145</v>
      </c>
      <c r="B357" s="15" t="s">
        <v>146</v>
      </c>
      <c r="C357" s="15">
        <v>5.65</v>
      </c>
      <c r="D357" s="15">
        <v>0.48</v>
      </c>
      <c r="E357" s="15">
        <v>1</v>
      </c>
      <c r="F357" s="15">
        <v>0.48</v>
      </c>
      <c r="G357" s="15">
        <v>2.63</v>
      </c>
      <c r="H357" s="15">
        <v>0.18</v>
      </c>
    </row>
    <row r="358" spans="1:8">
      <c r="A358" s="15" t="s">
        <v>147</v>
      </c>
      <c r="B358" s="15" t="s">
        <v>148</v>
      </c>
      <c r="C358" s="15">
        <v>4.8600000000000003</v>
      </c>
      <c r="D358" s="15">
        <v>0.54</v>
      </c>
      <c r="E358" s="15">
        <v>1.05</v>
      </c>
      <c r="F358" s="15">
        <v>0.54</v>
      </c>
      <c r="G358" s="15">
        <v>2.37</v>
      </c>
      <c r="H358" s="15">
        <v>0.12</v>
      </c>
    </row>
    <row r="359" spans="1:8">
      <c r="A359" s="15" t="s">
        <v>149</v>
      </c>
      <c r="B359" s="15" t="s">
        <v>150</v>
      </c>
      <c r="C359" s="15">
        <v>4.25</v>
      </c>
      <c r="D359" s="15">
        <v>0.33</v>
      </c>
      <c r="E359" s="15">
        <v>1</v>
      </c>
      <c r="F359" s="15">
        <v>0.33</v>
      </c>
      <c r="G359" s="15">
        <v>2.09</v>
      </c>
      <c r="H359" s="15">
        <v>0.1</v>
      </c>
    </row>
    <row r="360" spans="1:8">
      <c r="A360" s="15" t="s">
        <v>151</v>
      </c>
      <c r="B360" s="15" t="s">
        <v>152</v>
      </c>
      <c r="C360" s="15">
        <v>10.37</v>
      </c>
      <c r="D360" s="15">
        <v>0.54</v>
      </c>
      <c r="E360" s="15">
        <v>0.57999999999999996</v>
      </c>
      <c r="F360" s="15">
        <v>0.54</v>
      </c>
      <c r="G360" s="15">
        <v>4.3099999999999996</v>
      </c>
      <c r="H360" s="15">
        <v>0.5</v>
      </c>
    </row>
    <row r="361" spans="1:8">
      <c r="A361" s="15" t="s">
        <v>153</v>
      </c>
      <c r="B361" s="15" t="s">
        <v>154</v>
      </c>
      <c r="C361" s="15">
        <v>10.52</v>
      </c>
      <c r="D361" s="15">
        <v>0.48</v>
      </c>
      <c r="E361" s="15">
        <v>0.78</v>
      </c>
      <c r="F361" s="15">
        <v>0.48</v>
      </c>
      <c r="G361" s="15">
        <v>4.38</v>
      </c>
      <c r="H361" s="15">
        <v>0.51</v>
      </c>
    </row>
    <row r="362" spans="1:8">
      <c r="A362" s="15" t="s">
        <v>155</v>
      </c>
      <c r="B362" s="15" t="s">
        <v>156</v>
      </c>
      <c r="C362" s="15">
        <v>9.58</v>
      </c>
      <c r="D362" s="15">
        <v>0.45</v>
      </c>
      <c r="E362" s="15">
        <v>0.61</v>
      </c>
      <c r="F362" s="15">
        <v>0.45</v>
      </c>
      <c r="G362" s="15">
        <v>3.97</v>
      </c>
      <c r="H362" s="15">
        <v>0.47</v>
      </c>
    </row>
    <row r="363" spans="1:8">
      <c r="A363" s="15" t="s">
        <v>157</v>
      </c>
      <c r="B363" s="15">
        <v>15</v>
      </c>
      <c r="C363" s="15">
        <v>1.63</v>
      </c>
      <c r="D363" s="15">
        <v>0.09</v>
      </c>
      <c r="E363" s="15">
        <v>0.64</v>
      </c>
      <c r="F363" s="15">
        <v>0.09</v>
      </c>
      <c r="G363" s="15">
        <v>0.78</v>
      </c>
      <c r="H363" s="15">
        <v>0.04</v>
      </c>
    </row>
    <row r="364" spans="1:8">
      <c r="A364" s="15" t="s">
        <v>158</v>
      </c>
      <c r="B364" s="15" t="s">
        <v>159</v>
      </c>
      <c r="C364" s="15">
        <v>2.06</v>
      </c>
      <c r="D364" s="15">
        <v>0.09</v>
      </c>
      <c r="E364" s="15">
        <v>0.67</v>
      </c>
      <c r="F364" s="15">
        <v>0.09</v>
      </c>
      <c r="G364" s="15">
        <v>0.95</v>
      </c>
      <c r="H364" s="15">
        <v>7.0000000000000007E-2</v>
      </c>
    </row>
    <row r="365" spans="1:8">
      <c r="A365" s="15" t="s">
        <v>160</v>
      </c>
      <c r="B365" s="15" t="s">
        <v>161</v>
      </c>
      <c r="C365" s="15">
        <v>2.14</v>
      </c>
      <c r="D365" s="15">
        <v>0.09</v>
      </c>
      <c r="E365" s="15">
        <v>0.75</v>
      </c>
      <c r="F365" s="15">
        <v>0.09</v>
      </c>
      <c r="G365" s="15">
        <v>1</v>
      </c>
      <c r="H365" s="15">
        <v>7.0000000000000007E-2</v>
      </c>
    </row>
    <row r="366" spans="1:8">
      <c r="A366" s="15" t="s">
        <v>162</v>
      </c>
      <c r="B366" s="15" t="s">
        <v>163</v>
      </c>
      <c r="C366" s="15">
        <v>1.96</v>
      </c>
      <c r="D366" s="15">
        <v>0.09</v>
      </c>
      <c r="E366" s="15">
        <v>0.77</v>
      </c>
      <c r="F366" s="15">
        <v>0.09</v>
      </c>
      <c r="G366" s="15">
        <v>0.93</v>
      </c>
      <c r="H366" s="15">
        <v>0.06</v>
      </c>
    </row>
    <row r="367" spans="1:8">
      <c r="A367" s="15" t="s">
        <v>164</v>
      </c>
      <c r="B367" s="15">
        <v>17</v>
      </c>
      <c r="C367" s="15">
        <v>0.99</v>
      </c>
      <c r="D367" s="15">
        <v>0.08</v>
      </c>
      <c r="E367" s="15">
        <v>0.55000000000000004</v>
      </c>
      <c r="F367" s="15">
        <v>0.08</v>
      </c>
      <c r="G367" s="15">
        <v>0.52</v>
      </c>
      <c r="H367" s="15">
        <v>0.01</v>
      </c>
    </row>
    <row r="368" spans="1:8">
      <c r="A368" s="15" t="s">
        <v>165</v>
      </c>
      <c r="B368" s="15">
        <v>18</v>
      </c>
      <c r="C368" s="15">
        <v>0.96</v>
      </c>
      <c r="D368" s="15">
        <v>0.09</v>
      </c>
      <c r="E368" s="15">
        <v>0.53</v>
      </c>
      <c r="F368" s="15">
        <v>0.09</v>
      </c>
      <c r="G368" s="15">
        <v>0.51</v>
      </c>
      <c r="H368" s="15">
        <v>0.01</v>
      </c>
    </row>
    <row r="369" spans="1:8">
      <c r="A369" s="15" t="s">
        <v>166</v>
      </c>
      <c r="B369" s="15">
        <v>19</v>
      </c>
      <c r="C369" s="15">
        <v>5.35</v>
      </c>
      <c r="D369" s="15">
        <v>1.1200000000000001</v>
      </c>
      <c r="E369" s="15">
        <v>2</v>
      </c>
      <c r="F369" s="15">
        <v>1.1200000000000001</v>
      </c>
      <c r="G369" s="15">
        <v>2.78</v>
      </c>
      <c r="H369" s="15">
        <v>0.05</v>
      </c>
    </row>
    <row r="370" spans="1:8">
      <c r="A370" s="15" t="s">
        <v>167</v>
      </c>
      <c r="B370" s="15">
        <v>20</v>
      </c>
      <c r="C370" s="15">
        <v>2.2999999999999998</v>
      </c>
      <c r="D370" s="15">
        <v>0.19</v>
      </c>
      <c r="E370" s="15">
        <v>0.5</v>
      </c>
      <c r="F370" s="15">
        <v>0.19</v>
      </c>
      <c r="G370" s="15">
        <v>1.05</v>
      </c>
      <c r="H370" s="15">
        <v>0.08</v>
      </c>
    </row>
  </sheetData>
  <sortState xmlns:xlrd2="http://schemas.microsoft.com/office/spreadsheetml/2017/richdata2" ref="A328:H370">
    <sortCondition ref="A329:A370"/>
  </sortState>
  <mergeCells count="14">
    <mergeCell ref="K10:K11"/>
    <mergeCell ref="K62:K63"/>
    <mergeCell ref="L10:Q10"/>
    <mergeCell ref="L62:Q62"/>
    <mergeCell ref="K274:K275"/>
    <mergeCell ref="L274:Q274"/>
    <mergeCell ref="K327:K328"/>
    <mergeCell ref="L327:Q327"/>
    <mergeCell ref="K115:K116"/>
    <mergeCell ref="L115:Q115"/>
    <mergeCell ref="K168:K169"/>
    <mergeCell ref="L168:Q168"/>
    <mergeCell ref="K222:K223"/>
    <mergeCell ref="L222:Q222"/>
  </mergeCells>
  <pageMargins left="0.7" right="0.7" top="0.75" bottom="0.75" header="0.3" footer="0.3"/>
  <pageSetup paperSize="9" scale="50" orientation="portrait" r:id="rId1"/>
  <rowBreaks count="6" manualBreakCount="6">
    <brk id="53" max="16383" man="1"/>
    <brk id="105" max="16383" man="1"/>
    <brk id="158" max="16383" man="1"/>
    <brk id="212" max="16383" man="1"/>
    <brk id="265" max="16383" man="1"/>
    <brk id="318" max="16383" man="1"/>
  </rowBreaks>
  <ignoredErrors>
    <ignoredError sqref="L65:Q82 M64:Q6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DC1D-F482-4FDE-86DC-D9E96C23318E}">
  <dimension ref="B2:G16"/>
  <sheetViews>
    <sheetView tabSelected="1" view="pageBreakPreview" zoomScale="60" zoomScaleNormal="100" workbookViewId="0">
      <selection activeCell="L8" sqref="L8"/>
    </sheetView>
  </sheetViews>
  <sheetFormatPr defaultColWidth="8.85546875" defaultRowHeight="18"/>
  <cols>
    <col min="1" max="1" width="5.42578125" style="46" customWidth="1"/>
    <col min="2" max="7" width="24.28515625" style="46" customWidth="1"/>
    <col min="8" max="16384" width="8.85546875" style="46"/>
  </cols>
  <sheetData>
    <row r="2" spans="2:7">
      <c r="B2" s="45"/>
      <c r="C2" s="50" t="s">
        <v>181</v>
      </c>
      <c r="D2" s="51"/>
      <c r="E2" s="51"/>
      <c r="F2" s="51"/>
      <c r="G2" s="51"/>
    </row>
    <row r="3" spans="2:7" ht="20.45">
      <c r="B3" s="47" t="s">
        <v>182</v>
      </c>
      <c r="C3" s="48" t="s">
        <v>183</v>
      </c>
      <c r="D3" s="48" t="s">
        <v>184</v>
      </c>
      <c r="E3" s="48" t="s">
        <v>49</v>
      </c>
      <c r="F3" s="48" t="s">
        <v>13</v>
      </c>
      <c r="G3" s="48" t="s">
        <v>185</v>
      </c>
    </row>
    <row r="4" spans="2:7">
      <c r="B4" s="47" t="s">
        <v>186</v>
      </c>
      <c r="C4" s="48"/>
      <c r="D4" s="48"/>
      <c r="E4" s="48"/>
      <c r="F4" s="48"/>
      <c r="G4" s="48"/>
    </row>
    <row r="5" spans="2:7">
      <c r="B5" s="49">
        <v>60</v>
      </c>
      <c r="C5" s="49">
        <v>0.23089983584108462</v>
      </c>
      <c r="D5" s="49">
        <v>8.1330833896142901E-2</v>
      </c>
      <c r="E5" s="49">
        <v>5.8978107550426784E-3</v>
      </c>
      <c r="F5" s="49">
        <v>9.8232792793865542E-2</v>
      </c>
      <c r="G5" s="49">
        <v>2.9844489608444051E-4</v>
      </c>
    </row>
    <row r="6" spans="2:7">
      <c r="B6" s="49">
        <v>30</v>
      </c>
      <c r="C6" s="49">
        <v>0.30398491124206101</v>
      </c>
      <c r="D6" s="49">
        <v>0.10723756704400465</v>
      </c>
      <c r="E6" s="49">
        <v>6.8734685491761626E-3</v>
      </c>
      <c r="F6" s="49">
        <v>0.10559208614483162</v>
      </c>
      <c r="G6" s="49">
        <v>4.236145105936147E-4</v>
      </c>
    </row>
    <row r="7" spans="2:7">
      <c r="B7" s="45"/>
      <c r="C7" s="50" t="s">
        <v>187</v>
      </c>
      <c r="D7" s="51"/>
      <c r="E7" s="51"/>
      <c r="F7" s="51"/>
      <c r="G7" s="51"/>
    </row>
    <row r="8" spans="2:7" ht="20.45">
      <c r="B8" s="47" t="s">
        <v>182</v>
      </c>
      <c r="C8" s="48" t="s">
        <v>183</v>
      </c>
      <c r="D8" s="48" t="s">
        <v>184</v>
      </c>
      <c r="E8" s="48" t="s">
        <v>49</v>
      </c>
      <c r="F8" s="48" t="s">
        <v>13</v>
      </c>
      <c r="G8" s="48" t="s">
        <v>185</v>
      </c>
    </row>
    <row r="9" spans="2:7">
      <c r="B9" s="47" t="s">
        <v>186</v>
      </c>
      <c r="C9" s="48"/>
      <c r="D9" s="48"/>
      <c r="E9" s="48"/>
      <c r="F9" s="48"/>
      <c r="G9" s="48"/>
    </row>
    <row r="10" spans="2:7">
      <c r="B10" s="49">
        <v>60</v>
      </c>
      <c r="C10" s="49">
        <v>0.6649617246438122</v>
      </c>
      <c r="D10" s="49">
        <v>0.23968975105985457</v>
      </c>
      <c r="E10" s="49">
        <v>1.0223127811631851E-2</v>
      </c>
      <c r="F10" s="49">
        <v>7.8592547976732111E-2</v>
      </c>
      <c r="G10" s="49">
        <v>4.2033899387349097E-4</v>
      </c>
    </row>
    <row r="11" spans="2:7">
      <c r="B11" s="49">
        <v>30</v>
      </c>
      <c r="C11" s="49">
        <v>0.78967173862732376</v>
      </c>
      <c r="D11" s="49">
        <v>0.28646448601085656</v>
      </c>
      <c r="E11" s="49">
        <v>1.3753669550430997E-2</v>
      </c>
      <c r="F11" s="49">
        <v>0.12554015059558715</v>
      </c>
      <c r="G11" s="49">
        <v>5.9287772428350764E-4</v>
      </c>
    </row>
    <row r="12" spans="2:7">
      <c r="B12" s="45"/>
      <c r="C12" s="50" t="s">
        <v>188</v>
      </c>
      <c r="D12" s="51"/>
      <c r="E12" s="51"/>
      <c r="F12" s="51"/>
      <c r="G12" s="51"/>
    </row>
    <row r="13" spans="2:7" ht="20.45">
      <c r="B13" s="47" t="s">
        <v>182</v>
      </c>
      <c r="C13" s="48" t="s">
        <v>183</v>
      </c>
      <c r="D13" s="48" t="s">
        <v>184</v>
      </c>
      <c r="E13" s="48" t="s">
        <v>49</v>
      </c>
      <c r="F13" s="48" t="s">
        <v>13</v>
      </c>
      <c r="G13" s="48" t="s">
        <v>185</v>
      </c>
    </row>
    <row r="14" spans="2:7">
      <c r="B14" s="47" t="s">
        <v>186</v>
      </c>
      <c r="C14" s="48"/>
      <c r="D14" s="48"/>
      <c r="E14" s="48"/>
      <c r="F14" s="48"/>
      <c r="G14" s="48"/>
    </row>
    <row r="15" spans="2:7">
      <c r="B15" s="49">
        <v>50</v>
      </c>
      <c r="C15" s="49">
        <v>2.9684688329151476</v>
      </c>
      <c r="D15" s="49">
        <v>0.32653157162066626</v>
      </c>
      <c r="E15" s="49">
        <v>4.8897321172710909E-2</v>
      </c>
      <c r="F15" s="49">
        <v>0.8510114433563547</v>
      </c>
      <c r="G15" s="49">
        <v>1.9188542850699555E-3</v>
      </c>
    </row>
    <row r="16" spans="2:7">
      <c r="B16" s="49">
        <v>30</v>
      </c>
      <c r="C16" s="49">
        <v>3.9709673049388066</v>
      </c>
      <c r="D16" s="49">
        <v>0.43680640354326872</v>
      </c>
      <c r="E16" s="49">
        <v>6.6650868717337414E-2</v>
      </c>
      <c r="F16" s="49">
        <v>1.1401598789818799</v>
      </c>
      <c r="G16" s="49">
        <v>2.8884516600532271E-3</v>
      </c>
    </row>
  </sheetData>
  <mergeCells count="3">
    <mergeCell ref="C2:G2"/>
    <mergeCell ref="C7:G7"/>
    <mergeCell ref="C12:G12"/>
  </mergeCells>
  <pageMargins left="0.7" right="0.7" top="0.75" bottom="0.75" header="0.3" footer="0.3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a5744b-75ad-4c5c-a0f3-a96cd827dcc0">
      <Terms xmlns="http://schemas.microsoft.com/office/infopath/2007/PartnerControls"/>
    </lcf76f155ced4ddcb4097134ff3c332f>
    <TaxCatchAll xmlns="e70e8f31-5475-48e5-bb3a-2e7570743f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F35C17E2C0E14492E0E3A669F3D34C" ma:contentTypeVersion="15" ma:contentTypeDescription="Criar um novo documento." ma:contentTypeScope="" ma:versionID="009f935f5c3c944de2a1ee45619bd770">
  <xsd:schema xmlns:xsd="http://www.w3.org/2001/XMLSchema" xmlns:xs="http://www.w3.org/2001/XMLSchema" xmlns:p="http://schemas.microsoft.com/office/2006/metadata/properties" xmlns:ns2="faa5744b-75ad-4c5c-a0f3-a96cd827dcc0" xmlns:ns3="e70e8f31-5475-48e5-bb3a-2e7570743f92" targetNamespace="http://schemas.microsoft.com/office/2006/metadata/properties" ma:root="true" ma:fieldsID="5d99bd0a8efaae9e9109803d7638a0cf" ns2:_="" ns3:_="">
    <xsd:import namespace="faa5744b-75ad-4c5c-a0f3-a96cd827dcc0"/>
    <xsd:import namespace="e70e8f31-5475-48e5-bb3a-2e7570743f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5744b-75ad-4c5c-a0f3-a96cd827dc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m" ma:readOnly="false" ma:fieldId="{5cf76f15-5ced-4ddc-b409-7134ff3c332f}" ma:taxonomyMulti="true" ma:sspId="0176bbfc-cf17-4a7c-b30d-1b58b523f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e8f31-5475-48e5-bb3a-2e7570743f9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a9752e0-823b-4e36-b58e-90bcf8dd58bf}" ma:internalName="TaxCatchAll" ma:showField="CatchAllData" ma:web="e70e8f31-5475-48e5-bb3a-2e7570743f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AF81C9-F499-4E1E-BECF-0F4642A4AD1F}"/>
</file>

<file path=customXml/itemProps2.xml><?xml version="1.0" encoding="utf-8"?>
<ds:datastoreItem xmlns:ds="http://schemas.openxmlformats.org/officeDocument/2006/customXml" ds:itemID="{4DEAC353-C36A-4828-AED7-139EDB755BF9}"/>
</file>

<file path=customXml/itemProps3.xml><?xml version="1.0" encoding="utf-8"?>
<ds:datastoreItem xmlns:ds="http://schemas.openxmlformats.org/officeDocument/2006/customXml" ds:itemID="{047EDF7F-3130-4BBD-BB39-FBA9E2BC30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 Dos Santos</dc:creator>
  <cp:keywords/>
  <dc:description/>
  <cp:lastModifiedBy>aamaral@mfassociados.pt</cp:lastModifiedBy>
  <cp:revision/>
  <dcterms:created xsi:type="dcterms:W3CDTF">2025-05-27T11:05:14Z</dcterms:created>
  <dcterms:modified xsi:type="dcterms:W3CDTF">2026-05-14T13:18:54Z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0x010100A6F35C17E2C0E14492E0E3A669F3D34C</vt:lpwstr>
  </property>
  <property fmtid="{D5CDD505-2E9C-101B-9397-08002B2CF9AE}" pid="3" name="MediaServiceImageTags">
    <vt:lpwstr/>
  </property>
</Properties>
</file>