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EsteLivro"/>
  <mc:AlternateContent xmlns:mc="http://schemas.openxmlformats.org/markup-compatibility/2006">
    <mc:Choice Requires="x15">
      <x15ac:absPath xmlns:x15ac="http://schemas.microsoft.com/office/spreadsheetml/2010/11/ac" url="\\Filerlisboa\emcurso\QDE\T2022-090-00\06-EQUIPA\06-MJC\Regime PAG\Formulário atual\"/>
    </mc:Choice>
  </mc:AlternateContent>
  <xr:revisionPtr revIDLastSave="0" documentId="8_{1F37D78B-227B-4A49-89D1-88A12B06D97B}" xr6:coauthVersionLast="47" xr6:coauthVersionMax="47" xr10:uidLastSave="{00000000-0000-0000-0000-000000000000}"/>
  <workbookProtection workbookAlgorithmName="SHA-512" workbookHashValue="E1Gwpre6KBKEEjFyiEWtKYvrFNoJFBm2hKmIZ0U7yBc8yXiT4+B9rpQ4fagsjNP1/bQ1WBLQPG7JBMtg9A5Emg==" workbookSaltValue="fSPNAHdFRK7cio6NK515lQ==" workbookSpinCount="100000" lockStructure="1"/>
  <bookViews>
    <workbookView xWindow="-108" yWindow="-108" windowWidth="23256" windowHeight="12576" tabRatio="722" activeTab="1" xr2:uid="{00000000-000D-0000-FFFF-FFFF00000000}"/>
  </bookViews>
  <sheets>
    <sheet name="I. e II. Formulário - dados" sheetId="5" r:id="rId1"/>
    <sheet name="III. Inventário" sheetId="1" r:id="rId2"/>
    <sheet name="Instruções de preenchimento" sheetId="6" r:id="rId3"/>
    <sheet name="Backoffice" sheetId="2" state="hidden" r:id="rId4"/>
  </sheets>
  <definedNames>
    <definedName name="_xlnm.Print_Area" localSheetId="0">'I. e II. Formulário - dados'!$A$1:$I$101</definedName>
    <definedName name="_xlnm.Print_Area" localSheetId="1">'III. Inventário'!$A$1:$Y$26</definedName>
    <definedName name="_xlnm.Print_Area" localSheetId="2">'Instruções de preenchimento'!$A$1:$H$20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9" i="1" l="1"/>
  <c r="M319" i="1"/>
  <c r="U319" i="1" s="1"/>
  <c r="N319" i="1"/>
  <c r="V319" i="1" s="1"/>
  <c r="O319" i="1"/>
  <c r="P319" i="1"/>
  <c r="Q319" i="1"/>
  <c r="X319" i="1" s="1"/>
  <c r="R319" i="1"/>
  <c r="S319" i="1"/>
  <c r="T319" i="1"/>
  <c r="W319" i="1"/>
  <c r="Y319" i="1"/>
  <c r="L320" i="1"/>
  <c r="T320" i="1" s="1"/>
  <c r="M320" i="1"/>
  <c r="U320" i="1" s="1"/>
  <c r="N320" i="1"/>
  <c r="V320" i="1" s="1"/>
  <c r="O320" i="1"/>
  <c r="P320" i="1"/>
  <c r="W320" i="1" s="1"/>
  <c r="Q320" i="1"/>
  <c r="X320" i="1" s="1"/>
  <c r="R320" i="1"/>
  <c r="Y320" i="1" s="1"/>
  <c r="S320" i="1"/>
  <c r="L321" i="1"/>
  <c r="T321" i="1" s="1"/>
  <c r="M321" i="1"/>
  <c r="N321" i="1"/>
  <c r="O321" i="1"/>
  <c r="P321" i="1"/>
  <c r="W321" i="1" s="1"/>
  <c r="Q321" i="1"/>
  <c r="X321" i="1" s="1"/>
  <c r="R321" i="1"/>
  <c r="Y321" i="1" s="1"/>
  <c r="S321" i="1"/>
  <c r="U321" i="1"/>
  <c r="V321" i="1"/>
  <c r="L322" i="1"/>
  <c r="M322" i="1"/>
  <c r="N322" i="1"/>
  <c r="O322" i="1"/>
  <c r="P322" i="1"/>
  <c r="W322" i="1" s="1"/>
  <c r="Q322" i="1"/>
  <c r="X322" i="1" s="1"/>
  <c r="R322" i="1"/>
  <c r="Y322" i="1" s="1"/>
  <c r="S322" i="1"/>
  <c r="T322" i="1"/>
  <c r="U322" i="1"/>
  <c r="V322" i="1"/>
  <c r="L323" i="1"/>
  <c r="T323" i="1" s="1"/>
  <c r="M323" i="1"/>
  <c r="U323" i="1" s="1"/>
  <c r="N323" i="1"/>
  <c r="O323" i="1"/>
  <c r="P323" i="1"/>
  <c r="Q323" i="1"/>
  <c r="X323" i="1" s="1"/>
  <c r="R323" i="1"/>
  <c r="S323" i="1"/>
  <c r="V323" i="1"/>
  <c r="W323" i="1"/>
  <c r="Y323" i="1"/>
  <c r="L324" i="1"/>
  <c r="T324" i="1" s="1"/>
  <c r="M324" i="1"/>
  <c r="U324" i="1" s="1"/>
  <c r="N324" i="1"/>
  <c r="O324" i="1"/>
  <c r="P324" i="1"/>
  <c r="W324" i="1" s="1"/>
  <c r="Q324" i="1"/>
  <c r="X324" i="1" s="1"/>
  <c r="R324" i="1"/>
  <c r="Y324" i="1" s="1"/>
  <c r="S324" i="1"/>
  <c r="V324" i="1"/>
  <c r="L325" i="1"/>
  <c r="M325" i="1"/>
  <c r="N325" i="1"/>
  <c r="V325" i="1" s="1"/>
  <c r="O325" i="1"/>
  <c r="P325" i="1"/>
  <c r="W325" i="1" s="1"/>
  <c r="Q325" i="1"/>
  <c r="X325" i="1" s="1"/>
  <c r="R325" i="1"/>
  <c r="Y325" i="1" s="1"/>
  <c r="S325" i="1"/>
  <c r="T325" i="1"/>
  <c r="U325" i="1"/>
  <c r="L326" i="1"/>
  <c r="M326" i="1"/>
  <c r="N326" i="1"/>
  <c r="V326" i="1" s="1"/>
  <c r="O326" i="1"/>
  <c r="P326" i="1"/>
  <c r="W326" i="1" s="1"/>
  <c r="Q326" i="1"/>
  <c r="X326" i="1" s="1"/>
  <c r="R326" i="1"/>
  <c r="Y326" i="1" s="1"/>
  <c r="S326" i="1"/>
  <c r="T326" i="1"/>
  <c r="U326" i="1"/>
  <c r="L327" i="1"/>
  <c r="T327" i="1" s="1"/>
  <c r="M327" i="1"/>
  <c r="N327" i="1"/>
  <c r="O327" i="1"/>
  <c r="P327" i="1"/>
  <c r="Q327" i="1"/>
  <c r="X327" i="1" s="1"/>
  <c r="R327" i="1"/>
  <c r="S327" i="1"/>
  <c r="U327" i="1"/>
  <c r="V327" i="1"/>
  <c r="W327" i="1"/>
  <c r="Y327" i="1"/>
  <c r="L328" i="1"/>
  <c r="T328" i="1" s="1"/>
  <c r="M328" i="1"/>
  <c r="N328" i="1"/>
  <c r="V328" i="1" s="1"/>
  <c r="O328" i="1"/>
  <c r="P328" i="1"/>
  <c r="W328" i="1" s="1"/>
  <c r="Q328" i="1"/>
  <c r="X328" i="1" s="1"/>
  <c r="R328" i="1"/>
  <c r="Y328" i="1" s="1"/>
  <c r="S328" i="1"/>
  <c r="U328" i="1"/>
  <c r="L329" i="1"/>
  <c r="M329" i="1"/>
  <c r="U329" i="1" s="1"/>
  <c r="N329" i="1"/>
  <c r="V329" i="1" s="1"/>
  <c r="O329" i="1"/>
  <c r="P329" i="1"/>
  <c r="W329" i="1" s="1"/>
  <c r="Q329" i="1"/>
  <c r="X329" i="1" s="1"/>
  <c r="R329" i="1"/>
  <c r="S329" i="1"/>
  <c r="T329" i="1"/>
  <c r="Y329" i="1"/>
  <c r="L330" i="1"/>
  <c r="M330" i="1"/>
  <c r="U330" i="1" s="1"/>
  <c r="N330" i="1"/>
  <c r="V330" i="1" s="1"/>
  <c r="O330" i="1"/>
  <c r="P330" i="1"/>
  <c r="W330" i="1" s="1"/>
  <c r="Q330" i="1"/>
  <c r="X330" i="1" s="1"/>
  <c r="R330" i="1"/>
  <c r="Y330" i="1" s="1"/>
  <c r="S330" i="1"/>
  <c r="T330" i="1"/>
  <c r="L331" i="1"/>
  <c r="M331" i="1"/>
  <c r="N331" i="1"/>
  <c r="O331" i="1"/>
  <c r="P331" i="1"/>
  <c r="Q331" i="1"/>
  <c r="X331" i="1" s="1"/>
  <c r="R331" i="1"/>
  <c r="S331" i="1"/>
  <c r="T331" i="1"/>
  <c r="U331" i="1"/>
  <c r="V331" i="1"/>
  <c r="W331" i="1"/>
  <c r="Y331" i="1"/>
  <c r="L332" i="1"/>
  <c r="M332" i="1"/>
  <c r="N332" i="1"/>
  <c r="V332" i="1" s="1"/>
  <c r="O332" i="1"/>
  <c r="P332" i="1"/>
  <c r="W332" i="1" s="1"/>
  <c r="Q332" i="1"/>
  <c r="X332" i="1" s="1"/>
  <c r="R332" i="1"/>
  <c r="Y332" i="1" s="1"/>
  <c r="S332" i="1"/>
  <c r="T332" i="1"/>
  <c r="U332" i="1"/>
  <c r="L333" i="1"/>
  <c r="T333" i="1" s="1"/>
  <c r="M333" i="1"/>
  <c r="U333" i="1" s="1"/>
  <c r="N333" i="1"/>
  <c r="V333" i="1" s="1"/>
  <c r="O333" i="1"/>
  <c r="P333" i="1"/>
  <c r="W333" i="1" s="1"/>
  <c r="Q333" i="1"/>
  <c r="X333" i="1" s="1"/>
  <c r="R333" i="1"/>
  <c r="S333" i="1"/>
  <c r="Y333" i="1"/>
  <c r="L334" i="1"/>
  <c r="T334" i="1" s="1"/>
  <c r="M334" i="1"/>
  <c r="U334" i="1" s="1"/>
  <c r="N334" i="1"/>
  <c r="O334" i="1"/>
  <c r="P334" i="1"/>
  <c r="W334" i="1" s="1"/>
  <c r="Q334" i="1"/>
  <c r="X334" i="1" s="1"/>
  <c r="R334" i="1"/>
  <c r="Y334" i="1" s="1"/>
  <c r="S334" i="1"/>
  <c r="V334" i="1"/>
  <c r="L335" i="1"/>
  <c r="M335" i="1"/>
  <c r="N335" i="1"/>
  <c r="O335" i="1"/>
  <c r="P335" i="1"/>
  <c r="W335" i="1" s="1"/>
  <c r="Q335" i="1"/>
  <c r="X335" i="1" s="1"/>
  <c r="R335" i="1"/>
  <c r="Y335" i="1" s="1"/>
  <c r="S335" i="1"/>
  <c r="T335" i="1"/>
  <c r="U335" i="1"/>
  <c r="V335" i="1"/>
  <c r="L336" i="1"/>
  <c r="M336" i="1"/>
  <c r="U336" i="1" s="1"/>
  <c r="N336" i="1"/>
  <c r="O336" i="1"/>
  <c r="P336" i="1"/>
  <c r="W336" i="1" s="1"/>
  <c r="Q336" i="1"/>
  <c r="X336" i="1" s="1"/>
  <c r="R336" i="1"/>
  <c r="Y336" i="1" s="1"/>
  <c r="S336" i="1"/>
  <c r="T336" i="1"/>
  <c r="V336" i="1"/>
  <c r="L337" i="1"/>
  <c r="T337" i="1" s="1"/>
  <c r="M337" i="1"/>
  <c r="U337" i="1" s="1"/>
  <c r="N337" i="1"/>
  <c r="V337" i="1" s="1"/>
  <c r="O337" i="1"/>
  <c r="P337" i="1"/>
  <c r="Q337" i="1"/>
  <c r="X337" i="1" s="1"/>
  <c r="R337" i="1"/>
  <c r="S337" i="1"/>
  <c r="W337" i="1"/>
  <c r="Y337" i="1"/>
  <c r="L338" i="1"/>
  <c r="T338" i="1" s="1"/>
  <c r="M338" i="1"/>
  <c r="N338" i="1"/>
  <c r="V338" i="1" s="1"/>
  <c r="O338" i="1"/>
  <c r="P338" i="1"/>
  <c r="W338" i="1" s="1"/>
  <c r="Q338" i="1"/>
  <c r="X338" i="1" s="1"/>
  <c r="R338" i="1"/>
  <c r="Y338" i="1" s="1"/>
  <c r="S338" i="1"/>
  <c r="U338" i="1"/>
  <c r="L339" i="1"/>
  <c r="M339" i="1"/>
  <c r="N339" i="1"/>
  <c r="O339" i="1"/>
  <c r="P339" i="1"/>
  <c r="W339" i="1" s="1"/>
  <c r="Q339" i="1"/>
  <c r="X339" i="1" s="1"/>
  <c r="R339" i="1"/>
  <c r="Y339" i="1" s="1"/>
  <c r="S339" i="1"/>
  <c r="T339" i="1"/>
  <c r="U339" i="1"/>
  <c r="V339" i="1"/>
  <c r="L340" i="1"/>
  <c r="T340" i="1" s="1"/>
  <c r="M340" i="1"/>
  <c r="N340" i="1"/>
  <c r="O340" i="1"/>
  <c r="P340" i="1"/>
  <c r="W340" i="1" s="1"/>
  <c r="Q340" i="1"/>
  <c r="X340" i="1" s="1"/>
  <c r="R340" i="1"/>
  <c r="Y340" i="1" s="1"/>
  <c r="S340" i="1"/>
  <c r="U340" i="1"/>
  <c r="V340" i="1"/>
  <c r="L341" i="1"/>
  <c r="T341" i="1" s="1"/>
  <c r="M341" i="1"/>
  <c r="U341" i="1" s="1"/>
  <c r="N341" i="1"/>
  <c r="V341" i="1" s="1"/>
  <c r="O341" i="1"/>
  <c r="P341" i="1"/>
  <c r="Q341" i="1"/>
  <c r="X341" i="1" s="1"/>
  <c r="R341" i="1"/>
  <c r="Y341" i="1" s="1"/>
  <c r="S341" i="1"/>
  <c r="W341" i="1"/>
  <c r="L342" i="1"/>
  <c r="M342" i="1"/>
  <c r="U342" i="1" s="1"/>
  <c r="N342" i="1"/>
  <c r="V342" i="1" s="1"/>
  <c r="O342" i="1"/>
  <c r="P342" i="1"/>
  <c r="W342" i="1" s="1"/>
  <c r="Q342" i="1"/>
  <c r="X342" i="1" s="1"/>
  <c r="R342" i="1"/>
  <c r="S342" i="1"/>
  <c r="T342" i="1"/>
  <c r="Y342" i="1"/>
  <c r="L343" i="1"/>
  <c r="M343" i="1"/>
  <c r="N343" i="1"/>
  <c r="V343" i="1" s="1"/>
  <c r="O343" i="1"/>
  <c r="P343" i="1"/>
  <c r="W343" i="1" s="1"/>
  <c r="Q343" i="1"/>
  <c r="X343" i="1" s="1"/>
  <c r="R343" i="1"/>
  <c r="Y343" i="1" s="1"/>
  <c r="S343" i="1"/>
  <c r="T343" i="1"/>
  <c r="U343" i="1"/>
  <c r="L344" i="1"/>
  <c r="M344" i="1"/>
  <c r="N344" i="1"/>
  <c r="O344" i="1"/>
  <c r="P344" i="1"/>
  <c r="W344" i="1" s="1"/>
  <c r="Q344" i="1"/>
  <c r="X344" i="1" s="1"/>
  <c r="R344" i="1"/>
  <c r="Y344" i="1" s="1"/>
  <c r="S344" i="1"/>
  <c r="T344" i="1"/>
  <c r="U344" i="1"/>
  <c r="V344" i="1"/>
  <c r="L345" i="1"/>
  <c r="T345" i="1" s="1"/>
  <c r="M345" i="1"/>
  <c r="U345" i="1" s="1"/>
  <c r="N345" i="1"/>
  <c r="O345" i="1"/>
  <c r="P345" i="1"/>
  <c r="W345" i="1" s="1"/>
  <c r="Q345" i="1"/>
  <c r="X345" i="1" s="1"/>
  <c r="R345" i="1"/>
  <c r="S345" i="1"/>
  <c r="V345" i="1"/>
  <c r="Y345" i="1"/>
  <c r="L346" i="1"/>
  <c r="T346" i="1" s="1"/>
  <c r="M346" i="1"/>
  <c r="U346" i="1" s="1"/>
  <c r="N346" i="1"/>
  <c r="V346" i="1" s="1"/>
  <c r="O346" i="1"/>
  <c r="P346" i="1"/>
  <c r="W346" i="1" s="1"/>
  <c r="Q346" i="1"/>
  <c r="X346" i="1" s="1"/>
  <c r="R346" i="1"/>
  <c r="S346" i="1"/>
  <c r="Y346" i="1"/>
  <c r="L347" i="1"/>
  <c r="M347" i="1"/>
  <c r="U347" i="1" s="1"/>
  <c r="N347" i="1"/>
  <c r="V347" i="1" s="1"/>
  <c r="O347" i="1"/>
  <c r="P347" i="1"/>
  <c r="W347" i="1" s="1"/>
  <c r="Q347" i="1"/>
  <c r="X347" i="1" s="1"/>
  <c r="R347" i="1"/>
  <c r="S347" i="1"/>
  <c r="T347" i="1"/>
  <c r="Y347" i="1"/>
  <c r="L348" i="1"/>
  <c r="M348" i="1"/>
  <c r="N348" i="1"/>
  <c r="O348" i="1"/>
  <c r="P348" i="1"/>
  <c r="W348" i="1" s="1"/>
  <c r="Q348" i="1"/>
  <c r="X348" i="1" s="1"/>
  <c r="R348" i="1"/>
  <c r="Y348" i="1" s="1"/>
  <c r="S348" i="1"/>
  <c r="T348" i="1"/>
  <c r="U348" i="1"/>
  <c r="V348" i="1"/>
  <c r="L349" i="1"/>
  <c r="T349" i="1" s="1"/>
  <c r="M349" i="1"/>
  <c r="N349" i="1"/>
  <c r="O349" i="1"/>
  <c r="P349" i="1"/>
  <c r="W349" i="1" s="1"/>
  <c r="Q349" i="1"/>
  <c r="X349" i="1" s="1"/>
  <c r="R349" i="1"/>
  <c r="S349" i="1"/>
  <c r="U349" i="1"/>
  <c r="V349" i="1"/>
  <c r="Y349" i="1"/>
  <c r="L350" i="1"/>
  <c r="T350" i="1" s="1"/>
  <c r="M350" i="1"/>
  <c r="U350" i="1" s="1"/>
  <c r="N350" i="1"/>
  <c r="V350" i="1" s="1"/>
  <c r="O350" i="1"/>
  <c r="P350" i="1"/>
  <c r="W350" i="1" s="1"/>
  <c r="Q350" i="1"/>
  <c r="X350" i="1" s="1"/>
  <c r="R350" i="1"/>
  <c r="Y350" i="1" s="1"/>
  <c r="S350" i="1"/>
  <c r="L351" i="1"/>
  <c r="T351" i="1" s="1"/>
  <c r="M351" i="1"/>
  <c r="U351" i="1" s="1"/>
  <c r="N351" i="1"/>
  <c r="O351" i="1"/>
  <c r="P351" i="1"/>
  <c r="W351" i="1" s="1"/>
  <c r="Q351" i="1"/>
  <c r="X351" i="1" s="1"/>
  <c r="R351" i="1"/>
  <c r="Y351" i="1" s="1"/>
  <c r="S351" i="1"/>
  <c r="V351" i="1"/>
  <c r="L352" i="1"/>
  <c r="M352" i="1"/>
  <c r="N352" i="1"/>
  <c r="O352" i="1"/>
  <c r="Z352" i="1" s="1"/>
  <c r="P352" i="1"/>
  <c r="W352" i="1" s="1"/>
  <c r="Q352" i="1"/>
  <c r="X352" i="1" s="1"/>
  <c r="R352" i="1"/>
  <c r="Y352" i="1" s="1"/>
  <c r="S352" i="1"/>
  <c r="T352" i="1"/>
  <c r="U352" i="1"/>
  <c r="V352" i="1"/>
  <c r="L353" i="1"/>
  <c r="M353" i="1"/>
  <c r="N353" i="1"/>
  <c r="V353" i="1" s="1"/>
  <c r="O353" i="1"/>
  <c r="P353" i="1"/>
  <c r="Q353" i="1"/>
  <c r="X353" i="1" s="1"/>
  <c r="R353" i="1"/>
  <c r="S353" i="1"/>
  <c r="T353" i="1"/>
  <c r="U353" i="1"/>
  <c r="W353" i="1"/>
  <c r="Y353" i="1"/>
  <c r="L354" i="1"/>
  <c r="T354" i="1" s="1"/>
  <c r="M354" i="1"/>
  <c r="U354" i="1" s="1"/>
  <c r="N354" i="1"/>
  <c r="V354" i="1" s="1"/>
  <c r="O354" i="1"/>
  <c r="P354" i="1"/>
  <c r="W354" i="1" s="1"/>
  <c r="Q354" i="1"/>
  <c r="X354" i="1" s="1"/>
  <c r="R354" i="1"/>
  <c r="S354" i="1"/>
  <c r="Y354" i="1"/>
  <c r="L355" i="1"/>
  <c r="T355" i="1" s="1"/>
  <c r="M355" i="1"/>
  <c r="N355" i="1"/>
  <c r="V355" i="1" s="1"/>
  <c r="O355" i="1"/>
  <c r="P355" i="1"/>
  <c r="W355" i="1" s="1"/>
  <c r="Q355" i="1"/>
  <c r="X355" i="1" s="1"/>
  <c r="R355" i="1"/>
  <c r="Y355" i="1" s="1"/>
  <c r="S355" i="1"/>
  <c r="U355" i="1"/>
  <c r="L356" i="1"/>
  <c r="M356" i="1"/>
  <c r="N356" i="1"/>
  <c r="V356" i="1" s="1"/>
  <c r="O356" i="1"/>
  <c r="P356" i="1"/>
  <c r="W356" i="1" s="1"/>
  <c r="Q356" i="1"/>
  <c r="X356" i="1" s="1"/>
  <c r="R356" i="1"/>
  <c r="Y356" i="1" s="1"/>
  <c r="S356" i="1"/>
  <c r="T356" i="1"/>
  <c r="U356" i="1"/>
  <c r="L357" i="1"/>
  <c r="M357" i="1"/>
  <c r="U357" i="1" s="1"/>
  <c r="N357" i="1"/>
  <c r="O357" i="1"/>
  <c r="P357" i="1"/>
  <c r="Q357" i="1"/>
  <c r="X357" i="1" s="1"/>
  <c r="R357" i="1"/>
  <c r="S357" i="1"/>
  <c r="T357" i="1"/>
  <c r="V357" i="1"/>
  <c r="W357" i="1"/>
  <c r="Y357" i="1"/>
  <c r="L358" i="1"/>
  <c r="T358" i="1" s="1"/>
  <c r="M358" i="1"/>
  <c r="U358" i="1" s="1"/>
  <c r="N358" i="1"/>
  <c r="O358" i="1"/>
  <c r="P358" i="1"/>
  <c r="W358" i="1" s="1"/>
  <c r="Q358" i="1"/>
  <c r="X358" i="1" s="1"/>
  <c r="R358" i="1"/>
  <c r="S358" i="1"/>
  <c r="V358" i="1"/>
  <c r="Y358" i="1"/>
  <c r="L359" i="1"/>
  <c r="M359" i="1"/>
  <c r="U359" i="1" s="1"/>
  <c r="N359" i="1"/>
  <c r="V359" i="1" s="1"/>
  <c r="O359" i="1"/>
  <c r="P359" i="1"/>
  <c r="W359" i="1" s="1"/>
  <c r="Q359" i="1"/>
  <c r="X359" i="1" s="1"/>
  <c r="R359" i="1"/>
  <c r="S359" i="1"/>
  <c r="T359" i="1"/>
  <c r="Y359" i="1"/>
  <c r="L360" i="1"/>
  <c r="M360" i="1"/>
  <c r="U360" i="1" s="1"/>
  <c r="N360" i="1"/>
  <c r="V360" i="1" s="1"/>
  <c r="O360" i="1"/>
  <c r="P360" i="1"/>
  <c r="W360" i="1" s="1"/>
  <c r="Q360" i="1"/>
  <c r="X360" i="1" s="1"/>
  <c r="R360" i="1"/>
  <c r="Y360" i="1" s="1"/>
  <c r="S360" i="1"/>
  <c r="T360" i="1"/>
  <c r="L361" i="1"/>
  <c r="T361" i="1" s="1"/>
  <c r="M361" i="1"/>
  <c r="N361" i="1"/>
  <c r="O361" i="1"/>
  <c r="P361" i="1"/>
  <c r="Q361" i="1"/>
  <c r="X361" i="1" s="1"/>
  <c r="R361" i="1"/>
  <c r="Y361" i="1" s="1"/>
  <c r="S361" i="1"/>
  <c r="U361" i="1"/>
  <c r="V361" i="1"/>
  <c r="W361" i="1"/>
  <c r="L362" i="1"/>
  <c r="T362" i="1" s="1"/>
  <c r="M362" i="1"/>
  <c r="N362" i="1"/>
  <c r="O362" i="1"/>
  <c r="P362" i="1"/>
  <c r="W362" i="1" s="1"/>
  <c r="Q362" i="1"/>
  <c r="X362" i="1" s="1"/>
  <c r="R362" i="1"/>
  <c r="Y362" i="1" s="1"/>
  <c r="S362" i="1"/>
  <c r="U362" i="1"/>
  <c r="V362" i="1"/>
  <c r="L363" i="1"/>
  <c r="T363" i="1" s="1"/>
  <c r="M363" i="1"/>
  <c r="U363" i="1" s="1"/>
  <c r="N363" i="1"/>
  <c r="V363" i="1" s="1"/>
  <c r="O363" i="1"/>
  <c r="P363" i="1"/>
  <c r="W363" i="1" s="1"/>
  <c r="Q363" i="1"/>
  <c r="X363" i="1" s="1"/>
  <c r="R363" i="1"/>
  <c r="S363" i="1"/>
  <c r="Y363" i="1"/>
  <c r="L364" i="1"/>
  <c r="T364" i="1" s="1"/>
  <c r="M364" i="1"/>
  <c r="U364" i="1" s="1"/>
  <c r="N364" i="1"/>
  <c r="O364" i="1"/>
  <c r="P364" i="1"/>
  <c r="W364" i="1" s="1"/>
  <c r="Q364" i="1"/>
  <c r="X364" i="1" s="1"/>
  <c r="R364" i="1"/>
  <c r="Y364" i="1" s="1"/>
  <c r="S364" i="1"/>
  <c r="V364" i="1"/>
  <c r="L365" i="1"/>
  <c r="M365" i="1"/>
  <c r="N365" i="1"/>
  <c r="O365" i="1"/>
  <c r="P365" i="1"/>
  <c r="Q365" i="1"/>
  <c r="X365" i="1" s="1"/>
  <c r="R365" i="1"/>
  <c r="S365" i="1"/>
  <c r="T365" i="1"/>
  <c r="U365" i="1"/>
  <c r="V365" i="1"/>
  <c r="W365" i="1"/>
  <c r="Y365" i="1"/>
  <c r="L366" i="1"/>
  <c r="M366" i="1"/>
  <c r="N366" i="1"/>
  <c r="V366" i="1" s="1"/>
  <c r="O366" i="1"/>
  <c r="P366" i="1"/>
  <c r="W366" i="1" s="1"/>
  <c r="Q366" i="1"/>
  <c r="X366" i="1" s="1"/>
  <c r="R366" i="1"/>
  <c r="S366" i="1"/>
  <c r="T366" i="1"/>
  <c r="U366" i="1"/>
  <c r="Y366" i="1"/>
  <c r="L367" i="1"/>
  <c r="T367" i="1" s="1"/>
  <c r="M367" i="1"/>
  <c r="U367" i="1" s="1"/>
  <c r="N367" i="1"/>
  <c r="V367" i="1" s="1"/>
  <c r="O367" i="1"/>
  <c r="P367" i="1"/>
  <c r="Q367" i="1"/>
  <c r="X367" i="1" s="1"/>
  <c r="R367" i="1"/>
  <c r="S367" i="1"/>
  <c r="W367" i="1"/>
  <c r="Y367" i="1"/>
  <c r="L368" i="1"/>
  <c r="T368" i="1" s="1"/>
  <c r="M368" i="1"/>
  <c r="N368" i="1"/>
  <c r="V368" i="1" s="1"/>
  <c r="O368" i="1"/>
  <c r="P368" i="1"/>
  <c r="W368" i="1" s="1"/>
  <c r="Q368" i="1"/>
  <c r="X368" i="1" s="1"/>
  <c r="R368" i="1"/>
  <c r="Y368" i="1" s="1"/>
  <c r="S368" i="1"/>
  <c r="U368" i="1"/>
  <c r="L369" i="1"/>
  <c r="M369" i="1"/>
  <c r="N369" i="1"/>
  <c r="O369" i="1"/>
  <c r="P369" i="1"/>
  <c r="W369" i="1" s="1"/>
  <c r="Q369" i="1"/>
  <c r="X369" i="1" s="1"/>
  <c r="R369" i="1"/>
  <c r="Y369" i="1" s="1"/>
  <c r="S369" i="1"/>
  <c r="T369" i="1"/>
  <c r="U369" i="1"/>
  <c r="V369" i="1"/>
  <c r="L370" i="1"/>
  <c r="M370" i="1"/>
  <c r="U370" i="1" s="1"/>
  <c r="N370" i="1"/>
  <c r="O370" i="1"/>
  <c r="P370" i="1"/>
  <c r="W370" i="1" s="1"/>
  <c r="Q370" i="1"/>
  <c r="X370" i="1" s="1"/>
  <c r="R370" i="1"/>
  <c r="S370" i="1"/>
  <c r="T370" i="1"/>
  <c r="V370" i="1"/>
  <c r="Y370" i="1"/>
  <c r="L371" i="1"/>
  <c r="T371" i="1" s="1"/>
  <c r="M371" i="1"/>
  <c r="U371" i="1" s="1"/>
  <c r="N371" i="1"/>
  <c r="V371" i="1" s="1"/>
  <c r="O371" i="1"/>
  <c r="P371" i="1"/>
  <c r="Q371" i="1"/>
  <c r="X371" i="1" s="1"/>
  <c r="R371" i="1"/>
  <c r="Y371" i="1" s="1"/>
  <c r="S371" i="1"/>
  <c r="W371" i="1"/>
  <c r="L372" i="1"/>
  <c r="M372" i="1"/>
  <c r="U372" i="1" s="1"/>
  <c r="N372" i="1"/>
  <c r="V372" i="1" s="1"/>
  <c r="O372" i="1"/>
  <c r="P372" i="1"/>
  <c r="W372" i="1" s="1"/>
  <c r="Q372" i="1"/>
  <c r="X372" i="1" s="1"/>
  <c r="R372" i="1"/>
  <c r="Y372" i="1" s="1"/>
  <c r="S372" i="1"/>
  <c r="T372" i="1"/>
  <c r="L373" i="1"/>
  <c r="M373" i="1"/>
  <c r="N373" i="1"/>
  <c r="O373" i="1"/>
  <c r="P373" i="1"/>
  <c r="W373" i="1" s="1"/>
  <c r="Q373" i="1"/>
  <c r="X373" i="1" s="1"/>
  <c r="R373" i="1"/>
  <c r="Y373" i="1" s="1"/>
  <c r="S373" i="1"/>
  <c r="T373" i="1"/>
  <c r="U373" i="1"/>
  <c r="V373" i="1"/>
  <c r="L374" i="1"/>
  <c r="T374" i="1" s="1"/>
  <c r="M374" i="1"/>
  <c r="N374" i="1"/>
  <c r="O374" i="1"/>
  <c r="P374" i="1"/>
  <c r="W374" i="1" s="1"/>
  <c r="Q374" i="1"/>
  <c r="X374" i="1" s="1"/>
  <c r="R374" i="1"/>
  <c r="Y374" i="1" s="1"/>
  <c r="S374" i="1"/>
  <c r="U374" i="1"/>
  <c r="V374" i="1"/>
  <c r="L375" i="1"/>
  <c r="T375" i="1" s="1"/>
  <c r="M375" i="1"/>
  <c r="U375" i="1" s="1"/>
  <c r="N375" i="1"/>
  <c r="O375" i="1"/>
  <c r="P375" i="1"/>
  <c r="W375" i="1" s="1"/>
  <c r="Q375" i="1"/>
  <c r="X375" i="1" s="1"/>
  <c r="R375" i="1"/>
  <c r="S375" i="1"/>
  <c r="V375" i="1"/>
  <c r="Y375" i="1"/>
  <c r="L376" i="1"/>
  <c r="T376" i="1" s="1"/>
  <c r="M376" i="1"/>
  <c r="U376" i="1" s="1"/>
  <c r="N376" i="1"/>
  <c r="V376" i="1" s="1"/>
  <c r="O376" i="1"/>
  <c r="P376" i="1"/>
  <c r="W376" i="1" s="1"/>
  <c r="Q376" i="1"/>
  <c r="X376" i="1" s="1"/>
  <c r="R376" i="1"/>
  <c r="Y376" i="1" s="1"/>
  <c r="S376" i="1"/>
  <c r="L377" i="1"/>
  <c r="M377" i="1"/>
  <c r="N377" i="1"/>
  <c r="V377" i="1" s="1"/>
  <c r="O377" i="1"/>
  <c r="P377" i="1"/>
  <c r="W377" i="1" s="1"/>
  <c r="Q377" i="1"/>
  <c r="X377" i="1" s="1"/>
  <c r="R377" i="1"/>
  <c r="Y377" i="1" s="1"/>
  <c r="S377" i="1"/>
  <c r="T377" i="1"/>
  <c r="U377" i="1"/>
  <c r="L378" i="1"/>
  <c r="M378" i="1"/>
  <c r="N378" i="1"/>
  <c r="O378" i="1"/>
  <c r="P378" i="1"/>
  <c r="W378" i="1" s="1"/>
  <c r="Q378" i="1"/>
  <c r="X378" i="1" s="1"/>
  <c r="R378" i="1"/>
  <c r="S378" i="1"/>
  <c r="T378" i="1"/>
  <c r="U378" i="1"/>
  <c r="V378" i="1"/>
  <c r="Y378" i="1"/>
  <c r="L379" i="1"/>
  <c r="T379" i="1" s="1"/>
  <c r="M379" i="1"/>
  <c r="N379" i="1"/>
  <c r="O379" i="1"/>
  <c r="P379" i="1"/>
  <c r="W379" i="1" s="1"/>
  <c r="Q379" i="1"/>
  <c r="X379" i="1" s="1"/>
  <c r="R379" i="1"/>
  <c r="S379" i="1"/>
  <c r="U379" i="1"/>
  <c r="V379" i="1"/>
  <c r="Y379" i="1"/>
  <c r="L380" i="1"/>
  <c r="T380" i="1" s="1"/>
  <c r="M380" i="1"/>
  <c r="U380" i="1" s="1"/>
  <c r="N380" i="1"/>
  <c r="V380" i="1" s="1"/>
  <c r="O380" i="1"/>
  <c r="P380" i="1"/>
  <c r="W380" i="1" s="1"/>
  <c r="Q380" i="1"/>
  <c r="X380" i="1" s="1"/>
  <c r="R380" i="1"/>
  <c r="Y380" i="1" s="1"/>
  <c r="S380" i="1"/>
  <c r="L381" i="1"/>
  <c r="M381" i="1"/>
  <c r="U381" i="1" s="1"/>
  <c r="N381" i="1"/>
  <c r="V381" i="1" s="1"/>
  <c r="O381" i="1"/>
  <c r="P381" i="1"/>
  <c r="W381" i="1" s="1"/>
  <c r="Q381" i="1"/>
  <c r="X381" i="1" s="1"/>
  <c r="R381" i="1"/>
  <c r="S381" i="1"/>
  <c r="T381" i="1"/>
  <c r="Y381" i="1"/>
  <c r="L382" i="1"/>
  <c r="M382" i="1"/>
  <c r="N382" i="1"/>
  <c r="O382" i="1"/>
  <c r="P382" i="1"/>
  <c r="W382" i="1" s="1"/>
  <c r="Q382" i="1"/>
  <c r="X382" i="1" s="1"/>
  <c r="R382" i="1"/>
  <c r="S382" i="1"/>
  <c r="T382" i="1"/>
  <c r="U382" i="1"/>
  <c r="V382" i="1"/>
  <c r="Y382" i="1"/>
  <c r="L383" i="1"/>
  <c r="M383" i="1"/>
  <c r="N383" i="1"/>
  <c r="V383" i="1" s="1"/>
  <c r="O383" i="1"/>
  <c r="P383" i="1"/>
  <c r="Q383" i="1"/>
  <c r="X383" i="1" s="1"/>
  <c r="R383" i="1"/>
  <c r="S383" i="1"/>
  <c r="T383" i="1"/>
  <c r="U383" i="1"/>
  <c r="W383" i="1"/>
  <c r="Y383" i="1"/>
  <c r="L384" i="1"/>
  <c r="T384" i="1" s="1"/>
  <c r="M384" i="1"/>
  <c r="U384" i="1" s="1"/>
  <c r="N384" i="1"/>
  <c r="V384" i="1" s="1"/>
  <c r="O384" i="1"/>
  <c r="P384" i="1"/>
  <c r="W384" i="1" s="1"/>
  <c r="Q384" i="1"/>
  <c r="X384" i="1" s="1"/>
  <c r="R384" i="1"/>
  <c r="Y384" i="1" s="1"/>
  <c r="S384" i="1"/>
  <c r="L385" i="1"/>
  <c r="T385" i="1" s="1"/>
  <c r="M385" i="1"/>
  <c r="U385" i="1" s="1"/>
  <c r="N385" i="1"/>
  <c r="O385" i="1"/>
  <c r="P385" i="1"/>
  <c r="W385" i="1" s="1"/>
  <c r="Q385" i="1"/>
  <c r="X385" i="1" s="1"/>
  <c r="R385" i="1"/>
  <c r="Y385" i="1" s="1"/>
  <c r="S385" i="1"/>
  <c r="V385" i="1"/>
  <c r="L386" i="1"/>
  <c r="M386" i="1"/>
  <c r="N386" i="1"/>
  <c r="O386" i="1"/>
  <c r="P386" i="1"/>
  <c r="W386" i="1" s="1"/>
  <c r="Q386" i="1"/>
  <c r="X386" i="1" s="1"/>
  <c r="R386" i="1"/>
  <c r="Y386" i="1" s="1"/>
  <c r="S386" i="1"/>
  <c r="T386" i="1"/>
  <c r="U386" i="1"/>
  <c r="V386" i="1"/>
  <c r="L387" i="1"/>
  <c r="M387" i="1"/>
  <c r="U387" i="1" s="1"/>
  <c r="N387" i="1"/>
  <c r="O387" i="1"/>
  <c r="P387" i="1"/>
  <c r="Q387" i="1"/>
  <c r="X387" i="1" s="1"/>
  <c r="R387" i="1"/>
  <c r="S387" i="1"/>
  <c r="T387" i="1"/>
  <c r="V387" i="1"/>
  <c r="W387" i="1"/>
  <c r="Y387" i="1"/>
  <c r="L388" i="1"/>
  <c r="T388" i="1" s="1"/>
  <c r="M388" i="1"/>
  <c r="U388" i="1" s="1"/>
  <c r="N388" i="1"/>
  <c r="O388" i="1"/>
  <c r="P388" i="1"/>
  <c r="W388" i="1" s="1"/>
  <c r="Q388" i="1"/>
  <c r="X388" i="1" s="1"/>
  <c r="R388" i="1"/>
  <c r="Y388" i="1" s="1"/>
  <c r="S388" i="1"/>
  <c r="V388" i="1"/>
  <c r="L389" i="1"/>
  <c r="T389" i="1" s="1"/>
  <c r="M389" i="1"/>
  <c r="N389" i="1"/>
  <c r="V389" i="1" s="1"/>
  <c r="O389" i="1"/>
  <c r="P389" i="1"/>
  <c r="W389" i="1" s="1"/>
  <c r="Q389" i="1"/>
  <c r="X389" i="1" s="1"/>
  <c r="R389" i="1"/>
  <c r="Y389" i="1" s="1"/>
  <c r="S389" i="1"/>
  <c r="U389" i="1"/>
  <c r="L390" i="1"/>
  <c r="M390" i="1"/>
  <c r="N390" i="1"/>
  <c r="V390" i="1" s="1"/>
  <c r="O390" i="1"/>
  <c r="P390" i="1"/>
  <c r="W390" i="1" s="1"/>
  <c r="Q390" i="1"/>
  <c r="X390" i="1" s="1"/>
  <c r="R390" i="1"/>
  <c r="Y390" i="1" s="1"/>
  <c r="S390" i="1"/>
  <c r="T390" i="1"/>
  <c r="U390" i="1"/>
  <c r="L391" i="1"/>
  <c r="T391" i="1" s="1"/>
  <c r="M391" i="1"/>
  <c r="N391" i="1"/>
  <c r="O391" i="1"/>
  <c r="P391" i="1"/>
  <c r="Q391" i="1"/>
  <c r="X391" i="1" s="1"/>
  <c r="R391" i="1"/>
  <c r="Y391" i="1" s="1"/>
  <c r="S391" i="1"/>
  <c r="U391" i="1"/>
  <c r="V391" i="1"/>
  <c r="W391" i="1"/>
  <c r="L392" i="1"/>
  <c r="T392" i="1" s="1"/>
  <c r="M392" i="1"/>
  <c r="N392" i="1"/>
  <c r="O392" i="1"/>
  <c r="P392" i="1"/>
  <c r="W392" i="1" s="1"/>
  <c r="Q392" i="1"/>
  <c r="X392" i="1" s="1"/>
  <c r="R392" i="1"/>
  <c r="Y392" i="1" s="1"/>
  <c r="S392" i="1"/>
  <c r="U392" i="1"/>
  <c r="V392" i="1"/>
  <c r="L393" i="1"/>
  <c r="M393" i="1"/>
  <c r="U393" i="1" s="1"/>
  <c r="N393" i="1"/>
  <c r="V393" i="1" s="1"/>
  <c r="O393" i="1"/>
  <c r="P393" i="1"/>
  <c r="W393" i="1" s="1"/>
  <c r="Q393" i="1"/>
  <c r="X393" i="1" s="1"/>
  <c r="R393" i="1"/>
  <c r="Y393" i="1" s="1"/>
  <c r="S393" i="1"/>
  <c r="T393" i="1"/>
  <c r="L394" i="1"/>
  <c r="M394" i="1"/>
  <c r="U394" i="1" s="1"/>
  <c r="N394" i="1"/>
  <c r="V394" i="1" s="1"/>
  <c r="O394" i="1"/>
  <c r="P394" i="1"/>
  <c r="W394" i="1" s="1"/>
  <c r="Q394" i="1"/>
  <c r="X394" i="1" s="1"/>
  <c r="R394" i="1"/>
  <c r="Y394" i="1" s="1"/>
  <c r="S394" i="1"/>
  <c r="T394" i="1"/>
  <c r="L395" i="1"/>
  <c r="M395" i="1"/>
  <c r="N395" i="1"/>
  <c r="O395" i="1"/>
  <c r="P395" i="1"/>
  <c r="Q395" i="1"/>
  <c r="X395" i="1" s="1"/>
  <c r="R395" i="1"/>
  <c r="S395" i="1"/>
  <c r="T395" i="1"/>
  <c r="U395" i="1"/>
  <c r="V395" i="1"/>
  <c r="W395" i="1"/>
  <c r="Y395" i="1"/>
  <c r="L396" i="1"/>
  <c r="M396" i="1"/>
  <c r="N396" i="1"/>
  <c r="V396" i="1" s="1"/>
  <c r="O396" i="1"/>
  <c r="P396" i="1"/>
  <c r="W396" i="1" s="1"/>
  <c r="Q396" i="1"/>
  <c r="X396" i="1" s="1"/>
  <c r="R396" i="1"/>
  <c r="Y396" i="1" s="1"/>
  <c r="S396" i="1"/>
  <c r="T396" i="1"/>
  <c r="U396" i="1"/>
  <c r="L397" i="1"/>
  <c r="T397" i="1" s="1"/>
  <c r="M397" i="1"/>
  <c r="U397" i="1" s="1"/>
  <c r="N397" i="1"/>
  <c r="V397" i="1" s="1"/>
  <c r="O397" i="1"/>
  <c r="P397" i="1"/>
  <c r="W397" i="1" s="1"/>
  <c r="Q397" i="1"/>
  <c r="X397" i="1" s="1"/>
  <c r="R397" i="1"/>
  <c r="S397" i="1"/>
  <c r="Y397" i="1"/>
  <c r="L398" i="1"/>
  <c r="T398" i="1" s="1"/>
  <c r="M398" i="1"/>
  <c r="U398" i="1" s="1"/>
  <c r="N398" i="1"/>
  <c r="O398" i="1"/>
  <c r="P398" i="1"/>
  <c r="W398" i="1" s="1"/>
  <c r="Q398" i="1"/>
  <c r="X398" i="1" s="1"/>
  <c r="R398" i="1"/>
  <c r="Y398" i="1" s="1"/>
  <c r="S398" i="1"/>
  <c r="V398" i="1"/>
  <c r="L399" i="1"/>
  <c r="M399" i="1"/>
  <c r="N399" i="1"/>
  <c r="O399" i="1"/>
  <c r="P399" i="1"/>
  <c r="W399" i="1" s="1"/>
  <c r="Q399" i="1"/>
  <c r="X399" i="1" s="1"/>
  <c r="R399" i="1"/>
  <c r="Y399" i="1" s="1"/>
  <c r="S399" i="1"/>
  <c r="T399" i="1"/>
  <c r="U399" i="1"/>
  <c r="V399" i="1"/>
  <c r="L400" i="1"/>
  <c r="M400" i="1"/>
  <c r="U400" i="1" s="1"/>
  <c r="N400" i="1"/>
  <c r="O400" i="1"/>
  <c r="P400" i="1"/>
  <c r="W400" i="1" s="1"/>
  <c r="Q400" i="1"/>
  <c r="X400" i="1" s="1"/>
  <c r="R400" i="1"/>
  <c r="Y400" i="1" s="1"/>
  <c r="S400" i="1"/>
  <c r="T400" i="1"/>
  <c r="V400" i="1"/>
  <c r="L401" i="1"/>
  <c r="T401" i="1" s="1"/>
  <c r="M401" i="1"/>
  <c r="U401" i="1" s="1"/>
  <c r="N401" i="1"/>
  <c r="V401" i="1" s="1"/>
  <c r="O401" i="1"/>
  <c r="P401" i="1"/>
  <c r="Q401" i="1"/>
  <c r="X401" i="1" s="1"/>
  <c r="R401" i="1"/>
  <c r="S401" i="1"/>
  <c r="W401" i="1"/>
  <c r="Y401" i="1"/>
  <c r="L402" i="1"/>
  <c r="T402" i="1" s="1"/>
  <c r="M402" i="1"/>
  <c r="N402" i="1"/>
  <c r="V402" i="1" s="1"/>
  <c r="O402" i="1"/>
  <c r="P402" i="1"/>
  <c r="W402" i="1" s="1"/>
  <c r="Q402" i="1"/>
  <c r="X402" i="1" s="1"/>
  <c r="R402" i="1"/>
  <c r="Y402" i="1" s="1"/>
  <c r="S402" i="1"/>
  <c r="U402" i="1"/>
  <c r="L403" i="1"/>
  <c r="M403" i="1"/>
  <c r="N403" i="1"/>
  <c r="O403" i="1"/>
  <c r="P403" i="1"/>
  <c r="W403" i="1" s="1"/>
  <c r="Q403" i="1"/>
  <c r="X403" i="1" s="1"/>
  <c r="R403" i="1"/>
  <c r="Y403" i="1" s="1"/>
  <c r="S403" i="1"/>
  <c r="T403" i="1"/>
  <c r="U403" i="1"/>
  <c r="V403" i="1"/>
  <c r="L404" i="1"/>
  <c r="T404" i="1" s="1"/>
  <c r="M404" i="1"/>
  <c r="N404" i="1"/>
  <c r="O404" i="1"/>
  <c r="P404" i="1"/>
  <c r="W404" i="1" s="1"/>
  <c r="Q404" i="1"/>
  <c r="R404" i="1"/>
  <c r="Y404" i="1" s="1"/>
  <c r="S404" i="1"/>
  <c r="U404" i="1"/>
  <c r="V404" i="1"/>
  <c r="X404" i="1"/>
  <c r="L405" i="1"/>
  <c r="T405" i="1" s="1"/>
  <c r="M405" i="1"/>
  <c r="U405" i="1" s="1"/>
  <c r="N405" i="1"/>
  <c r="O405" i="1"/>
  <c r="P405" i="1"/>
  <c r="W405" i="1" s="1"/>
  <c r="Q405" i="1"/>
  <c r="X405" i="1" s="1"/>
  <c r="R405" i="1"/>
  <c r="Y405" i="1" s="1"/>
  <c r="S405" i="1"/>
  <c r="V405" i="1"/>
  <c r="L406" i="1"/>
  <c r="M406" i="1"/>
  <c r="U406" i="1" s="1"/>
  <c r="N406" i="1"/>
  <c r="V406" i="1" s="1"/>
  <c r="O406" i="1"/>
  <c r="P406" i="1"/>
  <c r="W406" i="1" s="1"/>
  <c r="Q406" i="1"/>
  <c r="X406" i="1" s="1"/>
  <c r="R406" i="1"/>
  <c r="Y406" i="1" s="1"/>
  <c r="S406" i="1"/>
  <c r="T406" i="1"/>
  <c r="L407" i="1"/>
  <c r="M407" i="1"/>
  <c r="N407" i="1"/>
  <c r="V407" i="1" s="1"/>
  <c r="O407" i="1"/>
  <c r="P407" i="1"/>
  <c r="W407" i="1" s="1"/>
  <c r="Q407" i="1"/>
  <c r="X407" i="1" s="1"/>
  <c r="R407" i="1"/>
  <c r="Y407" i="1" s="1"/>
  <c r="S407" i="1"/>
  <c r="T407" i="1"/>
  <c r="U407" i="1"/>
  <c r="L408" i="1"/>
  <c r="T408" i="1" s="1"/>
  <c r="M408" i="1"/>
  <c r="N408" i="1"/>
  <c r="O408" i="1"/>
  <c r="P408" i="1"/>
  <c r="W408" i="1" s="1"/>
  <c r="Q408" i="1"/>
  <c r="R408" i="1"/>
  <c r="Y408" i="1" s="1"/>
  <c r="S408" i="1"/>
  <c r="U408" i="1"/>
  <c r="V408" i="1"/>
  <c r="X408" i="1"/>
  <c r="L409" i="1"/>
  <c r="T409" i="1" s="1"/>
  <c r="M409" i="1"/>
  <c r="U409" i="1" s="1"/>
  <c r="N409" i="1"/>
  <c r="O409" i="1"/>
  <c r="P409" i="1"/>
  <c r="W409" i="1" s="1"/>
  <c r="Q409" i="1"/>
  <c r="X409" i="1" s="1"/>
  <c r="R409" i="1"/>
  <c r="Y409" i="1" s="1"/>
  <c r="S409" i="1"/>
  <c r="V409" i="1"/>
  <c r="L410" i="1"/>
  <c r="M410" i="1"/>
  <c r="U410" i="1" s="1"/>
  <c r="N410" i="1"/>
  <c r="V410" i="1" s="1"/>
  <c r="O410" i="1"/>
  <c r="P410" i="1"/>
  <c r="W410" i="1" s="1"/>
  <c r="Q410" i="1"/>
  <c r="X410" i="1" s="1"/>
  <c r="R410" i="1"/>
  <c r="Y410" i="1" s="1"/>
  <c r="S410" i="1"/>
  <c r="T410" i="1"/>
  <c r="L411" i="1"/>
  <c r="M411" i="1"/>
  <c r="N411" i="1"/>
  <c r="V411" i="1" s="1"/>
  <c r="O411" i="1"/>
  <c r="P411" i="1"/>
  <c r="W411" i="1" s="1"/>
  <c r="Q411" i="1"/>
  <c r="X411" i="1" s="1"/>
  <c r="R411" i="1"/>
  <c r="Y411" i="1" s="1"/>
  <c r="S411" i="1"/>
  <c r="T411" i="1"/>
  <c r="U411" i="1"/>
  <c r="L412" i="1"/>
  <c r="T412" i="1" s="1"/>
  <c r="M412" i="1"/>
  <c r="N412" i="1"/>
  <c r="O412" i="1"/>
  <c r="P412" i="1"/>
  <c r="W412" i="1" s="1"/>
  <c r="Q412" i="1"/>
  <c r="R412" i="1"/>
  <c r="Y412" i="1" s="1"/>
  <c r="S412" i="1"/>
  <c r="U412" i="1"/>
  <c r="V412" i="1"/>
  <c r="X412" i="1"/>
  <c r="L413" i="1"/>
  <c r="T413" i="1" s="1"/>
  <c r="M413" i="1"/>
  <c r="U413" i="1" s="1"/>
  <c r="N413" i="1"/>
  <c r="O413" i="1"/>
  <c r="P413" i="1"/>
  <c r="W413" i="1" s="1"/>
  <c r="Q413" i="1"/>
  <c r="X413" i="1" s="1"/>
  <c r="R413" i="1"/>
  <c r="Y413" i="1" s="1"/>
  <c r="S413" i="1"/>
  <c r="V413" i="1"/>
  <c r="L414" i="1"/>
  <c r="M414" i="1"/>
  <c r="U414" i="1" s="1"/>
  <c r="N414" i="1"/>
  <c r="V414" i="1" s="1"/>
  <c r="O414" i="1"/>
  <c r="P414" i="1"/>
  <c r="W414" i="1" s="1"/>
  <c r="Q414" i="1"/>
  <c r="X414" i="1" s="1"/>
  <c r="R414" i="1"/>
  <c r="Y414" i="1" s="1"/>
  <c r="S414" i="1"/>
  <c r="T414" i="1"/>
  <c r="L415" i="1"/>
  <c r="M415" i="1"/>
  <c r="N415" i="1"/>
  <c r="V415" i="1" s="1"/>
  <c r="O415" i="1"/>
  <c r="P415" i="1"/>
  <c r="W415" i="1" s="1"/>
  <c r="Q415" i="1"/>
  <c r="X415" i="1" s="1"/>
  <c r="R415" i="1"/>
  <c r="Y415" i="1" s="1"/>
  <c r="S415" i="1"/>
  <c r="T415" i="1"/>
  <c r="U415" i="1"/>
  <c r="L416" i="1"/>
  <c r="T416" i="1" s="1"/>
  <c r="M416" i="1"/>
  <c r="N416" i="1"/>
  <c r="O416" i="1"/>
  <c r="P416" i="1"/>
  <c r="W416" i="1" s="1"/>
  <c r="Q416" i="1"/>
  <c r="R416" i="1"/>
  <c r="Y416" i="1" s="1"/>
  <c r="S416" i="1"/>
  <c r="U416" i="1"/>
  <c r="V416" i="1"/>
  <c r="X416" i="1"/>
  <c r="L417" i="1"/>
  <c r="T417" i="1" s="1"/>
  <c r="M417" i="1"/>
  <c r="U417" i="1" s="1"/>
  <c r="N417" i="1"/>
  <c r="O417" i="1"/>
  <c r="P417" i="1"/>
  <c r="W417" i="1" s="1"/>
  <c r="Q417" i="1"/>
  <c r="X417" i="1" s="1"/>
  <c r="R417" i="1"/>
  <c r="Y417" i="1" s="1"/>
  <c r="S417" i="1"/>
  <c r="V417" i="1"/>
  <c r="L418" i="1"/>
  <c r="M418" i="1"/>
  <c r="U418" i="1" s="1"/>
  <c r="N418" i="1"/>
  <c r="V418" i="1" s="1"/>
  <c r="O418" i="1"/>
  <c r="P418" i="1"/>
  <c r="W418" i="1" s="1"/>
  <c r="Q418" i="1"/>
  <c r="X418" i="1" s="1"/>
  <c r="R418" i="1"/>
  <c r="Y418" i="1" s="1"/>
  <c r="S418" i="1"/>
  <c r="T418" i="1"/>
  <c r="L419" i="1"/>
  <c r="M419" i="1"/>
  <c r="N419" i="1"/>
  <c r="V419" i="1" s="1"/>
  <c r="O419" i="1"/>
  <c r="P419" i="1"/>
  <c r="W419" i="1" s="1"/>
  <c r="Q419" i="1"/>
  <c r="X419" i="1" s="1"/>
  <c r="R419" i="1"/>
  <c r="Y419" i="1" s="1"/>
  <c r="S419" i="1"/>
  <c r="T419" i="1"/>
  <c r="U419" i="1"/>
  <c r="L420" i="1"/>
  <c r="T420" i="1" s="1"/>
  <c r="M420" i="1"/>
  <c r="N420" i="1"/>
  <c r="O420" i="1"/>
  <c r="P420" i="1"/>
  <c r="W420" i="1" s="1"/>
  <c r="Q420" i="1"/>
  <c r="R420" i="1"/>
  <c r="Y420" i="1" s="1"/>
  <c r="S420" i="1"/>
  <c r="U420" i="1"/>
  <c r="V420" i="1"/>
  <c r="X420" i="1"/>
  <c r="L421" i="1"/>
  <c r="T421" i="1" s="1"/>
  <c r="M421" i="1"/>
  <c r="U421" i="1" s="1"/>
  <c r="N421" i="1"/>
  <c r="O421" i="1"/>
  <c r="P421" i="1"/>
  <c r="W421" i="1" s="1"/>
  <c r="Q421" i="1"/>
  <c r="X421" i="1" s="1"/>
  <c r="R421" i="1"/>
  <c r="Y421" i="1" s="1"/>
  <c r="S421" i="1"/>
  <c r="V421" i="1"/>
  <c r="L422" i="1"/>
  <c r="M422" i="1"/>
  <c r="U422" i="1" s="1"/>
  <c r="N422" i="1"/>
  <c r="V422" i="1" s="1"/>
  <c r="O422" i="1"/>
  <c r="P422" i="1"/>
  <c r="W422" i="1" s="1"/>
  <c r="Q422" i="1"/>
  <c r="X422" i="1" s="1"/>
  <c r="R422" i="1"/>
  <c r="Y422" i="1" s="1"/>
  <c r="S422" i="1"/>
  <c r="T422" i="1"/>
  <c r="L423" i="1"/>
  <c r="M423" i="1"/>
  <c r="N423" i="1"/>
  <c r="V423" i="1" s="1"/>
  <c r="O423" i="1"/>
  <c r="P423" i="1"/>
  <c r="W423" i="1" s="1"/>
  <c r="Q423" i="1"/>
  <c r="X423" i="1" s="1"/>
  <c r="R423" i="1"/>
  <c r="Y423" i="1" s="1"/>
  <c r="S423" i="1"/>
  <c r="T423" i="1"/>
  <c r="U423" i="1"/>
  <c r="L424" i="1"/>
  <c r="T424" i="1" s="1"/>
  <c r="M424" i="1"/>
  <c r="N424" i="1"/>
  <c r="O424" i="1"/>
  <c r="P424" i="1"/>
  <c r="W424" i="1" s="1"/>
  <c r="Q424" i="1"/>
  <c r="R424" i="1"/>
  <c r="Y424" i="1" s="1"/>
  <c r="S424" i="1"/>
  <c r="U424" i="1"/>
  <c r="V424" i="1"/>
  <c r="X424" i="1"/>
  <c r="L425" i="1"/>
  <c r="T425" i="1" s="1"/>
  <c r="M425" i="1"/>
  <c r="U425" i="1" s="1"/>
  <c r="N425" i="1"/>
  <c r="O425" i="1"/>
  <c r="P425" i="1"/>
  <c r="W425" i="1" s="1"/>
  <c r="Q425" i="1"/>
  <c r="X425" i="1" s="1"/>
  <c r="R425" i="1"/>
  <c r="Y425" i="1" s="1"/>
  <c r="S425" i="1"/>
  <c r="V425" i="1"/>
  <c r="L426" i="1"/>
  <c r="M426" i="1"/>
  <c r="U426" i="1" s="1"/>
  <c r="N426" i="1"/>
  <c r="V426" i="1" s="1"/>
  <c r="O426" i="1"/>
  <c r="P426" i="1"/>
  <c r="W426" i="1" s="1"/>
  <c r="Q426" i="1"/>
  <c r="X426" i="1" s="1"/>
  <c r="R426" i="1"/>
  <c r="Y426" i="1" s="1"/>
  <c r="S426" i="1"/>
  <c r="T426" i="1"/>
  <c r="L427" i="1"/>
  <c r="M427" i="1"/>
  <c r="N427" i="1"/>
  <c r="V427" i="1" s="1"/>
  <c r="O427" i="1"/>
  <c r="P427" i="1"/>
  <c r="W427" i="1" s="1"/>
  <c r="Q427" i="1"/>
  <c r="X427" i="1" s="1"/>
  <c r="R427" i="1"/>
  <c r="Y427" i="1" s="1"/>
  <c r="S427" i="1"/>
  <c r="T427" i="1"/>
  <c r="U427" i="1"/>
  <c r="L428" i="1"/>
  <c r="T428" i="1" s="1"/>
  <c r="M428" i="1"/>
  <c r="N428" i="1"/>
  <c r="O428" i="1"/>
  <c r="P428" i="1"/>
  <c r="W428" i="1" s="1"/>
  <c r="Q428" i="1"/>
  <c r="R428" i="1"/>
  <c r="Y428" i="1" s="1"/>
  <c r="S428" i="1"/>
  <c r="U428" i="1"/>
  <c r="V428" i="1"/>
  <c r="X428" i="1"/>
  <c r="L429" i="1"/>
  <c r="T429" i="1" s="1"/>
  <c r="M429" i="1"/>
  <c r="U429" i="1" s="1"/>
  <c r="N429" i="1"/>
  <c r="O429" i="1"/>
  <c r="P429" i="1"/>
  <c r="W429" i="1" s="1"/>
  <c r="Q429" i="1"/>
  <c r="X429" i="1" s="1"/>
  <c r="R429" i="1"/>
  <c r="Y429" i="1" s="1"/>
  <c r="S429" i="1"/>
  <c r="V429" i="1"/>
  <c r="L430" i="1"/>
  <c r="M430" i="1"/>
  <c r="U430" i="1" s="1"/>
  <c r="N430" i="1"/>
  <c r="V430" i="1" s="1"/>
  <c r="O430" i="1"/>
  <c r="P430" i="1"/>
  <c r="W430" i="1" s="1"/>
  <c r="Q430" i="1"/>
  <c r="X430" i="1" s="1"/>
  <c r="R430" i="1"/>
  <c r="Y430" i="1" s="1"/>
  <c r="S430" i="1"/>
  <c r="T430" i="1"/>
  <c r="L431" i="1"/>
  <c r="M431" i="1"/>
  <c r="N431" i="1"/>
  <c r="V431" i="1" s="1"/>
  <c r="O431" i="1"/>
  <c r="P431" i="1"/>
  <c r="W431" i="1" s="1"/>
  <c r="Q431" i="1"/>
  <c r="X431" i="1" s="1"/>
  <c r="R431" i="1"/>
  <c r="Y431" i="1" s="1"/>
  <c r="S431" i="1"/>
  <c r="T431" i="1"/>
  <c r="U431" i="1"/>
  <c r="L432" i="1"/>
  <c r="T432" i="1" s="1"/>
  <c r="M432" i="1"/>
  <c r="N432" i="1"/>
  <c r="O432" i="1"/>
  <c r="P432" i="1"/>
  <c r="W432" i="1" s="1"/>
  <c r="Q432" i="1"/>
  <c r="R432" i="1"/>
  <c r="Y432" i="1" s="1"/>
  <c r="S432" i="1"/>
  <c r="U432" i="1"/>
  <c r="V432" i="1"/>
  <c r="X432" i="1"/>
  <c r="L433" i="1"/>
  <c r="T433" i="1" s="1"/>
  <c r="M433" i="1"/>
  <c r="U433" i="1" s="1"/>
  <c r="N433" i="1"/>
  <c r="O433" i="1"/>
  <c r="P433" i="1"/>
  <c r="W433" i="1" s="1"/>
  <c r="Q433" i="1"/>
  <c r="X433" i="1" s="1"/>
  <c r="R433" i="1"/>
  <c r="Y433" i="1" s="1"/>
  <c r="S433" i="1"/>
  <c r="V433" i="1"/>
  <c r="L434" i="1"/>
  <c r="M434" i="1"/>
  <c r="U434" i="1" s="1"/>
  <c r="N434" i="1"/>
  <c r="V434" i="1" s="1"/>
  <c r="O434" i="1"/>
  <c r="P434" i="1"/>
  <c r="W434" i="1" s="1"/>
  <c r="Q434" i="1"/>
  <c r="X434" i="1" s="1"/>
  <c r="R434" i="1"/>
  <c r="Y434" i="1" s="1"/>
  <c r="S434" i="1"/>
  <c r="T434" i="1"/>
  <c r="L435" i="1"/>
  <c r="M435" i="1"/>
  <c r="N435" i="1"/>
  <c r="V435" i="1" s="1"/>
  <c r="O435" i="1"/>
  <c r="P435" i="1"/>
  <c r="W435" i="1" s="1"/>
  <c r="Q435" i="1"/>
  <c r="X435" i="1" s="1"/>
  <c r="R435" i="1"/>
  <c r="Y435" i="1" s="1"/>
  <c r="S435" i="1"/>
  <c r="T435" i="1"/>
  <c r="U435" i="1"/>
  <c r="L436" i="1"/>
  <c r="T436" i="1" s="1"/>
  <c r="M436" i="1"/>
  <c r="N436" i="1"/>
  <c r="O436" i="1"/>
  <c r="P436" i="1"/>
  <c r="W436" i="1" s="1"/>
  <c r="Q436" i="1"/>
  <c r="R436" i="1"/>
  <c r="Y436" i="1" s="1"/>
  <c r="S436" i="1"/>
  <c r="U436" i="1"/>
  <c r="V436" i="1"/>
  <c r="X436" i="1"/>
  <c r="L437" i="1"/>
  <c r="T437" i="1" s="1"/>
  <c r="M437" i="1"/>
  <c r="U437" i="1" s="1"/>
  <c r="N437" i="1"/>
  <c r="O437" i="1"/>
  <c r="P437" i="1"/>
  <c r="W437" i="1" s="1"/>
  <c r="Q437" i="1"/>
  <c r="X437" i="1" s="1"/>
  <c r="R437" i="1"/>
  <c r="Y437" i="1" s="1"/>
  <c r="S437" i="1"/>
  <c r="V437" i="1"/>
  <c r="L438" i="1"/>
  <c r="M438" i="1"/>
  <c r="U438" i="1" s="1"/>
  <c r="N438" i="1"/>
  <c r="V438" i="1" s="1"/>
  <c r="O438" i="1"/>
  <c r="P438" i="1"/>
  <c r="W438" i="1" s="1"/>
  <c r="Q438" i="1"/>
  <c r="X438" i="1" s="1"/>
  <c r="R438" i="1"/>
  <c r="Y438" i="1" s="1"/>
  <c r="S438" i="1"/>
  <c r="T438" i="1"/>
  <c r="L439" i="1"/>
  <c r="M439" i="1"/>
  <c r="N439" i="1"/>
  <c r="V439" i="1" s="1"/>
  <c r="O439" i="1"/>
  <c r="P439" i="1"/>
  <c r="W439" i="1" s="1"/>
  <c r="Q439" i="1"/>
  <c r="X439" i="1" s="1"/>
  <c r="R439" i="1"/>
  <c r="Y439" i="1" s="1"/>
  <c r="S439" i="1"/>
  <c r="T439" i="1"/>
  <c r="U439" i="1"/>
  <c r="L440" i="1"/>
  <c r="T440" i="1" s="1"/>
  <c r="M440" i="1"/>
  <c r="N440" i="1"/>
  <c r="O440" i="1"/>
  <c r="P440" i="1"/>
  <c r="W440" i="1" s="1"/>
  <c r="Q440" i="1"/>
  <c r="R440" i="1"/>
  <c r="Y440" i="1" s="1"/>
  <c r="S440" i="1"/>
  <c r="U440" i="1"/>
  <c r="V440" i="1"/>
  <c r="X440" i="1"/>
  <c r="L441" i="1"/>
  <c r="T441" i="1" s="1"/>
  <c r="M441" i="1"/>
  <c r="U441" i="1" s="1"/>
  <c r="N441" i="1"/>
  <c r="O441" i="1"/>
  <c r="P441" i="1"/>
  <c r="W441" i="1" s="1"/>
  <c r="Q441" i="1"/>
  <c r="X441" i="1" s="1"/>
  <c r="R441" i="1"/>
  <c r="Y441" i="1" s="1"/>
  <c r="S441" i="1"/>
  <c r="V441" i="1"/>
  <c r="L442" i="1"/>
  <c r="M442" i="1"/>
  <c r="U442" i="1" s="1"/>
  <c r="N442" i="1"/>
  <c r="V442" i="1" s="1"/>
  <c r="O442" i="1"/>
  <c r="P442" i="1"/>
  <c r="W442" i="1" s="1"/>
  <c r="Q442" i="1"/>
  <c r="X442" i="1" s="1"/>
  <c r="R442" i="1"/>
  <c r="Y442" i="1" s="1"/>
  <c r="S442" i="1"/>
  <c r="T442" i="1"/>
  <c r="L443" i="1"/>
  <c r="M443" i="1"/>
  <c r="N443" i="1"/>
  <c r="V443" i="1" s="1"/>
  <c r="O443" i="1"/>
  <c r="P443" i="1"/>
  <c r="W443" i="1" s="1"/>
  <c r="Q443" i="1"/>
  <c r="X443" i="1" s="1"/>
  <c r="R443" i="1"/>
  <c r="Y443" i="1" s="1"/>
  <c r="S443" i="1"/>
  <c r="T443" i="1"/>
  <c r="U443" i="1"/>
  <c r="L444" i="1"/>
  <c r="T444" i="1" s="1"/>
  <c r="M444" i="1"/>
  <c r="N444" i="1"/>
  <c r="O444" i="1"/>
  <c r="P444" i="1"/>
  <c r="W444" i="1" s="1"/>
  <c r="Q444" i="1"/>
  <c r="R444" i="1"/>
  <c r="Y444" i="1" s="1"/>
  <c r="S444" i="1"/>
  <c r="U444" i="1"/>
  <c r="V444" i="1"/>
  <c r="X444" i="1"/>
  <c r="L445" i="1"/>
  <c r="T445" i="1" s="1"/>
  <c r="M445" i="1"/>
  <c r="U445" i="1" s="1"/>
  <c r="N445" i="1"/>
  <c r="O445" i="1"/>
  <c r="P445" i="1"/>
  <c r="W445" i="1" s="1"/>
  <c r="Q445" i="1"/>
  <c r="X445" i="1" s="1"/>
  <c r="R445" i="1"/>
  <c r="Y445" i="1" s="1"/>
  <c r="S445" i="1"/>
  <c r="V445" i="1"/>
  <c r="L446" i="1"/>
  <c r="M446" i="1"/>
  <c r="U446" i="1" s="1"/>
  <c r="N446" i="1"/>
  <c r="V446" i="1" s="1"/>
  <c r="O446" i="1"/>
  <c r="P446" i="1"/>
  <c r="W446" i="1" s="1"/>
  <c r="Q446" i="1"/>
  <c r="X446" i="1" s="1"/>
  <c r="R446" i="1"/>
  <c r="Y446" i="1" s="1"/>
  <c r="S446" i="1"/>
  <c r="T446" i="1"/>
  <c r="L447" i="1"/>
  <c r="M447" i="1"/>
  <c r="N447" i="1"/>
  <c r="V447" i="1" s="1"/>
  <c r="O447" i="1"/>
  <c r="P447" i="1"/>
  <c r="W447" i="1" s="1"/>
  <c r="Q447" i="1"/>
  <c r="X447" i="1" s="1"/>
  <c r="R447" i="1"/>
  <c r="Y447" i="1" s="1"/>
  <c r="S447" i="1"/>
  <c r="T447" i="1"/>
  <c r="U447" i="1"/>
  <c r="L448" i="1"/>
  <c r="T448" i="1" s="1"/>
  <c r="M448" i="1"/>
  <c r="N448" i="1"/>
  <c r="O448" i="1"/>
  <c r="P448" i="1"/>
  <c r="W448" i="1" s="1"/>
  <c r="Q448" i="1"/>
  <c r="R448" i="1"/>
  <c r="Y448" i="1" s="1"/>
  <c r="S448" i="1"/>
  <c r="U448" i="1"/>
  <c r="V448" i="1"/>
  <c r="X448" i="1"/>
  <c r="L449" i="1"/>
  <c r="T449" i="1" s="1"/>
  <c r="M449" i="1"/>
  <c r="U449" i="1" s="1"/>
  <c r="N449" i="1"/>
  <c r="O449" i="1"/>
  <c r="P449" i="1"/>
  <c r="W449" i="1" s="1"/>
  <c r="Q449" i="1"/>
  <c r="X449" i="1" s="1"/>
  <c r="R449" i="1"/>
  <c r="Y449" i="1" s="1"/>
  <c r="S449" i="1"/>
  <c r="V449" i="1"/>
  <c r="L450" i="1"/>
  <c r="M450" i="1"/>
  <c r="U450" i="1" s="1"/>
  <c r="N450" i="1"/>
  <c r="V450" i="1" s="1"/>
  <c r="O450" i="1"/>
  <c r="P450" i="1"/>
  <c r="W450" i="1" s="1"/>
  <c r="Q450" i="1"/>
  <c r="X450" i="1" s="1"/>
  <c r="R450" i="1"/>
  <c r="Y450" i="1" s="1"/>
  <c r="S450" i="1"/>
  <c r="T450" i="1"/>
  <c r="L451" i="1"/>
  <c r="M451" i="1"/>
  <c r="N451" i="1"/>
  <c r="V451" i="1" s="1"/>
  <c r="O451" i="1"/>
  <c r="P451" i="1"/>
  <c r="W451" i="1" s="1"/>
  <c r="Q451" i="1"/>
  <c r="X451" i="1" s="1"/>
  <c r="R451" i="1"/>
  <c r="Y451" i="1" s="1"/>
  <c r="S451" i="1"/>
  <c r="T451" i="1"/>
  <c r="U451" i="1"/>
  <c r="L452" i="1"/>
  <c r="T452" i="1" s="1"/>
  <c r="M452" i="1"/>
  <c r="N452" i="1"/>
  <c r="O452" i="1"/>
  <c r="P452" i="1"/>
  <c r="W452" i="1" s="1"/>
  <c r="Q452" i="1"/>
  <c r="R452" i="1"/>
  <c r="Y452" i="1" s="1"/>
  <c r="S452" i="1"/>
  <c r="U452" i="1"/>
  <c r="V452" i="1"/>
  <c r="X452" i="1"/>
  <c r="L453" i="1"/>
  <c r="T453" i="1" s="1"/>
  <c r="M453" i="1"/>
  <c r="U453" i="1" s="1"/>
  <c r="N453" i="1"/>
  <c r="O453" i="1"/>
  <c r="P453" i="1"/>
  <c r="W453" i="1" s="1"/>
  <c r="Q453" i="1"/>
  <c r="X453" i="1" s="1"/>
  <c r="R453" i="1"/>
  <c r="Y453" i="1" s="1"/>
  <c r="S453" i="1"/>
  <c r="V453" i="1"/>
  <c r="L454" i="1"/>
  <c r="M454" i="1"/>
  <c r="U454" i="1" s="1"/>
  <c r="N454" i="1"/>
  <c r="V454" i="1" s="1"/>
  <c r="O454" i="1"/>
  <c r="P454" i="1"/>
  <c r="W454" i="1" s="1"/>
  <c r="Q454" i="1"/>
  <c r="X454" i="1" s="1"/>
  <c r="R454" i="1"/>
  <c r="Y454" i="1" s="1"/>
  <c r="S454" i="1"/>
  <c r="T454" i="1"/>
  <c r="L455" i="1"/>
  <c r="M455" i="1"/>
  <c r="N455" i="1"/>
  <c r="V455" i="1" s="1"/>
  <c r="O455" i="1"/>
  <c r="P455" i="1"/>
  <c r="W455" i="1" s="1"/>
  <c r="Q455" i="1"/>
  <c r="X455" i="1" s="1"/>
  <c r="R455" i="1"/>
  <c r="Y455" i="1" s="1"/>
  <c r="S455" i="1"/>
  <c r="T455" i="1"/>
  <c r="U455" i="1"/>
  <c r="L456" i="1"/>
  <c r="T456" i="1" s="1"/>
  <c r="M456" i="1"/>
  <c r="N456" i="1"/>
  <c r="O456" i="1"/>
  <c r="P456" i="1"/>
  <c r="W456" i="1" s="1"/>
  <c r="Q456" i="1"/>
  <c r="R456" i="1"/>
  <c r="Y456" i="1" s="1"/>
  <c r="S456" i="1"/>
  <c r="U456" i="1"/>
  <c r="V456" i="1"/>
  <c r="X456" i="1"/>
  <c r="L457" i="1"/>
  <c r="T457" i="1" s="1"/>
  <c r="M457" i="1"/>
  <c r="U457" i="1" s="1"/>
  <c r="N457" i="1"/>
  <c r="O457" i="1"/>
  <c r="P457" i="1"/>
  <c r="W457" i="1" s="1"/>
  <c r="Q457" i="1"/>
  <c r="X457" i="1" s="1"/>
  <c r="R457" i="1"/>
  <c r="Y457" i="1" s="1"/>
  <c r="S457" i="1"/>
  <c r="V457" i="1"/>
  <c r="L458" i="1"/>
  <c r="M458" i="1"/>
  <c r="U458" i="1" s="1"/>
  <c r="N458" i="1"/>
  <c r="V458" i="1" s="1"/>
  <c r="O458" i="1"/>
  <c r="P458" i="1"/>
  <c r="W458" i="1" s="1"/>
  <c r="Q458" i="1"/>
  <c r="X458" i="1" s="1"/>
  <c r="R458" i="1"/>
  <c r="Y458" i="1" s="1"/>
  <c r="S458" i="1"/>
  <c r="T458" i="1"/>
  <c r="L459" i="1"/>
  <c r="M459" i="1"/>
  <c r="N459" i="1"/>
  <c r="V459" i="1" s="1"/>
  <c r="O459" i="1"/>
  <c r="P459" i="1"/>
  <c r="W459" i="1" s="1"/>
  <c r="Q459" i="1"/>
  <c r="X459" i="1" s="1"/>
  <c r="R459" i="1"/>
  <c r="Y459" i="1" s="1"/>
  <c r="S459" i="1"/>
  <c r="T459" i="1"/>
  <c r="U459" i="1"/>
  <c r="L460" i="1"/>
  <c r="T460" i="1" s="1"/>
  <c r="M460" i="1"/>
  <c r="N460" i="1"/>
  <c r="O460" i="1"/>
  <c r="P460" i="1"/>
  <c r="W460" i="1" s="1"/>
  <c r="Q460" i="1"/>
  <c r="R460" i="1"/>
  <c r="Y460" i="1" s="1"/>
  <c r="S460" i="1"/>
  <c r="U460" i="1"/>
  <c r="V460" i="1"/>
  <c r="X460" i="1"/>
  <c r="L461" i="1"/>
  <c r="T461" i="1" s="1"/>
  <c r="M461" i="1"/>
  <c r="U461" i="1" s="1"/>
  <c r="N461" i="1"/>
  <c r="O461" i="1"/>
  <c r="P461" i="1"/>
  <c r="W461" i="1" s="1"/>
  <c r="Q461" i="1"/>
  <c r="X461" i="1" s="1"/>
  <c r="R461" i="1"/>
  <c r="Y461" i="1" s="1"/>
  <c r="S461" i="1"/>
  <c r="V461" i="1"/>
  <c r="L462" i="1"/>
  <c r="M462" i="1"/>
  <c r="U462" i="1" s="1"/>
  <c r="N462" i="1"/>
  <c r="V462" i="1" s="1"/>
  <c r="O462" i="1"/>
  <c r="P462" i="1"/>
  <c r="W462" i="1" s="1"/>
  <c r="Q462" i="1"/>
  <c r="X462" i="1" s="1"/>
  <c r="R462" i="1"/>
  <c r="Y462" i="1" s="1"/>
  <c r="S462" i="1"/>
  <c r="T462" i="1"/>
  <c r="L463" i="1"/>
  <c r="M463" i="1"/>
  <c r="N463" i="1"/>
  <c r="V463" i="1" s="1"/>
  <c r="O463" i="1"/>
  <c r="P463" i="1"/>
  <c r="W463" i="1" s="1"/>
  <c r="Q463" i="1"/>
  <c r="X463" i="1" s="1"/>
  <c r="R463" i="1"/>
  <c r="Y463" i="1" s="1"/>
  <c r="S463" i="1"/>
  <c r="T463" i="1"/>
  <c r="U463" i="1"/>
  <c r="L464" i="1"/>
  <c r="T464" i="1" s="1"/>
  <c r="M464" i="1"/>
  <c r="N464" i="1"/>
  <c r="O464" i="1"/>
  <c r="P464" i="1"/>
  <c r="W464" i="1" s="1"/>
  <c r="Q464" i="1"/>
  <c r="R464" i="1"/>
  <c r="Y464" i="1" s="1"/>
  <c r="S464" i="1"/>
  <c r="U464" i="1"/>
  <c r="V464" i="1"/>
  <c r="X464" i="1"/>
  <c r="L465" i="1"/>
  <c r="T465" i="1" s="1"/>
  <c r="M465" i="1"/>
  <c r="U465" i="1" s="1"/>
  <c r="N465" i="1"/>
  <c r="O465" i="1"/>
  <c r="P465" i="1"/>
  <c r="W465" i="1" s="1"/>
  <c r="Q465" i="1"/>
  <c r="X465" i="1" s="1"/>
  <c r="R465" i="1"/>
  <c r="Y465" i="1" s="1"/>
  <c r="S465" i="1"/>
  <c r="V465" i="1"/>
  <c r="L466" i="1"/>
  <c r="M466" i="1"/>
  <c r="U466" i="1" s="1"/>
  <c r="N466" i="1"/>
  <c r="V466" i="1" s="1"/>
  <c r="O466" i="1"/>
  <c r="P466" i="1"/>
  <c r="W466" i="1" s="1"/>
  <c r="Q466" i="1"/>
  <c r="X466" i="1" s="1"/>
  <c r="R466" i="1"/>
  <c r="Y466" i="1" s="1"/>
  <c r="S466" i="1"/>
  <c r="T466" i="1"/>
  <c r="L467" i="1"/>
  <c r="M467" i="1"/>
  <c r="N467" i="1"/>
  <c r="V467" i="1" s="1"/>
  <c r="O467" i="1"/>
  <c r="P467" i="1"/>
  <c r="W467" i="1" s="1"/>
  <c r="Q467" i="1"/>
  <c r="X467" i="1" s="1"/>
  <c r="R467" i="1"/>
  <c r="Y467" i="1" s="1"/>
  <c r="S467" i="1"/>
  <c r="T467" i="1"/>
  <c r="U467" i="1"/>
  <c r="L468" i="1"/>
  <c r="T468" i="1" s="1"/>
  <c r="M468" i="1"/>
  <c r="N468" i="1"/>
  <c r="O468" i="1"/>
  <c r="P468" i="1"/>
  <c r="W468" i="1" s="1"/>
  <c r="Q468" i="1"/>
  <c r="R468" i="1"/>
  <c r="Y468" i="1" s="1"/>
  <c r="S468" i="1"/>
  <c r="U468" i="1"/>
  <c r="V468" i="1"/>
  <c r="X468" i="1"/>
  <c r="L469" i="1"/>
  <c r="T469" i="1" s="1"/>
  <c r="M469" i="1"/>
  <c r="U469" i="1" s="1"/>
  <c r="N469" i="1"/>
  <c r="O469" i="1"/>
  <c r="P469" i="1"/>
  <c r="W469" i="1" s="1"/>
  <c r="Q469" i="1"/>
  <c r="X469" i="1" s="1"/>
  <c r="R469" i="1"/>
  <c r="Y469" i="1" s="1"/>
  <c r="S469" i="1"/>
  <c r="V469" i="1"/>
  <c r="L470" i="1"/>
  <c r="M470" i="1"/>
  <c r="U470" i="1" s="1"/>
  <c r="N470" i="1"/>
  <c r="V470" i="1" s="1"/>
  <c r="O470" i="1"/>
  <c r="P470" i="1"/>
  <c r="W470" i="1" s="1"/>
  <c r="Q470" i="1"/>
  <c r="X470" i="1" s="1"/>
  <c r="R470" i="1"/>
  <c r="Y470" i="1" s="1"/>
  <c r="S470" i="1"/>
  <c r="T470" i="1"/>
  <c r="L471" i="1"/>
  <c r="M471" i="1"/>
  <c r="N471" i="1"/>
  <c r="V471" i="1" s="1"/>
  <c r="O471" i="1"/>
  <c r="P471" i="1"/>
  <c r="W471" i="1" s="1"/>
  <c r="Q471" i="1"/>
  <c r="X471" i="1" s="1"/>
  <c r="R471" i="1"/>
  <c r="Y471" i="1" s="1"/>
  <c r="S471" i="1"/>
  <c r="T471" i="1"/>
  <c r="U471" i="1"/>
  <c r="L472" i="1"/>
  <c r="T472" i="1" s="1"/>
  <c r="M472" i="1"/>
  <c r="N472" i="1"/>
  <c r="O472" i="1"/>
  <c r="P472" i="1"/>
  <c r="W472" i="1" s="1"/>
  <c r="Q472" i="1"/>
  <c r="R472" i="1"/>
  <c r="Y472" i="1" s="1"/>
  <c r="S472" i="1"/>
  <c r="U472" i="1"/>
  <c r="V472" i="1"/>
  <c r="X472" i="1"/>
  <c r="L473" i="1"/>
  <c r="T473" i="1" s="1"/>
  <c r="M473" i="1"/>
  <c r="U473" i="1" s="1"/>
  <c r="N473" i="1"/>
  <c r="O473" i="1"/>
  <c r="P473" i="1"/>
  <c r="W473" i="1" s="1"/>
  <c r="Q473" i="1"/>
  <c r="X473" i="1" s="1"/>
  <c r="R473" i="1"/>
  <c r="Y473" i="1" s="1"/>
  <c r="S473" i="1"/>
  <c r="V473" i="1"/>
  <c r="L474" i="1"/>
  <c r="M474" i="1"/>
  <c r="U474" i="1" s="1"/>
  <c r="N474" i="1"/>
  <c r="V474" i="1" s="1"/>
  <c r="O474" i="1"/>
  <c r="P474" i="1"/>
  <c r="W474" i="1" s="1"/>
  <c r="Q474" i="1"/>
  <c r="X474" i="1" s="1"/>
  <c r="R474" i="1"/>
  <c r="Y474" i="1" s="1"/>
  <c r="S474" i="1"/>
  <c r="T474" i="1"/>
  <c r="L475" i="1"/>
  <c r="M475" i="1"/>
  <c r="N475" i="1"/>
  <c r="V475" i="1" s="1"/>
  <c r="O475" i="1"/>
  <c r="P475" i="1"/>
  <c r="W475" i="1" s="1"/>
  <c r="Q475" i="1"/>
  <c r="X475" i="1" s="1"/>
  <c r="R475" i="1"/>
  <c r="Y475" i="1" s="1"/>
  <c r="S475" i="1"/>
  <c r="T475" i="1"/>
  <c r="U475" i="1"/>
  <c r="L476" i="1"/>
  <c r="T476" i="1" s="1"/>
  <c r="M476" i="1"/>
  <c r="N476" i="1"/>
  <c r="O476" i="1"/>
  <c r="P476" i="1"/>
  <c r="W476" i="1" s="1"/>
  <c r="Q476" i="1"/>
  <c r="R476" i="1"/>
  <c r="Y476" i="1" s="1"/>
  <c r="S476" i="1"/>
  <c r="U476" i="1"/>
  <c r="V476" i="1"/>
  <c r="X476" i="1"/>
  <c r="L477" i="1"/>
  <c r="T477" i="1" s="1"/>
  <c r="M477" i="1"/>
  <c r="U477" i="1" s="1"/>
  <c r="N477" i="1"/>
  <c r="O477" i="1"/>
  <c r="P477" i="1"/>
  <c r="W477" i="1" s="1"/>
  <c r="Q477" i="1"/>
  <c r="X477" i="1" s="1"/>
  <c r="R477" i="1"/>
  <c r="Y477" i="1" s="1"/>
  <c r="S477" i="1"/>
  <c r="V477" i="1"/>
  <c r="L478" i="1"/>
  <c r="M478" i="1"/>
  <c r="U478" i="1" s="1"/>
  <c r="N478" i="1"/>
  <c r="V478" i="1" s="1"/>
  <c r="O478" i="1"/>
  <c r="P478" i="1"/>
  <c r="W478" i="1" s="1"/>
  <c r="Q478" i="1"/>
  <c r="X478" i="1" s="1"/>
  <c r="R478" i="1"/>
  <c r="Y478" i="1" s="1"/>
  <c r="S478" i="1"/>
  <c r="T478" i="1"/>
  <c r="L479" i="1"/>
  <c r="M479" i="1"/>
  <c r="N479" i="1"/>
  <c r="V479" i="1" s="1"/>
  <c r="O479" i="1"/>
  <c r="P479" i="1"/>
  <c r="W479" i="1" s="1"/>
  <c r="Q479" i="1"/>
  <c r="X479" i="1" s="1"/>
  <c r="R479" i="1"/>
  <c r="Y479" i="1" s="1"/>
  <c r="S479" i="1"/>
  <c r="T479" i="1"/>
  <c r="U479" i="1"/>
  <c r="L480" i="1"/>
  <c r="T480" i="1" s="1"/>
  <c r="M480" i="1"/>
  <c r="N480" i="1"/>
  <c r="O480" i="1"/>
  <c r="P480" i="1"/>
  <c r="W480" i="1" s="1"/>
  <c r="Q480" i="1"/>
  <c r="R480" i="1"/>
  <c r="Y480" i="1" s="1"/>
  <c r="S480" i="1"/>
  <c r="U480" i="1"/>
  <c r="V480" i="1"/>
  <c r="X480" i="1"/>
  <c r="L481" i="1"/>
  <c r="T481" i="1" s="1"/>
  <c r="M481" i="1"/>
  <c r="U481" i="1" s="1"/>
  <c r="N481" i="1"/>
  <c r="O481" i="1"/>
  <c r="P481" i="1"/>
  <c r="W481" i="1" s="1"/>
  <c r="Q481" i="1"/>
  <c r="X481" i="1" s="1"/>
  <c r="R481" i="1"/>
  <c r="Y481" i="1" s="1"/>
  <c r="S481" i="1"/>
  <c r="V481" i="1"/>
  <c r="L482" i="1"/>
  <c r="M482" i="1"/>
  <c r="U482" i="1" s="1"/>
  <c r="N482" i="1"/>
  <c r="V482" i="1" s="1"/>
  <c r="O482" i="1"/>
  <c r="P482" i="1"/>
  <c r="W482" i="1" s="1"/>
  <c r="Q482" i="1"/>
  <c r="X482" i="1" s="1"/>
  <c r="R482" i="1"/>
  <c r="Y482" i="1" s="1"/>
  <c r="S482" i="1"/>
  <c r="T482" i="1"/>
  <c r="L483" i="1"/>
  <c r="M483" i="1"/>
  <c r="N483" i="1"/>
  <c r="V483" i="1" s="1"/>
  <c r="O483" i="1"/>
  <c r="P483" i="1"/>
  <c r="W483" i="1" s="1"/>
  <c r="Q483" i="1"/>
  <c r="X483" i="1" s="1"/>
  <c r="R483" i="1"/>
  <c r="Y483" i="1" s="1"/>
  <c r="S483" i="1"/>
  <c r="T483" i="1"/>
  <c r="U483" i="1"/>
  <c r="L484" i="1"/>
  <c r="T484" i="1" s="1"/>
  <c r="M484" i="1"/>
  <c r="N484" i="1"/>
  <c r="O484" i="1"/>
  <c r="P484" i="1"/>
  <c r="W484" i="1" s="1"/>
  <c r="Q484" i="1"/>
  <c r="R484" i="1"/>
  <c r="Y484" i="1" s="1"/>
  <c r="S484" i="1"/>
  <c r="U484" i="1"/>
  <c r="V484" i="1"/>
  <c r="X484" i="1"/>
  <c r="L485" i="1"/>
  <c r="T485" i="1" s="1"/>
  <c r="M485" i="1"/>
  <c r="U485" i="1" s="1"/>
  <c r="N485" i="1"/>
  <c r="O485" i="1"/>
  <c r="P485" i="1"/>
  <c r="W485" i="1" s="1"/>
  <c r="Q485" i="1"/>
  <c r="X485" i="1" s="1"/>
  <c r="R485" i="1"/>
  <c r="Y485" i="1" s="1"/>
  <c r="S485" i="1"/>
  <c r="V485" i="1"/>
  <c r="L486" i="1"/>
  <c r="M486" i="1"/>
  <c r="U486" i="1" s="1"/>
  <c r="N486" i="1"/>
  <c r="V486" i="1" s="1"/>
  <c r="O486" i="1"/>
  <c r="P486" i="1"/>
  <c r="W486" i="1" s="1"/>
  <c r="Q486" i="1"/>
  <c r="X486" i="1" s="1"/>
  <c r="R486" i="1"/>
  <c r="Y486" i="1" s="1"/>
  <c r="S486" i="1"/>
  <c r="T486" i="1"/>
  <c r="L487" i="1"/>
  <c r="M487" i="1"/>
  <c r="N487" i="1"/>
  <c r="V487" i="1" s="1"/>
  <c r="O487" i="1"/>
  <c r="P487" i="1"/>
  <c r="W487" i="1" s="1"/>
  <c r="Q487" i="1"/>
  <c r="X487" i="1" s="1"/>
  <c r="R487" i="1"/>
  <c r="Y487" i="1" s="1"/>
  <c r="S487" i="1"/>
  <c r="T487" i="1"/>
  <c r="U487" i="1"/>
  <c r="L488" i="1"/>
  <c r="T488" i="1" s="1"/>
  <c r="M488" i="1"/>
  <c r="N488" i="1"/>
  <c r="O488" i="1"/>
  <c r="P488" i="1"/>
  <c r="W488" i="1" s="1"/>
  <c r="Q488" i="1"/>
  <c r="R488" i="1"/>
  <c r="Y488" i="1" s="1"/>
  <c r="S488" i="1"/>
  <c r="U488" i="1"/>
  <c r="V488" i="1"/>
  <c r="X488" i="1"/>
  <c r="L489" i="1"/>
  <c r="T489" i="1" s="1"/>
  <c r="M489" i="1"/>
  <c r="U489" i="1" s="1"/>
  <c r="N489" i="1"/>
  <c r="O489" i="1"/>
  <c r="P489" i="1"/>
  <c r="W489" i="1" s="1"/>
  <c r="Q489" i="1"/>
  <c r="X489" i="1" s="1"/>
  <c r="R489" i="1"/>
  <c r="Y489" i="1" s="1"/>
  <c r="S489" i="1"/>
  <c r="V489" i="1"/>
  <c r="L490" i="1"/>
  <c r="M490" i="1"/>
  <c r="U490" i="1" s="1"/>
  <c r="N490" i="1"/>
  <c r="V490" i="1" s="1"/>
  <c r="O490" i="1"/>
  <c r="P490" i="1"/>
  <c r="W490" i="1" s="1"/>
  <c r="Q490" i="1"/>
  <c r="X490" i="1" s="1"/>
  <c r="R490" i="1"/>
  <c r="Y490" i="1" s="1"/>
  <c r="S490" i="1"/>
  <c r="T490" i="1"/>
  <c r="L491" i="1"/>
  <c r="M491" i="1"/>
  <c r="N491" i="1"/>
  <c r="V491" i="1" s="1"/>
  <c r="O491" i="1"/>
  <c r="P491" i="1"/>
  <c r="W491" i="1" s="1"/>
  <c r="Q491" i="1"/>
  <c r="X491" i="1" s="1"/>
  <c r="R491" i="1"/>
  <c r="Y491" i="1" s="1"/>
  <c r="S491" i="1"/>
  <c r="T491" i="1"/>
  <c r="U491" i="1"/>
  <c r="L492" i="1"/>
  <c r="T492" i="1" s="1"/>
  <c r="M492" i="1"/>
  <c r="N492" i="1"/>
  <c r="O492" i="1"/>
  <c r="P492" i="1"/>
  <c r="W492" i="1" s="1"/>
  <c r="Q492" i="1"/>
  <c r="R492" i="1"/>
  <c r="Y492" i="1" s="1"/>
  <c r="S492" i="1"/>
  <c r="U492" i="1"/>
  <c r="V492" i="1"/>
  <c r="X492" i="1"/>
  <c r="L493" i="1"/>
  <c r="T493" i="1" s="1"/>
  <c r="M493" i="1"/>
  <c r="U493" i="1" s="1"/>
  <c r="N493" i="1"/>
  <c r="O493" i="1"/>
  <c r="P493" i="1"/>
  <c r="W493" i="1" s="1"/>
  <c r="Q493" i="1"/>
  <c r="X493" i="1" s="1"/>
  <c r="R493" i="1"/>
  <c r="Y493" i="1" s="1"/>
  <c r="S493" i="1"/>
  <c r="V493" i="1"/>
  <c r="L494" i="1"/>
  <c r="M494" i="1"/>
  <c r="U494" i="1" s="1"/>
  <c r="N494" i="1"/>
  <c r="V494" i="1" s="1"/>
  <c r="O494" i="1"/>
  <c r="P494" i="1"/>
  <c r="W494" i="1" s="1"/>
  <c r="Q494" i="1"/>
  <c r="X494" i="1" s="1"/>
  <c r="R494" i="1"/>
  <c r="Y494" i="1" s="1"/>
  <c r="S494" i="1"/>
  <c r="T494" i="1"/>
  <c r="L495" i="1"/>
  <c r="M495" i="1"/>
  <c r="N495" i="1"/>
  <c r="V495" i="1" s="1"/>
  <c r="O495" i="1"/>
  <c r="P495" i="1"/>
  <c r="W495" i="1" s="1"/>
  <c r="Q495" i="1"/>
  <c r="X495" i="1" s="1"/>
  <c r="R495" i="1"/>
  <c r="Y495" i="1" s="1"/>
  <c r="S495" i="1"/>
  <c r="T495" i="1"/>
  <c r="U495" i="1"/>
  <c r="L496" i="1"/>
  <c r="T496" i="1" s="1"/>
  <c r="M496" i="1"/>
  <c r="N496" i="1"/>
  <c r="O496" i="1"/>
  <c r="P496" i="1"/>
  <c r="W496" i="1" s="1"/>
  <c r="Q496" i="1"/>
  <c r="R496" i="1"/>
  <c r="Y496" i="1" s="1"/>
  <c r="S496" i="1"/>
  <c r="U496" i="1"/>
  <c r="V496" i="1"/>
  <c r="X496" i="1"/>
  <c r="L497" i="1"/>
  <c r="T497" i="1" s="1"/>
  <c r="M497" i="1"/>
  <c r="U497" i="1" s="1"/>
  <c r="N497" i="1"/>
  <c r="O497" i="1"/>
  <c r="P497" i="1"/>
  <c r="W497" i="1" s="1"/>
  <c r="Q497" i="1"/>
  <c r="X497" i="1" s="1"/>
  <c r="R497" i="1"/>
  <c r="Y497" i="1" s="1"/>
  <c r="S497" i="1"/>
  <c r="V497" i="1"/>
  <c r="L498" i="1"/>
  <c r="M498" i="1"/>
  <c r="U498" i="1" s="1"/>
  <c r="N498" i="1"/>
  <c r="V498" i="1" s="1"/>
  <c r="O498" i="1"/>
  <c r="P498" i="1"/>
  <c r="W498" i="1" s="1"/>
  <c r="Q498" i="1"/>
  <c r="X498" i="1" s="1"/>
  <c r="R498" i="1"/>
  <c r="Y498" i="1" s="1"/>
  <c r="S498" i="1"/>
  <c r="T498" i="1"/>
  <c r="L499" i="1"/>
  <c r="M499" i="1"/>
  <c r="N499" i="1"/>
  <c r="V499" i="1" s="1"/>
  <c r="O499" i="1"/>
  <c r="P499" i="1"/>
  <c r="W499" i="1" s="1"/>
  <c r="Q499" i="1"/>
  <c r="X499" i="1" s="1"/>
  <c r="R499" i="1"/>
  <c r="Y499" i="1" s="1"/>
  <c r="S499" i="1"/>
  <c r="T499" i="1"/>
  <c r="U499" i="1"/>
  <c r="L500" i="1"/>
  <c r="T500" i="1" s="1"/>
  <c r="M500" i="1"/>
  <c r="N500" i="1"/>
  <c r="O500" i="1"/>
  <c r="P500" i="1"/>
  <c r="W500" i="1" s="1"/>
  <c r="Q500" i="1"/>
  <c r="R500" i="1"/>
  <c r="Y500" i="1" s="1"/>
  <c r="S500" i="1"/>
  <c r="U500" i="1"/>
  <c r="V500" i="1"/>
  <c r="X500" i="1"/>
  <c r="L501" i="1"/>
  <c r="T501" i="1" s="1"/>
  <c r="M501" i="1"/>
  <c r="U501" i="1" s="1"/>
  <c r="N501" i="1"/>
  <c r="O501" i="1"/>
  <c r="P501" i="1"/>
  <c r="W501" i="1" s="1"/>
  <c r="Q501" i="1"/>
  <c r="X501" i="1" s="1"/>
  <c r="R501" i="1"/>
  <c r="Y501" i="1" s="1"/>
  <c r="S501" i="1"/>
  <c r="V501" i="1"/>
  <c r="L502" i="1"/>
  <c r="M502" i="1"/>
  <c r="U502" i="1" s="1"/>
  <c r="N502" i="1"/>
  <c r="V502" i="1" s="1"/>
  <c r="O502" i="1"/>
  <c r="P502" i="1"/>
  <c r="W502" i="1" s="1"/>
  <c r="Q502" i="1"/>
  <c r="X502" i="1" s="1"/>
  <c r="R502" i="1"/>
  <c r="Y502" i="1" s="1"/>
  <c r="S502" i="1"/>
  <c r="T502" i="1"/>
  <c r="L503" i="1"/>
  <c r="M503" i="1"/>
  <c r="N503" i="1"/>
  <c r="V503" i="1" s="1"/>
  <c r="O503" i="1"/>
  <c r="P503" i="1"/>
  <c r="W503" i="1" s="1"/>
  <c r="Q503" i="1"/>
  <c r="X503" i="1" s="1"/>
  <c r="R503" i="1"/>
  <c r="Y503" i="1" s="1"/>
  <c r="S503" i="1"/>
  <c r="T503" i="1"/>
  <c r="U503" i="1"/>
  <c r="L504" i="1"/>
  <c r="T504" i="1" s="1"/>
  <c r="M504" i="1"/>
  <c r="N504" i="1"/>
  <c r="O504" i="1"/>
  <c r="P504" i="1"/>
  <c r="W504" i="1" s="1"/>
  <c r="Q504" i="1"/>
  <c r="R504" i="1"/>
  <c r="Y504" i="1" s="1"/>
  <c r="S504" i="1"/>
  <c r="U504" i="1"/>
  <c r="V504" i="1"/>
  <c r="X504" i="1"/>
  <c r="L505" i="1"/>
  <c r="T505" i="1" s="1"/>
  <c r="M505" i="1"/>
  <c r="U505" i="1" s="1"/>
  <c r="N505" i="1"/>
  <c r="O505" i="1"/>
  <c r="P505" i="1"/>
  <c r="W505" i="1" s="1"/>
  <c r="Q505" i="1"/>
  <c r="X505" i="1" s="1"/>
  <c r="R505" i="1"/>
  <c r="Y505" i="1" s="1"/>
  <c r="S505" i="1"/>
  <c r="V505" i="1"/>
  <c r="L506" i="1"/>
  <c r="M506" i="1"/>
  <c r="U506" i="1" s="1"/>
  <c r="N506" i="1"/>
  <c r="V506" i="1" s="1"/>
  <c r="O506" i="1"/>
  <c r="P506" i="1"/>
  <c r="W506" i="1" s="1"/>
  <c r="Q506" i="1"/>
  <c r="X506" i="1" s="1"/>
  <c r="R506" i="1"/>
  <c r="Y506" i="1" s="1"/>
  <c r="S506" i="1"/>
  <c r="T506" i="1"/>
  <c r="L507" i="1"/>
  <c r="M507" i="1"/>
  <c r="N507" i="1"/>
  <c r="V507" i="1" s="1"/>
  <c r="O507" i="1"/>
  <c r="P507" i="1"/>
  <c r="W507" i="1" s="1"/>
  <c r="Q507" i="1"/>
  <c r="X507" i="1" s="1"/>
  <c r="R507" i="1"/>
  <c r="Y507" i="1" s="1"/>
  <c r="S507" i="1"/>
  <c r="T507" i="1"/>
  <c r="U507" i="1"/>
  <c r="L508" i="1"/>
  <c r="T508" i="1" s="1"/>
  <c r="M508" i="1"/>
  <c r="N508" i="1"/>
  <c r="O508" i="1"/>
  <c r="P508" i="1"/>
  <c r="W508" i="1" s="1"/>
  <c r="Q508" i="1"/>
  <c r="R508" i="1"/>
  <c r="Y508" i="1" s="1"/>
  <c r="S508" i="1"/>
  <c r="U508" i="1"/>
  <c r="V508" i="1"/>
  <c r="X508" i="1"/>
  <c r="L509" i="1"/>
  <c r="T509" i="1" s="1"/>
  <c r="M509" i="1"/>
  <c r="U509" i="1" s="1"/>
  <c r="N509" i="1"/>
  <c r="O509" i="1"/>
  <c r="P509" i="1"/>
  <c r="W509" i="1" s="1"/>
  <c r="Q509" i="1"/>
  <c r="X509" i="1" s="1"/>
  <c r="R509" i="1"/>
  <c r="Y509" i="1" s="1"/>
  <c r="S509" i="1"/>
  <c r="V509" i="1"/>
  <c r="L510" i="1"/>
  <c r="M510" i="1"/>
  <c r="U510" i="1" s="1"/>
  <c r="N510" i="1"/>
  <c r="V510" i="1" s="1"/>
  <c r="O510" i="1"/>
  <c r="P510" i="1"/>
  <c r="W510" i="1" s="1"/>
  <c r="Q510" i="1"/>
  <c r="X510" i="1" s="1"/>
  <c r="R510" i="1"/>
  <c r="Y510" i="1" s="1"/>
  <c r="S510" i="1"/>
  <c r="T510" i="1"/>
  <c r="L511" i="1"/>
  <c r="M511" i="1"/>
  <c r="N511" i="1"/>
  <c r="V511" i="1" s="1"/>
  <c r="O511" i="1"/>
  <c r="P511" i="1"/>
  <c r="W511" i="1" s="1"/>
  <c r="Q511" i="1"/>
  <c r="X511" i="1" s="1"/>
  <c r="R511" i="1"/>
  <c r="Y511" i="1" s="1"/>
  <c r="S511" i="1"/>
  <c r="T511" i="1"/>
  <c r="U511" i="1"/>
  <c r="L512" i="1"/>
  <c r="T512" i="1" s="1"/>
  <c r="M512" i="1"/>
  <c r="N512" i="1"/>
  <c r="O512" i="1"/>
  <c r="P512" i="1"/>
  <c r="W512" i="1" s="1"/>
  <c r="Q512" i="1"/>
  <c r="R512" i="1"/>
  <c r="Y512" i="1" s="1"/>
  <c r="S512" i="1"/>
  <c r="U512" i="1"/>
  <c r="V512" i="1"/>
  <c r="X512" i="1"/>
  <c r="L513" i="1"/>
  <c r="T513" i="1" s="1"/>
  <c r="M513" i="1"/>
  <c r="U513" i="1" s="1"/>
  <c r="N513" i="1"/>
  <c r="O513" i="1"/>
  <c r="P513" i="1"/>
  <c r="W513" i="1" s="1"/>
  <c r="Q513" i="1"/>
  <c r="X513" i="1" s="1"/>
  <c r="R513" i="1"/>
  <c r="Y513" i="1" s="1"/>
  <c r="S513" i="1"/>
  <c r="V513" i="1"/>
  <c r="L514" i="1"/>
  <c r="M514" i="1"/>
  <c r="U514" i="1" s="1"/>
  <c r="N514" i="1"/>
  <c r="V514" i="1" s="1"/>
  <c r="O514" i="1"/>
  <c r="P514" i="1"/>
  <c r="W514" i="1" s="1"/>
  <c r="Q514" i="1"/>
  <c r="X514" i="1" s="1"/>
  <c r="R514" i="1"/>
  <c r="Y514" i="1" s="1"/>
  <c r="S514" i="1"/>
  <c r="T514" i="1"/>
  <c r="L515" i="1"/>
  <c r="M515" i="1"/>
  <c r="N515" i="1"/>
  <c r="V515" i="1" s="1"/>
  <c r="O515" i="1"/>
  <c r="P515" i="1"/>
  <c r="W515" i="1" s="1"/>
  <c r="Q515" i="1"/>
  <c r="X515" i="1" s="1"/>
  <c r="R515" i="1"/>
  <c r="Y515" i="1" s="1"/>
  <c r="S515" i="1"/>
  <c r="T515" i="1"/>
  <c r="U515" i="1"/>
  <c r="L516" i="1"/>
  <c r="T516" i="1" s="1"/>
  <c r="M516" i="1"/>
  <c r="N516" i="1"/>
  <c r="O516" i="1"/>
  <c r="P516" i="1"/>
  <c r="W516" i="1" s="1"/>
  <c r="Q516" i="1"/>
  <c r="R516" i="1"/>
  <c r="Y516" i="1" s="1"/>
  <c r="S516" i="1"/>
  <c r="U516" i="1"/>
  <c r="V516" i="1"/>
  <c r="X516" i="1"/>
  <c r="L517" i="1"/>
  <c r="T517" i="1" s="1"/>
  <c r="M517" i="1"/>
  <c r="U517" i="1" s="1"/>
  <c r="N517" i="1"/>
  <c r="O517" i="1"/>
  <c r="P517" i="1"/>
  <c r="W517" i="1" s="1"/>
  <c r="Q517" i="1"/>
  <c r="X517" i="1" s="1"/>
  <c r="R517" i="1"/>
  <c r="Y517" i="1" s="1"/>
  <c r="S517" i="1"/>
  <c r="V517" i="1"/>
  <c r="L518" i="1"/>
  <c r="M518" i="1"/>
  <c r="U518" i="1" s="1"/>
  <c r="N518" i="1"/>
  <c r="V518" i="1" s="1"/>
  <c r="O518" i="1"/>
  <c r="P518" i="1"/>
  <c r="W518" i="1" s="1"/>
  <c r="Q518" i="1"/>
  <c r="X518" i="1" s="1"/>
  <c r="R518" i="1"/>
  <c r="Y518" i="1" s="1"/>
  <c r="S518" i="1"/>
  <c r="T518" i="1"/>
  <c r="L519" i="1"/>
  <c r="M519" i="1"/>
  <c r="N519" i="1"/>
  <c r="V519" i="1" s="1"/>
  <c r="O519" i="1"/>
  <c r="P519" i="1"/>
  <c r="W519" i="1" s="1"/>
  <c r="Q519" i="1"/>
  <c r="X519" i="1" s="1"/>
  <c r="R519" i="1"/>
  <c r="Y519" i="1" s="1"/>
  <c r="S519" i="1"/>
  <c r="T519" i="1"/>
  <c r="U519" i="1"/>
  <c r="L520" i="1"/>
  <c r="T520" i="1" s="1"/>
  <c r="M520" i="1"/>
  <c r="N520" i="1"/>
  <c r="O520" i="1"/>
  <c r="P520" i="1"/>
  <c r="W520" i="1" s="1"/>
  <c r="Q520" i="1"/>
  <c r="R520" i="1"/>
  <c r="Y520" i="1" s="1"/>
  <c r="S520" i="1"/>
  <c r="U520" i="1"/>
  <c r="V520" i="1"/>
  <c r="X520" i="1"/>
  <c r="L521" i="1"/>
  <c r="T521" i="1" s="1"/>
  <c r="M521" i="1"/>
  <c r="U521" i="1" s="1"/>
  <c r="N521" i="1"/>
  <c r="O521" i="1"/>
  <c r="P521" i="1"/>
  <c r="W521" i="1" s="1"/>
  <c r="Q521" i="1"/>
  <c r="X521" i="1" s="1"/>
  <c r="R521" i="1"/>
  <c r="Y521" i="1" s="1"/>
  <c r="S521" i="1"/>
  <c r="V521" i="1"/>
  <c r="L522" i="1"/>
  <c r="M522" i="1"/>
  <c r="U522" i="1" s="1"/>
  <c r="N522" i="1"/>
  <c r="V522" i="1" s="1"/>
  <c r="O522" i="1"/>
  <c r="P522" i="1"/>
  <c r="W522" i="1" s="1"/>
  <c r="Q522" i="1"/>
  <c r="X522" i="1" s="1"/>
  <c r="R522" i="1"/>
  <c r="Y522" i="1" s="1"/>
  <c r="S522" i="1"/>
  <c r="T522" i="1"/>
  <c r="L523" i="1"/>
  <c r="M523" i="1"/>
  <c r="N523" i="1"/>
  <c r="V523" i="1" s="1"/>
  <c r="O523" i="1"/>
  <c r="P523" i="1"/>
  <c r="W523" i="1" s="1"/>
  <c r="Q523" i="1"/>
  <c r="X523" i="1" s="1"/>
  <c r="R523" i="1"/>
  <c r="Y523" i="1" s="1"/>
  <c r="S523" i="1"/>
  <c r="T523" i="1"/>
  <c r="U523" i="1"/>
  <c r="L524" i="1"/>
  <c r="T524" i="1" s="1"/>
  <c r="M524" i="1"/>
  <c r="N524" i="1"/>
  <c r="O524" i="1"/>
  <c r="P524" i="1"/>
  <c r="W524" i="1" s="1"/>
  <c r="Q524" i="1"/>
  <c r="R524" i="1"/>
  <c r="Y524" i="1" s="1"/>
  <c r="S524" i="1"/>
  <c r="U524" i="1"/>
  <c r="V524" i="1"/>
  <c r="X524" i="1"/>
  <c r="L525" i="1"/>
  <c r="T525" i="1" s="1"/>
  <c r="M525" i="1"/>
  <c r="U525" i="1" s="1"/>
  <c r="N525" i="1"/>
  <c r="O525" i="1"/>
  <c r="P525" i="1"/>
  <c r="W525" i="1" s="1"/>
  <c r="Q525" i="1"/>
  <c r="X525" i="1" s="1"/>
  <c r="R525" i="1"/>
  <c r="Y525" i="1" s="1"/>
  <c r="S525" i="1"/>
  <c r="V525" i="1"/>
  <c r="L526" i="1"/>
  <c r="M526" i="1"/>
  <c r="U526" i="1" s="1"/>
  <c r="N526" i="1"/>
  <c r="V526" i="1" s="1"/>
  <c r="O526" i="1"/>
  <c r="P526" i="1"/>
  <c r="W526" i="1" s="1"/>
  <c r="Q526" i="1"/>
  <c r="X526" i="1" s="1"/>
  <c r="R526" i="1"/>
  <c r="Y526" i="1" s="1"/>
  <c r="S526" i="1"/>
  <c r="T526" i="1"/>
  <c r="L527" i="1"/>
  <c r="M527" i="1"/>
  <c r="N527" i="1"/>
  <c r="V527" i="1" s="1"/>
  <c r="O527" i="1"/>
  <c r="P527" i="1"/>
  <c r="W527" i="1" s="1"/>
  <c r="Q527" i="1"/>
  <c r="X527" i="1" s="1"/>
  <c r="R527" i="1"/>
  <c r="Y527" i="1" s="1"/>
  <c r="S527" i="1"/>
  <c r="T527" i="1"/>
  <c r="U527" i="1"/>
  <c r="L528" i="1"/>
  <c r="T528" i="1" s="1"/>
  <c r="M528" i="1"/>
  <c r="N528" i="1"/>
  <c r="O528" i="1"/>
  <c r="P528" i="1"/>
  <c r="W528" i="1" s="1"/>
  <c r="Q528" i="1"/>
  <c r="R528" i="1"/>
  <c r="Y528" i="1" s="1"/>
  <c r="S528" i="1"/>
  <c r="U528" i="1"/>
  <c r="V528" i="1"/>
  <c r="X528" i="1"/>
  <c r="L529" i="1"/>
  <c r="T529" i="1" s="1"/>
  <c r="M529" i="1"/>
  <c r="U529" i="1" s="1"/>
  <c r="N529" i="1"/>
  <c r="O529" i="1"/>
  <c r="P529" i="1"/>
  <c r="W529" i="1" s="1"/>
  <c r="Q529" i="1"/>
  <c r="X529" i="1" s="1"/>
  <c r="R529" i="1"/>
  <c r="Y529" i="1" s="1"/>
  <c r="S529" i="1"/>
  <c r="V529" i="1"/>
  <c r="L530" i="1"/>
  <c r="M530" i="1"/>
  <c r="U530" i="1" s="1"/>
  <c r="N530" i="1"/>
  <c r="V530" i="1" s="1"/>
  <c r="O530" i="1"/>
  <c r="P530" i="1"/>
  <c r="W530" i="1" s="1"/>
  <c r="Q530" i="1"/>
  <c r="X530" i="1" s="1"/>
  <c r="R530" i="1"/>
  <c r="Y530" i="1" s="1"/>
  <c r="S530" i="1"/>
  <c r="T530" i="1"/>
  <c r="L531" i="1"/>
  <c r="M531" i="1"/>
  <c r="N531" i="1"/>
  <c r="V531" i="1" s="1"/>
  <c r="O531" i="1"/>
  <c r="P531" i="1"/>
  <c r="W531" i="1" s="1"/>
  <c r="Q531" i="1"/>
  <c r="X531" i="1" s="1"/>
  <c r="R531" i="1"/>
  <c r="Y531" i="1" s="1"/>
  <c r="S531" i="1"/>
  <c r="T531" i="1"/>
  <c r="U531" i="1"/>
  <c r="L532" i="1"/>
  <c r="T532" i="1" s="1"/>
  <c r="M532" i="1"/>
  <c r="N532" i="1"/>
  <c r="O532" i="1"/>
  <c r="P532" i="1"/>
  <c r="W532" i="1" s="1"/>
  <c r="Q532" i="1"/>
  <c r="R532" i="1"/>
  <c r="Y532" i="1" s="1"/>
  <c r="S532" i="1"/>
  <c r="U532" i="1"/>
  <c r="V532" i="1"/>
  <c r="X532" i="1"/>
  <c r="L533" i="1"/>
  <c r="T533" i="1" s="1"/>
  <c r="M533" i="1"/>
  <c r="U533" i="1" s="1"/>
  <c r="N533" i="1"/>
  <c r="O533" i="1"/>
  <c r="P533" i="1"/>
  <c r="W533" i="1" s="1"/>
  <c r="Q533" i="1"/>
  <c r="X533" i="1" s="1"/>
  <c r="R533" i="1"/>
  <c r="Y533" i="1" s="1"/>
  <c r="S533" i="1"/>
  <c r="V533" i="1"/>
  <c r="L534" i="1"/>
  <c r="M534" i="1"/>
  <c r="U534" i="1" s="1"/>
  <c r="N534" i="1"/>
  <c r="V534" i="1" s="1"/>
  <c r="O534" i="1"/>
  <c r="P534" i="1"/>
  <c r="W534" i="1" s="1"/>
  <c r="Q534" i="1"/>
  <c r="X534" i="1" s="1"/>
  <c r="R534" i="1"/>
  <c r="Y534" i="1" s="1"/>
  <c r="S534" i="1"/>
  <c r="T534" i="1"/>
  <c r="L535" i="1"/>
  <c r="M535" i="1"/>
  <c r="N535" i="1"/>
  <c r="V535" i="1" s="1"/>
  <c r="O535" i="1"/>
  <c r="P535" i="1"/>
  <c r="W535" i="1" s="1"/>
  <c r="Q535" i="1"/>
  <c r="X535" i="1" s="1"/>
  <c r="R535" i="1"/>
  <c r="Y535" i="1" s="1"/>
  <c r="S535" i="1"/>
  <c r="T535" i="1"/>
  <c r="U535" i="1"/>
  <c r="L536" i="1"/>
  <c r="T536" i="1" s="1"/>
  <c r="M536" i="1"/>
  <c r="N536" i="1"/>
  <c r="O536" i="1"/>
  <c r="P536" i="1"/>
  <c r="W536" i="1" s="1"/>
  <c r="Q536" i="1"/>
  <c r="R536" i="1"/>
  <c r="Y536" i="1" s="1"/>
  <c r="S536" i="1"/>
  <c r="U536" i="1"/>
  <c r="V536" i="1"/>
  <c r="X536" i="1"/>
  <c r="L537" i="1"/>
  <c r="T537" i="1" s="1"/>
  <c r="M537" i="1"/>
  <c r="U537" i="1" s="1"/>
  <c r="N537" i="1"/>
  <c r="O537" i="1"/>
  <c r="P537" i="1"/>
  <c r="W537" i="1" s="1"/>
  <c r="Q537" i="1"/>
  <c r="X537" i="1" s="1"/>
  <c r="R537" i="1"/>
  <c r="Y537" i="1" s="1"/>
  <c r="S537" i="1"/>
  <c r="V537" i="1"/>
  <c r="L538" i="1"/>
  <c r="M538" i="1"/>
  <c r="U538" i="1" s="1"/>
  <c r="N538" i="1"/>
  <c r="V538" i="1" s="1"/>
  <c r="O538" i="1"/>
  <c r="P538" i="1"/>
  <c r="W538" i="1" s="1"/>
  <c r="Q538" i="1"/>
  <c r="X538" i="1" s="1"/>
  <c r="R538" i="1"/>
  <c r="Y538" i="1" s="1"/>
  <c r="S538" i="1"/>
  <c r="T538" i="1"/>
  <c r="L539" i="1"/>
  <c r="M539" i="1"/>
  <c r="N539" i="1"/>
  <c r="V539" i="1" s="1"/>
  <c r="O539" i="1"/>
  <c r="P539" i="1"/>
  <c r="W539" i="1" s="1"/>
  <c r="Q539" i="1"/>
  <c r="X539" i="1" s="1"/>
  <c r="R539" i="1"/>
  <c r="Y539" i="1" s="1"/>
  <c r="S539" i="1"/>
  <c r="T539" i="1"/>
  <c r="U539" i="1"/>
  <c r="L540" i="1"/>
  <c r="T540" i="1" s="1"/>
  <c r="M540" i="1"/>
  <c r="N540" i="1"/>
  <c r="O540" i="1"/>
  <c r="P540" i="1"/>
  <c r="W540" i="1" s="1"/>
  <c r="Q540" i="1"/>
  <c r="R540" i="1"/>
  <c r="Y540" i="1" s="1"/>
  <c r="S540" i="1"/>
  <c r="U540" i="1"/>
  <c r="V540" i="1"/>
  <c r="X540" i="1"/>
  <c r="L541" i="1"/>
  <c r="T541" i="1" s="1"/>
  <c r="M541" i="1"/>
  <c r="U541" i="1" s="1"/>
  <c r="N541" i="1"/>
  <c r="O541" i="1"/>
  <c r="P541" i="1"/>
  <c r="W541" i="1" s="1"/>
  <c r="Q541" i="1"/>
  <c r="X541" i="1" s="1"/>
  <c r="R541" i="1"/>
  <c r="Y541" i="1" s="1"/>
  <c r="S541" i="1"/>
  <c r="V541" i="1"/>
  <c r="L542" i="1"/>
  <c r="M542" i="1"/>
  <c r="U542" i="1" s="1"/>
  <c r="N542" i="1"/>
  <c r="V542" i="1" s="1"/>
  <c r="O542" i="1"/>
  <c r="P542" i="1"/>
  <c r="W542" i="1" s="1"/>
  <c r="Q542" i="1"/>
  <c r="X542" i="1" s="1"/>
  <c r="R542" i="1"/>
  <c r="Y542" i="1" s="1"/>
  <c r="S542" i="1"/>
  <c r="T542" i="1"/>
  <c r="L543" i="1"/>
  <c r="M543" i="1"/>
  <c r="N543" i="1"/>
  <c r="V543" i="1" s="1"/>
  <c r="O543" i="1"/>
  <c r="P543" i="1"/>
  <c r="W543" i="1" s="1"/>
  <c r="Q543" i="1"/>
  <c r="X543" i="1" s="1"/>
  <c r="R543" i="1"/>
  <c r="Y543" i="1" s="1"/>
  <c r="S543" i="1"/>
  <c r="T543" i="1"/>
  <c r="U543" i="1"/>
  <c r="L544" i="1"/>
  <c r="T544" i="1" s="1"/>
  <c r="M544" i="1"/>
  <c r="N544" i="1"/>
  <c r="O544" i="1"/>
  <c r="P544" i="1"/>
  <c r="W544" i="1" s="1"/>
  <c r="Q544" i="1"/>
  <c r="R544" i="1"/>
  <c r="Y544" i="1" s="1"/>
  <c r="S544" i="1"/>
  <c r="U544" i="1"/>
  <c r="V544" i="1"/>
  <c r="X544" i="1"/>
  <c r="L545" i="1"/>
  <c r="T545" i="1" s="1"/>
  <c r="M545" i="1"/>
  <c r="U545" i="1" s="1"/>
  <c r="N545" i="1"/>
  <c r="O545" i="1"/>
  <c r="P545" i="1"/>
  <c r="W545" i="1" s="1"/>
  <c r="Q545" i="1"/>
  <c r="X545" i="1" s="1"/>
  <c r="R545" i="1"/>
  <c r="Y545" i="1" s="1"/>
  <c r="S545" i="1"/>
  <c r="V545" i="1"/>
  <c r="L546" i="1"/>
  <c r="M546" i="1"/>
  <c r="U546" i="1" s="1"/>
  <c r="N546" i="1"/>
  <c r="V546" i="1" s="1"/>
  <c r="O546" i="1"/>
  <c r="P546" i="1"/>
  <c r="W546" i="1" s="1"/>
  <c r="Q546" i="1"/>
  <c r="X546" i="1" s="1"/>
  <c r="R546" i="1"/>
  <c r="Y546" i="1" s="1"/>
  <c r="S546" i="1"/>
  <c r="T546" i="1"/>
  <c r="L547" i="1"/>
  <c r="M547" i="1"/>
  <c r="N547" i="1"/>
  <c r="V547" i="1" s="1"/>
  <c r="O547" i="1"/>
  <c r="P547" i="1"/>
  <c r="W547" i="1" s="1"/>
  <c r="Q547" i="1"/>
  <c r="X547" i="1" s="1"/>
  <c r="R547" i="1"/>
  <c r="Y547" i="1" s="1"/>
  <c r="S547" i="1"/>
  <c r="T547" i="1"/>
  <c r="U547" i="1"/>
  <c r="L548" i="1"/>
  <c r="T548" i="1" s="1"/>
  <c r="M548" i="1"/>
  <c r="N548" i="1"/>
  <c r="O548" i="1"/>
  <c r="P548" i="1"/>
  <c r="W548" i="1" s="1"/>
  <c r="Q548" i="1"/>
  <c r="R548" i="1"/>
  <c r="Y548" i="1" s="1"/>
  <c r="S548" i="1"/>
  <c r="U548" i="1"/>
  <c r="V548" i="1"/>
  <c r="X548" i="1"/>
  <c r="L549" i="1"/>
  <c r="T549" i="1" s="1"/>
  <c r="M549" i="1"/>
  <c r="U549" i="1" s="1"/>
  <c r="N549" i="1"/>
  <c r="O549" i="1"/>
  <c r="P549" i="1"/>
  <c r="W549" i="1" s="1"/>
  <c r="Q549" i="1"/>
  <c r="X549" i="1" s="1"/>
  <c r="R549" i="1"/>
  <c r="Y549" i="1" s="1"/>
  <c r="S549" i="1"/>
  <c r="V549" i="1"/>
  <c r="L550" i="1"/>
  <c r="M550" i="1"/>
  <c r="U550" i="1" s="1"/>
  <c r="N550" i="1"/>
  <c r="V550" i="1" s="1"/>
  <c r="O550" i="1"/>
  <c r="P550" i="1"/>
  <c r="W550" i="1" s="1"/>
  <c r="Q550" i="1"/>
  <c r="X550" i="1" s="1"/>
  <c r="R550" i="1"/>
  <c r="Y550" i="1" s="1"/>
  <c r="S550" i="1"/>
  <c r="T550" i="1"/>
  <c r="L551" i="1"/>
  <c r="M551" i="1"/>
  <c r="N551" i="1"/>
  <c r="V551" i="1" s="1"/>
  <c r="O551" i="1"/>
  <c r="P551" i="1"/>
  <c r="W551" i="1" s="1"/>
  <c r="Q551" i="1"/>
  <c r="X551" i="1" s="1"/>
  <c r="R551" i="1"/>
  <c r="Y551" i="1" s="1"/>
  <c r="S551" i="1"/>
  <c r="T551" i="1"/>
  <c r="U551" i="1"/>
  <c r="L552" i="1"/>
  <c r="T552" i="1" s="1"/>
  <c r="M552" i="1"/>
  <c r="N552" i="1"/>
  <c r="O552" i="1"/>
  <c r="P552" i="1"/>
  <c r="W552" i="1" s="1"/>
  <c r="Q552" i="1"/>
  <c r="R552" i="1"/>
  <c r="Y552" i="1" s="1"/>
  <c r="S552" i="1"/>
  <c r="U552" i="1"/>
  <c r="V552" i="1"/>
  <c r="X552" i="1"/>
  <c r="L553" i="1"/>
  <c r="T553" i="1" s="1"/>
  <c r="M553" i="1"/>
  <c r="U553" i="1" s="1"/>
  <c r="N553" i="1"/>
  <c r="O553" i="1"/>
  <c r="P553" i="1"/>
  <c r="W553" i="1" s="1"/>
  <c r="Q553" i="1"/>
  <c r="X553" i="1" s="1"/>
  <c r="R553" i="1"/>
  <c r="Y553" i="1" s="1"/>
  <c r="S553" i="1"/>
  <c r="V553" i="1"/>
  <c r="L554" i="1"/>
  <c r="M554" i="1"/>
  <c r="U554" i="1" s="1"/>
  <c r="N554" i="1"/>
  <c r="V554" i="1" s="1"/>
  <c r="O554" i="1"/>
  <c r="P554" i="1"/>
  <c r="W554" i="1" s="1"/>
  <c r="Q554" i="1"/>
  <c r="X554" i="1" s="1"/>
  <c r="R554" i="1"/>
  <c r="Y554" i="1" s="1"/>
  <c r="S554" i="1"/>
  <c r="T554" i="1"/>
  <c r="L555" i="1"/>
  <c r="M555" i="1"/>
  <c r="N555" i="1"/>
  <c r="V555" i="1" s="1"/>
  <c r="O555" i="1"/>
  <c r="P555" i="1"/>
  <c r="W555" i="1" s="1"/>
  <c r="Q555" i="1"/>
  <c r="X555" i="1" s="1"/>
  <c r="R555" i="1"/>
  <c r="Y555" i="1" s="1"/>
  <c r="S555" i="1"/>
  <c r="T555" i="1"/>
  <c r="U555" i="1"/>
  <c r="L556" i="1"/>
  <c r="T556" i="1" s="1"/>
  <c r="M556" i="1"/>
  <c r="N556" i="1"/>
  <c r="O556" i="1"/>
  <c r="P556" i="1"/>
  <c r="W556" i="1" s="1"/>
  <c r="Q556" i="1"/>
  <c r="R556" i="1"/>
  <c r="Y556" i="1" s="1"/>
  <c r="S556" i="1"/>
  <c r="U556" i="1"/>
  <c r="V556" i="1"/>
  <c r="X556" i="1"/>
  <c r="L557" i="1"/>
  <c r="T557" i="1" s="1"/>
  <c r="M557" i="1"/>
  <c r="U557" i="1" s="1"/>
  <c r="N557" i="1"/>
  <c r="O557" i="1"/>
  <c r="P557" i="1"/>
  <c r="W557" i="1" s="1"/>
  <c r="Q557" i="1"/>
  <c r="X557" i="1" s="1"/>
  <c r="R557" i="1"/>
  <c r="Y557" i="1" s="1"/>
  <c r="S557" i="1"/>
  <c r="V557" i="1"/>
  <c r="L558" i="1"/>
  <c r="M558" i="1"/>
  <c r="U558" i="1" s="1"/>
  <c r="N558" i="1"/>
  <c r="V558" i="1" s="1"/>
  <c r="O558" i="1"/>
  <c r="P558" i="1"/>
  <c r="W558" i="1" s="1"/>
  <c r="Q558" i="1"/>
  <c r="X558" i="1" s="1"/>
  <c r="R558" i="1"/>
  <c r="Y558" i="1" s="1"/>
  <c r="S558" i="1"/>
  <c r="T558" i="1"/>
  <c r="L559" i="1"/>
  <c r="M559" i="1"/>
  <c r="N559" i="1"/>
  <c r="V559" i="1" s="1"/>
  <c r="O559" i="1"/>
  <c r="P559" i="1"/>
  <c r="W559" i="1" s="1"/>
  <c r="Q559" i="1"/>
  <c r="X559" i="1" s="1"/>
  <c r="R559" i="1"/>
  <c r="Y559" i="1" s="1"/>
  <c r="S559" i="1"/>
  <c r="T559" i="1"/>
  <c r="U559" i="1"/>
  <c r="L560" i="1"/>
  <c r="T560" i="1" s="1"/>
  <c r="M560" i="1"/>
  <c r="N560" i="1"/>
  <c r="O560" i="1"/>
  <c r="P560" i="1"/>
  <c r="W560" i="1" s="1"/>
  <c r="Q560" i="1"/>
  <c r="R560" i="1"/>
  <c r="Y560" i="1" s="1"/>
  <c r="S560" i="1"/>
  <c r="U560" i="1"/>
  <c r="V560" i="1"/>
  <c r="X560" i="1"/>
  <c r="L561" i="1"/>
  <c r="T561" i="1" s="1"/>
  <c r="M561" i="1"/>
  <c r="U561" i="1" s="1"/>
  <c r="N561" i="1"/>
  <c r="O561" i="1"/>
  <c r="P561" i="1"/>
  <c r="W561" i="1" s="1"/>
  <c r="Q561" i="1"/>
  <c r="X561" i="1" s="1"/>
  <c r="R561" i="1"/>
  <c r="Y561" i="1" s="1"/>
  <c r="S561" i="1"/>
  <c r="V561" i="1"/>
  <c r="L562" i="1"/>
  <c r="M562" i="1"/>
  <c r="U562" i="1" s="1"/>
  <c r="N562" i="1"/>
  <c r="V562" i="1" s="1"/>
  <c r="O562" i="1"/>
  <c r="P562" i="1"/>
  <c r="W562" i="1" s="1"/>
  <c r="Q562" i="1"/>
  <c r="X562" i="1" s="1"/>
  <c r="R562" i="1"/>
  <c r="Y562" i="1" s="1"/>
  <c r="S562" i="1"/>
  <c r="T562" i="1"/>
  <c r="L563" i="1"/>
  <c r="M563" i="1"/>
  <c r="N563" i="1"/>
  <c r="O563" i="1"/>
  <c r="P563" i="1"/>
  <c r="W563" i="1" s="1"/>
  <c r="Q563" i="1"/>
  <c r="X563" i="1" s="1"/>
  <c r="R563" i="1"/>
  <c r="Y563" i="1" s="1"/>
  <c r="S563" i="1"/>
  <c r="T563" i="1"/>
  <c r="U563" i="1"/>
  <c r="V563" i="1"/>
  <c r="L564" i="1"/>
  <c r="T564" i="1" s="1"/>
  <c r="M564" i="1"/>
  <c r="N564" i="1"/>
  <c r="O564" i="1"/>
  <c r="P564" i="1"/>
  <c r="W564" i="1" s="1"/>
  <c r="Q564" i="1"/>
  <c r="R564" i="1"/>
  <c r="Y564" i="1" s="1"/>
  <c r="S564" i="1"/>
  <c r="U564" i="1"/>
  <c r="V564" i="1"/>
  <c r="X564" i="1"/>
  <c r="L565" i="1"/>
  <c r="T565" i="1" s="1"/>
  <c r="M565" i="1"/>
  <c r="U565" i="1" s="1"/>
  <c r="N565" i="1"/>
  <c r="O565" i="1"/>
  <c r="P565" i="1"/>
  <c r="W565" i="1" s="1"/>
  <c r="Q565" i="1"/>
  <c r="X565" i="1" s="1"/>
  <c r="R565" i="1"/>
  <c r="Y565" i="1" s="1"/>
  <c r="S565" i="1"/>
  <c r="V565" i="1"/>
  <c r="L566" i="1"/>
  <c r="M566" i="1"/>
  <c r="U566" i="1" s="1"/>
  <c r="N566" i="1"/>
  <c r="V566" i="1" s="1"/>
  <c r="O566" i="1"/>
  <c r="P566" i="1"/>
  <c r="W566" i="1" s="1"/>
  <c r="Q566" i="1"/>
  <c r="X566" i="1" s="1"/>
  <c r="R566" i="1"/>
  <c r="Y566" i="1" s="1"/>
  <c r="S566" i="1"/>
  <c r="T566" i="1"/>
  <c r="L567" i="1"/>
  <c r="M567" i="1"/>
  <c r="N567" i="1"/>
  <c r="O567" i="1"/>
  <c r="P567" i="1"/>
  <c r="W567" i="1" s="1"/>
  <c r="Q567" i="1"/>
  <c r="X567" i="1" s="1"/>
  <c r="R567" i="1"/>
  <c r="Y567" i="1" s="1"/>
  <c r="S567" i="1"/>
  <c r="T567" i="1"/>
  <c r="U567" i="1"/>
  <c r="V567" i="1"/>
  <c r="L568" i="1"/>
  <c r="T568" i="1" s="1"/>
  <c r="M568" i="1"/>
  <c r="N568" i="1"/>
  <c r="V568" i="1" s="1"/>
  <c r="O568" i="1"/>
  <c r="P568" i="1"/>
  <c r="W568" i="1" s="1"/>
  <c r="Q568" i="1"/>
  <c r="R568" i="1"/>
  <c r="Y568" i="1" s="1"/>
  <c r="S568" i="1"/>
  <c r="U568" i="1"/>
  <c r="X568" i="1"/>
  <c r="L569" i="1"/>
  <c r="T569" i="1" s="1"/>
  <c r="M569" i="1"/>
  <c r="U569" i="1" s="1"/>
  <c r="N569" i="1"/>
  <c r="O569" i="1"/>
  <c r="P569" i="1"/>
  <c r="W569" i="1" s="1"/>
  <c r="Q569" i="1"/>
  <c r="X569" i="1" s="1"/>
  <c r="R569" i="1"/>
  <c r="Y569" i="1" s="1"/>
  <c r="S569" i="1"/>
  <c r="V569" i="1"/>
  <c r="L570" i="1"/>
  <c r="M570" i="1"/>
  <c r="U570" i="1" s="1"/>
  <c r="N570" i="1"/>
  <c r="V570" i="1" s="1"/>
  <c r="O570" i="1"/>
  <c r="P570" i="1"/>
  <c r="W570" i="1" s="1"/>
  <c r="Q570" i="1"/>
  <c r="X570" i="1" s="1"/>
  <c r="R570" i="1"/>
  <c r="Y570" i="1" s="1"/>
  <c r="S570" i="1"/>
  <c r="T570" i="1"/>
  <c r="L571" i="1"/>
  <c r="M571" i="1"/>
  <c r="N571" i="1"/>
  <c r="V571" i="1" s="1"/>
  <c r="O571" i="1"/>
  <c r="P571" i="1"/>
  <c r="W571" i="1" s="1"/>
  <c r="Q571" i="1"/>
  <c r="X571" i="1" s="1"/>
  <c r="R571" i="1"/>
  <c r="Y571" i="1" s="1"/>
  <c r="S571" i="1"/>
  <c r="T571" i="1"/>
  <c r="U571" i="1"/>
  <c r="L572" i="1"/>
  <c r="M572" i="1"/>
  <c r="N572" i="1"/>
  <c r="O572" i="1"/>
  <c r="P572" i="1"/>
  <c r="W572" i="1" s="1"/>
  <c r="Q572" i="1"/>
  <c r="R572" i="1"/>
  <c r="Y572" i="1" s="1"/>
  <c r="S572" i="1"/>
  <c r="T572" i="1"/>
  <c r="U572" i="1"/>
  <c r="V572" i="1"/>
  <c r="X572" i="1"/>
  <c r="L573" i="1"/>
  <c r="T573" i="1" s="1"/>
  <c r="M573" i="1"/>
  <c r="U573" i="1" s="1"/>
  <c r="N573" i="1"/>
  <c r="O573" i="1"/>
  <c r="P573" i="1"/>
  <c r="W573" i="1" s="1"/>
  <c r="Q573" i="1"/>
  <c r="X573" i="1" s="1"/>
  <c r="R573" i="1"/>
  <c r="Y573" i="1" s="1"/>
  <c r="S573" i="1"/>
  <c r="V573" i="1"/>
  <c r="L574" i="1"/>
  <c r="M574" i="1"/>
  <c r="U574" i="1" s="1"/>
  <c r="N574" i="1"/>
  <c r="V574" i="1" s="1"/>
  <c r="O574" i="1"/>
  <c r="P574" i="1"/>
  <c r="W574" i="1" s="1"/>
  <c r="Q574" i="1"/>
  <c r="X574" i="1" s="1"/>
  <c r="R574" i="1"/>
  <c r="Y574" i="1" s="1"/>
  <c r="S574" i="1"/>
  <c r="T574" i="1"/>
  <c r="L575" i="1"/>
  <c r="M575" i="1"/>
  <c r="N575" i="1"/>
  <c r="O575" i="1"/>
  <c r="P575" i="1"/>
  <c r="W575" i="1" s="1"/>
  <c r="Q575" i="1"/>
  <c r="X575" i="1" s="1"/>
  <c r="R575" i="1"/>
  <c r="Y575" i="1" s="1"/>
  <c r="S575" i="1"/>
  <c r="T575" i="1"/>
  <c r="U575" i="1"/>
  <c r="V575" i="1"/>
  <c r="L576" i="1"/>
  <c r="T576" i="1" s="1"/>
  <c r="M576" i="1"/>
  <c r="N576" i="1"/>
  <c r="O576" i="1"/>
  <c r="P576" i="1"/>
  <c r="W576" i="1" s="1"/>
  <c r="Q576" i="1"/>
  <c r="R576" i="1"/>
  <c r="Y576" i="1" s="1"/>
  <c r="S576" i="1"/>
  <c r="U576" i="1"/>
  <c r="V576" i="1"/>
  <c r="X576" i="1"/>
  <c r="L577" i="1"/>
  <c r="T577" i="1" s="1"/>
  <c r="M577" i="1"/>
  <c r="U577" i="1" s="1"/>
  <c r="N577" i="1"/>
  <c r="V577" i="1" s="1"/>
  <c r="O577" i="1"/>
  <c r="P577" i="1"/>
  <c r="W577" i="1" s="1"/>
  <c r="Q577" i="1"/>
  <c r="X577" i="1" s="1"/>
  <c r="R577" i="1"/>
  <c r="Y577" i="1" s="1"/>
  <c r="S577" i="1"/>
  <c r="L578" i="1"/>
  <c r="M578" i="1"/>
  <c r="U578" i="1" s="1"/>
  <c r="N578" i="1"/>
  <c r="O578" i="1"/>
  <c r="P578" i="1"/>
  <c r="W578" i="1" s="1"/>
  <c r="Q578" i="1"/>
  <c r="X578" i="1" s="1"/>
  <c r="R578" i="1"/>
  <c r="Y578" i="1" s="1"/>
  <c r="S578" i="1"/>
  <c r="T578" i="1"/>
  <c r="V578" i="1"/>
  <c r="L579" i="1"/>
  <c r="T579" i="1" s="1"/>
  <c r="M579" i="1"/>
  <c r="N579" i="1"/>
  <c r="O579" i="1"/>
  <c r="P579" i="1"/>
  <c r="W579" i="1" s="1"/>
  <c r="Q579" i="1"/>
  <c r="X579" i="1" s="1"/>
  <c r="R579" i="1"/>
  <c r="Y579" i="1" s="1"/>
  <c r="S579" i="1"/>
  <c r="U579" i="1"/>
  <c r="V579" i="1"/>
  <c r="L580" i="1"/>
  <c r="M580" i="1"/>
  <c r="N580" i="1"/>
  <c r="V580" i="1" s="1"/>
  <c r="O580" i="1"/>
  <c r="P580" i="1"/>
  <c r="W580" i="1" s="1"/>
  <c r="Q580" i="1"/>
  <c r="R580" i="1"/>
  <c r="Y580" i="1" s="1"/>
  <c r="S580" i="1"/>
  <c r="T580" i="1"/>
  <c r="U580" i="1"/>
  <c r="X580" i="1"/>
  <c r="L581" i="1"/>
  <c r="M581" i="1"/>
  <c r="U581" i="1" s="1"/>
  <c r="N581" i="1"/>
  <c r="O581" i="1"/>
  <c r="P581" i="1"/>
  <c r="W581" i="1" s="1"/>
  <c r="Q581" i="1"/>
  <c r="X581" i="1" s="1"/>
  <c r="R581" i="1"/>
  <c r="Y581" i="1" s="1"/>
  <c r="S581" i="1"/>
  <c r="T581" i="1"/>
  <c r="V581" i="1"/>
  <c r="L582" i="1"/>
  <c r="M582" i="1"/>
  <c r="U582" i="1" s="1"/>
  <c r="N582" i="1"/>
  <c r="V582" i="1" s="1"/>
  <c r="O582" i="1"/>
  <c r="P582" i="1"/>
  <c r="W582" i="1" s="1"/>
  <c r="Q582" i="1"/>
  <c r="X582" i="1" s="1"/>
  <c r="R582" i="1"/>
  <c r="Y582" i="1" s="1"/>
  <c r="S582" i="1"/>
  <c r="T582" i="1"/>
  <c r="L583" i="1"/>
  <c r="M583" i="1"/>
  <c r="N583" i="1"/>
  <c r="V583" i="1" s="1"/>
  <c r="O583" i="1"/>
  <c r="P583" i="1"/>
  <c r="W583" i="1" s="1"/>
  <c r="Q583" i="1"/>
  <c r="X583" i="1" s="1"/>
  <c r="R583" i="1"/>
  <c r="Y583" i="1" s="1"/>
  <c r="S583" i="1"/>
  <c r="T583" i="1"/>
  <c r="U583" i="1"/>
  <c r="L584" i="1"/>
  <c r="M584" i="1"/>
  <c r="N584" i="1"/>
  <c r="O584" i="1"/>
  <c r="P584" i="1"/>
  <c r="W584" i="1" s="1"/>
  <c r="Q584" i="1"/>
  <c r="R584" i="1"/>
  <c r="Y584" i="1" s="1"/>
  <c r="S584" i="1"/>
  <c r="T584" i="1"/>
  <c r="U584" i="1"/>
  <c r="V584" i="1"/>
  <c r="X584" i="1"/>
  <c r="L585" i="1"/>
  <c r="M585" i="1"/>
  <c r="U585" i="1" s="1"/>
  <c r="N585" i="1"/>
  <c r="O585" i="1"/>
  <c r="P585" i="1"/>
  <c r="W585" i="1" s="1"/>
  <c r="Q585" i="1"/>
  <c r="X585" i="1" s="1"/>
  <c r="R585" i="1"/>
  <c r="Y585" i="1" s="1"/>
  <c r="S585" i="1"/>
  <c r="T585" i="1"/>
  <c r="V585" i="1"/>
  <c r="L586" i="1"/>
  <c r="T586" i="1" s="1"/>
  <c r="M586" i="1"/>
  <c r="U586" i="1" s="1"/>
  <c r="N586" i="1"/>
  <c r="V586" i="1" s="1"/>
  <c r="O586" i="1"/>
  <c r="P586" i="1"/>
  <c r="W586" i="1" s="1"/>
  <c r="Q586" i="1"/>
  <c r="X586" i="1" s="1"/>
  <c r="R586" i="1"/>
  <c r="Y586" i="1" s="1"/>
  <c r="S586" i="1"/>
  <c r="L587" i="1"/>
  <c r="M587" i="1"/>
  <c r="N587" i="1"/>
  <c r="O587" i="1"/>
  <c r="P587" i="1"/>
  <c r="W587" i="1" s="1"/>
  <c r="Q587" i="1"/>
  <c r="X587" i="1" s="1"/>
  <c r="R587" i="1"/>
  <c r="Y587" i="1" s="1"/>
  <c r="S587" i="1"/>
  <c r="AA587" i="1" s="1"/>
  <c r="T587" i="1"/>
  <c r="U587" i="1"/>
  <c r="V587" i="1"/>
  <c r="L588" i="1"/>
  <c r="M588" i="1"/>
  <c r="N588" i="1"/>
  <c r="V588" i="1" s="1"/>
  <c r="O588" i="1"/>
  <c r="P588" i="1"/>
  <c r="W588" i="1" s="1"/>
  <c r="Q588" i="1"/>
  <c r="R588" i="1"/>
  <c r="Y588" i="1" s="1"/>
  <c r="S588" i="1"/>
  <c r="T588" i="1"/>
  <c r="U588" i="1"/>
  <c r="X588" i="1"/>
  <c r="L589" i="1"/>
  <c r="T589" i="1" s="1"/>
  <c r="M589" i="1"/>
  <c r="U589" i="1" s="1"/>
  <c r="N589" i="1"/>
  <c r="V589" i="1" s="1"/>
  <c r="O589" i="1"/>
  <c r="P589" i="1"/>
  <c r="W589" i="1" s="1"/>
  <c r="Q589" i="1"/>
  <c r="X589" i="1" s="1"/>
  <c r="R589" i="1"/>
  <c r="Y589" i="1" s="1"/>
  <c r="S589" i="1"/>
  <c r="L590" i="1"/>
  <c r="M590" i="1"/>
  <c r="U590" i="1" s="1"/>
  <c r="N590" i="1"/>
  <c r="O590" i="1"/>
  <c r="P590" i="1"/>
  <c r="W590" i="1" s="1"/>
  <c r="Q590" i="1"/>
  <c r="X590" i="1" s="1"/>
  <c r="R590" i="1"/>
  <c r="Y590" i="1" s="1"/>
  <c r="S590" i="1"/>
  <c r="T590" i="1"/>
  <c r="V590" i="1"/>
  <c r="L591" i="1"/>
  <c r="M591" i="1"/>
  <c r="N591" i="1"/>
  <c r="V591" i="1" s="1"/>
  <c r="O591" i="1"/>
  <c r="P591" i="1"/>
  <c r="W591" i="1" s="1"/>
  <c r="Q591" i="1"/>
  <c r="X591" i="1" s="1"/>
  <c r="R591" i="1"/>
  <c r="Y591" i="1" s="1"/>
  <c r="S591" i="1"/>
  <c r="T591" i="1"/>
  <c r="U591" i="1"/>
  <c r="L592" i="1"/>
  <c r="T592" i="1" s="1"/>
  <c r="M592" i="1"/>
  <c r="N592" i="1"/>
  <c r="V592" i="1" s="1"/>
  <c r="O592" i="1"/>
  <c r="P592" i="1"/>
  <c r="W592" i="1" s="1"/>
  <c r="Q592" i="1"/>
  <c r="R592" i="1"/>
  <c r="Y592" i="1" s="1"/>
  <c r="S592" i="1"/>
  <c r="U592" i="1"/>
  <c r="X592" i="1"/>
  <c r="L593" i="1"/>
  <c r="M593" i="1"/>
  <c r="U593" i="1" s="1"/>
  <c r="N593" i="1"/>
  <c r="V593" i="1" s="1"/>
  <c r="O593" i="1"/>
  <c r="P593" i="1"/>
  <c r="W593" i="1" s="1"/>
  <c r="Q593" i="1"/>
  <c r="X593" i="1" s="1"/>
  <c r="R593" i="1"/>
  <c r="Y593" i="1" s="1"/>
  <c r="S593" i="1"/>
  <c r="T593" i="1"/>
  <c r="L594" i="1"/>
  <c r="M594" i="1"/>
  <c r="U594" i="1" s="1"/>
  <c r="N594" i="1"/>
  <c r="O594" i="1"/>
  <c r="P594" i="1"/>
  <c r="W594" i="1" s="1"/>
  <c r="Q594" i="1"/>
  <c r="X594" i="1" s="1"/>
  <c r="R594" i="1"/>
  <c r="Y594" i="1" s="1"/>
  <c r="S594" i="1"/>
  <c r="T594" i="1"/>
  <c r="V594" i="1"/>
  <c r="L595" i="1"/>
  <c r="T595" i="1" s="1"/>
  <c r="M595" i="1"/>
  <c r="N595" i="1"/>
  <c r="V595" i="1" s="1"/>
  <c r="O595" i="1"/>
  <c r="P595" i="1"/>
  <c r="W595" i="1" s="1"/>
  <c r="Q595" i="1"/>
  <c r="X595" i="1" s="1"/>
  <c r="R595" i="1"/>
  <c r="Y595" i="1" s="1"/>
  <c r="S595" i="1"/>
  <c r="U595" i="1"/>
  <c r="L596" i="1"/>
  <c r="M596" i="1"/>
  <c r="N596" i="1"/>
  <c r="V596" i="1" s="1"/>
  <c r="O596" i="1"/>
  <c r="P596" i="1"/>
  <c r="W596" i="1" s="1"/>
  <c r="Q596" i="1"/>
  <c r="R596" i="1"/>
  <c r="Y596" i="1" s="1"/>
  <c r="S596" i="1"/>
  <c r="T596" i="1"/>
  <c r="U596" i="1"/>
  <c r="X596" i="1"/>
  <c r="L597" i="1"/>
  <c r="T597" i="1" s="1"/>
  <c r="M597" i="1"/>
  <c r="U597" i="1" s="1"/>
  <c r="N597" i="1"/>
  <c r="V597" i="1" s="1"/>
  <c r="O597" i="1"/>
  <c r="P597" i="1"/>
  <c r="W597" i="1" s="1"/>
  <c r="Q597" i="1"/>
  <c r="X597" i="1" s="1"/>
  <c r="R597" i="1"/>
  <c r="Y597" i="1" s="1"/>
  <c r="S597" i="1"/>
  <c r="L598" i="1"/>
  <c r="T598" i="1" s="1"/>
  <c r="M598" i="1"/>
  <c r="U598" i="1" s="1"/>
  <c r="N598" i="1"/>
  <c r="V598" i="1" s="1"/>
  <c r="O598" i="1"/>
  <c r="P598" i="1"/>
  <c r="W598" i="1" s="1"/>
  <c r="Q598" i="1"/>
  <c r="X598" i="1" s="1"/>
  <c r="R598" i="1"/>
  <c r="Y598" i="1" s="1"/>
  <c r="S598" i="1"/>
  <c r="L599" i="1"/>
  <c r="M599" i="1"/>
  <c r="N599" i="1"/>
  <c r="V599" i="1" s="1"/>
  <c r="O599" i="1"/>
  <c r="P599" i="1"/>
  <c r="W599" i="1" s="1"/>
  <c r="Q599" i="1"/>
  <c r="X599" i="1" s="1"/>
  <c r="R599" i="1"/>
  <c r="Y599" i="1" s="1"/>
  <c r="S599" i="1"/>
  <c r="T599" i="1"/>
  <c r="U599" i="1"/>
  <c r="L600" i="1"/>
  <c r="T600" i="1" s="1"/>
  <c r="M600" i="1"/>
  <c r="N600" i="1"/>
  <c r="O600" i="1"/>
  <c r="P600" i="1"/>
  <c r="W600" i="1" s="1"/>
  <c r="Q600" i="1"/>
  <c r="R600" i="1"/>
  <c r="Y600" i="1" s="1"/>
  <c r="S600" i="1"/>
  <c r="U600" i="1"/>
  <c r="V600" i="1"/>
  <c r="X600" i="1"/>
  <c r="L601" i="1"/>
  <c r="T601" i="1" s="1"/>
  <c r="M601" i="1"/>
  <c r="U601" i="1" s="1"/>
  <c r="N601" i="1"/>
  <c r="O601" i="1"/>
  <c r="P601" i="1"/>
  <c r="W601" i="1" s="1"/>
  <c r="Q601" i="1"/>
  <c r="X601" i="1" s="1"/>
  <c r="R601" i="1"/>
  <c r="Y601" i="1" s="1"/>
  <c r="S601" i="1"/>
  <c r="V601" i="1"/>
  <c r="L602" i="1"/>
  <c r="M602" i="1"/>
  <c r="U602" i="1" s="1"/>
  <c r="N602" i="1"/>
  <c r="V602" i="1" s="1"/>
  <c r="O602" i="1"/>
  <c r="P602" i="1"/>
  <c r="W602" i="1" s="1"/>
  <c r="Q602" i="1"/>
  <c r="X602" i="1" s="1"/>
  <c r="R602" i="1"/>
  <c r="Y602" i="1" s="1"/>
  <c r="S602" i="1"/>
  <c r="T602" i="1"/>
  <c r="L603" i="1"/>
  <c r="T603" i="1" s="1"/>
  <c r="M603" i="1"/>
  <c r="N603" i="1"/>
  <c r="O603" i="1"/>
  <c r="P603" i="1"/>
  <c r="W603" i="1" s="1"/>
  <c r="Q603" i="1"/>
  <c r="X603" i="1" s="1"/>
  <c r="R603" i="1"/>
  <c r="Y603" i="1" s="1"/>
  <c r="S603" i="1"/>
  <c r="U603" i="1"/>
  <c r="V603" i="1"/>
  <c r="L604" i="1"/>
  <c r="T604" i="1" s="1"/>
  <c r="M604" i="1"/>
  <c r="N604" i="1"/>
  <c r="V604" i="1" s="1"/>
  <c r="O604" i="1"/>
  <c r="P604" i="1"/>
  <c r="W604" i="1" s="1"/>
  <c r="Q604" i="1"/>
  <c r="R604" i="1"/>
  <c r="Y604" i="1" s="1"/>
  <c r="S604" i="1"/>
  <c r="U604" i="1"/>
  <c r="X604" i="1"/>
  <c r="L605" i="1"/>
  <c r="T605" i="1" s="1"/>
  <c r="M605" i="1"/>
  <c r="U605" i="1" s="1"/>
  <c r="N605" i="1"/>
  <c r="V605" i="1" s="1"/>
  <c r="O605" i="1"/>
  <c r="P605" i="1"/>
  <c r="W605" i="1" s="1"/>
  <c r="Q605" i="1"/>
  <c r="X605" i="1" s="1"/>
  <c r="R605" i="1"/>
  <c r="Y605" i="1" s="1"/>
  <c r="S605" i="1"/>
  <c r="L606" i="1"/>
  <c r="T606" i="1" s="1"/>
  <c r="M606" i="1"/>
  <c r="U606" i="1" s="1"/>
  <c r="N606" i="1"/>
  <c r="V606" i="1" s="1"/>
  <c r="O606" i="1"/>
  <c r="P606" i="1"/>
  <c r="W606" i="1" s="1"/>
  <c r="Q606" i="1"/>
  <c r="X606" i="1" s="1"/>
  <c r="R606" i="1"/>
  <c r="Y606" i="1" s="1"/>
  <c r="S606" i="1"/>
  <c r="L607" i="1"/>
  <c r="T607" i="1" s="1"/>
  <c r="M607" i="1"/>
  <c r="N607" i="1"/>
  <c r="V607" i="1" s="1"/>
  <c r="O607" i="1"/>
  <c r="P607" i="1"/>
  <c r="W607" i="1" s="1"/>
  <c r="Q607" i="1"/>
  <c r="X607" i="1" s="1"/>
  <c r="R607" i="1"/>
  <c r="Y607" i="1" s="1"/>
  <c r="S607" i="1"/>
  <c r="U607" i="1"/>
  <c r="L608" i="1"/>
  <c r="M608" i="1"/>
  <c r="N608" i="1"/>
  <c r="O608" i="1"/>
  <c r="P608" i="1"/>
  <c r="W608" i="1" s="1"/>
  <c r="Q608" i="1"/>
  <c r="R608" i="1"/>
  <c r="Y608" i="1" s="1"/>
  <c r="S608" i="1"/>
  <c r="T608" i="1"/>
  <c r="U608" i="1"/>
  <c r="V608" i="1"/>
  <c r="X608" i="1"/>
  <c r="L609" i="1"/>
  <c r="M609" i="1"/>
  <c r="U609" i="1" s="1"/>
  <c r="N609" i="1"/>
  <c r="O609" i="1"/>
  <c r="P609" i="1"/>
  <c r="W609" i="1" s="1"/>
  <c r="Q609" i="1"/>
  <c r="X609" i="1" s="1"/>
  <c r="R609" i="1"/>
  <c r="Y609" i="1" s="1"/>
  <c r="S609" i="1"/>
  <c r="T609" i="1"/>
  <c r="V609" i="1"/>
  <c r="L610" i="1"/>
  <c r="T610" i="1" s="1"/>
  <c r="M610" i="1"/>
  <c r="U610" i="1" s="1"/>
  <c r="N610" i="1"/>
  <c r="V610" i="1" s="1"/>
  <c r="O610" i="1"/>
  <c r="P610" i="1"/>
  <c r="W610" i="1" s="1"/>
  <c r="Q610" i="1"/>
  <c r="X610" i="1" s="1"/>
  <c r="R610" i="1"/>
  <c r="Y610" i="1" s="1"/>
  <c r="S610" i="1"/>
  <c r="L611" i="1"/>
  <c r="T611" i="1" s="1"/>
  <c r="M611" i="1"/>
  <c r="N611" i="1"/>
  <c r="O611" i="1"/>
  <c r="P611" i="1"/>
  <c r="W611" i="1" s="1"/>
  <c r="Q611" i="1"/>
  <c r="X611" i="1" s="1"/>
  <c r="R611" i="1"/>
  <c r="Y611" i="1" s="1"/>
  <c r="S611" i="1"/>
  <c r="U611" i="1"/>
  <c r="V611" i="1"/>
  <c r="L612" i="1"/>
  <c r="M612" i="1"/>
  <c r="N612" i="1"/>
  <c r="O612" i="1"/>
  <c r="P612" i="1"/>
  <c r="W612" i="1" s="1"/>
  <c r="Q612" i="1"/>
  <c r="R612" i="1"/>
  <c r="Y612" i="1" s="1"/>
  <c r="S612" i="1"/>
  <c r="T612" i="1"/>
  <c r="U612" i="1"/>
  <c r="V612" i="1"/>
  <c r="X612" i="1"/>
  <c r="L613" i="1"/>
  <c r="T613" i="1" s="1"/>
  <c r="M613" i="1"/>
  <c r="U613" i="1" s="1"/>
  <c r="N613" i="1"/>
  <c r="V613" i="1" s="1"/>
  <c r="O613" i="1"/>
  <c r="P613" i="1"/>
  <c r="W613" i="1" s="1"/>
  <c r="Q613" i="1"/>
  <c r="X613" i="1" s="1"/>
  <c r="R613" i="1"/>
  <c r="Y613" i="1" s="1"/>
  <c r="S613" i="1"/>
  <c r="L614" i="1"/>
  <c r="M614" i="1"/>
  <c r="N614" i="1"/>
  <c r="V614" i="1" s="1"/>
  <c r="O614" i="1"/>
  <c r="P614" i="1"/>
  <c r="W614" i="1" s="1"/>
  <c r="Q614" i="1"/>
  <c r="X614" i="1" s="1"/>
  <c r="R614" i="1"/>
  <c r="Y614" i="1" s="1"/>
  <c r="S614" i="1"/>
  <c r="T614" i="1"/>
  <c r="U614" i="1"/>
  <c r="L615" i="1"/>
  <c r="M615" i="1"/>
  <c r="N615" i="1"/>
  <c r="O615" i="1"/>
  <c r="P615" i="1"/>
  <c r="W615" i="1" s="1"/>
  <c r="Q615" i="1"/>
  <c r="X615" i="1" s="1"/>
  <c r="R615" i="1"/>
  <c r="Y615" i="1" s="1"/>
  <c r="S615" i="1"/>
  <c r="T615" i="1"/>
  <c r="U615" i="1"/>
  <c r="V615" i="1"/>
  <c r="L616" i="1"/>
  <c r="T616" i="1" s="1"/>
  <c r="M616" i="1"/>
  <c r="N616" i="1"/>
  <c r="V616" i="1" s="1"/>
  <c r="O616" i="1"/>
  <c r="P616" i="1"/>
  <c r="W616" i="1" s="1"/>
  <c r="Q616" i="1"/>
  <c r="R616" i="1"/>
  <c r="Y616" i="1" s="1"/>
  <c r="S616" i="1"/>
  <c r="U616" i="1"/>
  <c r="X616" i="1"/>
  <c r="L617" i="1"/>
  <c r="T617" i="1" s="1"/>
  <c r="M617" i="1"/>
  <c r="U617" i="1" s="1"/>
  <c r="N617" i="1"/>
  <c r="V617" i="1" s="1"/>
  <c r="O617" i="1"/>
  <c r="P617" i="1"/>
  <c r="W617" i="1" s="1"/>
  <c r="Q617" i="1"/>
  <c r="X617" i="1" s="1"/>
  <c r="R617" i="1"/>
  <c r="Y617" i="1" s="1"/>
  <c r="S617" i="1"/>
  <c r="L618" i="1"/>
  <c r="M618" i="1"/>
  <c r="N618" i="1"/>
  <c r="O618" i="1"/>
  <c r="P618" i="1"/>
  <c r="W618" i="1" s="1"/>
  <c r="Q618" i="1"/>
  <c r="X618" i="1" s="1"/>
  <c r="R618" i="1"/>
  <c r="Y618" i="1" s="1"/>
  <c r="S618" i="1"/>
  <c r="T618" i="1"/>
  <c r="U618" i="1"/>
  <c r="V618" i="1"/>
  <c r="L619" i="1"/>
  <c r="M619" i="1"/>
  <c r="N619" i="1"/>
  <c r="V619" i="1" s="1"/>
  <c r="O619" i="1"/>
  <c r="P619" i="1"/>
  <c r="W619" i="1" s="1"/>
  <c r="Q619" i="1"/>
  <c r="X619" i="1" s="1"/>
  <c r="R619" i="1"/>
  <c r="Y619" i="1" s="1"/>
  <c r="S619" i="1"/>
  <c r="T619" i="1"/>
  <c r="U619" i="1"/>
  <c r="L620" i="1"/>
  <c r="T620" i="1" s="1"/>
  <c r="M620" i="1"/>
  <c r="U620" i="1" s="1"/>
  <c r="N620" i="1"/>
  <c r="V620" i="1" s="1"/>
  <c r="O620" i="1"/>
  <c r="P620" i="1"/>
  <c r="W620" i="1" s="1"/>
  <c r="Q620" i="1"/>
  <c r="R620" i="1"/>
  <c r="Y620" i="1" s="1"/>
  <c r="S620" i="1"/>
  <c r="X620" i="1"/>
  <c r="L621" i="1"/>
  <c r="M621" i="1"/>
  <c r="U621" i="1" s="1"/>
  <c r="N621" i="1"/>
  <c r="V621" i="1" s="1"/>
  <c r="O621" i="1"/>
  <c r="P621" i="1"/>
  <c r="W621" i="1" s="1"/>
  <c r="Q621" i="1"/>
  <c r="X621" i="1" s="1"/>
  <c r="R621" i="1"/>
  <c r="Y621" i="1" s="1"/>
  <c r="S621" i="1"/>
  <c r="T621" i="1"/>
  <c r="L622" i="1"/>
  <c r="T622" i="1" s="1"/>
  <c r="M622" i="1"/>
  <c r="U622" i="1" s="1"/>
  <c r="N622" i="1"/>
  <c r="O622" i="1"/>
  <c r="P622" i="1"/>
  <c r="W622" i="1" s="1"/>
  <c r="Q622" i="1"/>
  <c r="X622" i="1" s="1"/>
  <c r="R622" i="1"/>
  <c r="Y622" i="1" s="1"/>
  <c r="S622" i="1"/>
  <c r="V622" i="1"/>
  <c r="L623" i="1"/>
  <c r="T623" i="1" s="1"/>
  <c r="M623" i="1"/>
  <c r="N623" i="1"/>
  <c r="O623" i="1"/>
  <c r="P623" i="1"/>
  <c r="W623" i="1" s="1"/>
  <c r="Q623" i="1"/>
  <c r="X623" i="1" s="1"/>
  <c r="R623" i="1"/>
  <c r="Y623" i="1" s="1"/>
  <c r="S623" i="1"/>
  <c r="U623" i="1"/>
  <c r="V623" i="1"/>
  <c r="L624" i="1"/>
  <c r="M624" i="1"/>
  <c r="U624" i="1" s="1"/>
  <c r="N624" i="1"/>
  <c r="O624" i="1"/>
  <c r="P624" i="1"/>
  <c r="W624" i="1" s="1"/>
  <c r="Q624" i="1"/>
  <c r="R624" i="1"/>
  <c r="Y624" i="1" s="1"/>
  <c r="S624" i="1"/>
  <c r="T624" i="1"/>
  <c r="V624" i="1"/>
  <c r="X624" i="1"/>
  <c r="L625" i="1"/>
  <c r="M625" i="1"/>
  <c r="U625" i="1" s="1"/>
  <c r="N625" i="1"/>
  <c r="O625" i="1"/>
  <c r="P625" i="1"/>
  <c r="W625" i="1" s="1"/>
  <c r="Q625" i="1"/>
  <c r="X625" i="1" s="1"/>
  <c r="R625" i="1"/>
  <c r="Y625" i="1" s="1"/>
  <c r="S625" i="1"/>
  <c r="T625" i="1"/>
  <c r="V625" i="1"/>
  <c r="L626" i="1"/>
  <c r="T626" i="1" s="1"/>
  <c r="M626" i="1"/>
  <c r="N626" i="1"/>
  <c r="V626" i="1" s="1"/>
  <c r="O626" i="1"/>
  <c r="P626" i="1"/>
  <c r="W626" i="1" s="1"/>
  <c r="Q626" i="1"/>
  <c r="X626" i="1" s="1"/>
  <c r="R626" i="1"/>
  <c r="Y626" i="1" s="1"/>
  <c r="S626" i="1"/>
  <c r="U626" i="1"/>
  <c r="L627" i="1"/>
  <c r="T627" i="1" s="1"/>
  <c r="M627" i="1"/>
  <c r="N627" i="1"/>
  <c r="O627" i="1"/>
  <c r="P627" i="1"/>
  <c r="W627" i="1" s="1"/>
  <c r="Q627" i="1"/>
  <c r="X627" i="1" s="1"/>
  <c r="R627" i="1"/>
  <c r="Y627" i="1" s="1"/>
  <c r="S627" i="1"/>
  <c r="U627" i="1"/>
  <c r="V627" i="1"/>
  <c r="L628" i="1"/>
  <c r="M628" i="1"/>
  <c r="N628" i="1"/>
  <c r="O628" i="1"/>
  <c r="P628" i="1"/>
  <c r="W628" i="1" s="1"/>
  <c r="Q628" i="1"/>
  <c r="R628" i="1"/>
  <c r="Y628" i="1" s="1"/>
  <c r="S628" i="1"/>
  <c r="T628" i="1"/>
  <c r="U628" i="1"/>
  <c r="V628" i="1"/>
  <c r="X628" i="1"/>
  <c r="L629" i="1"/>
  <c r="T629" i="1" s="1"/>
  <c r="M629" i="1"/>
  <c r="U629" i="1" s="1"/>
  <c r="N629" i="1"/>
  <c r="V629" i="1" s="1"/>
  <c r="O629" i="1"/>
  <c r="P629" i="1"/>
  <c r="W629" i="1" s="1"/>
  <c r="Q629" i="1"/>
  <c r="X629" i="1" s="1"/>
  <c r="R629" i="1"/>
  <c r="Y629" i="1" s="1"/>
  <c r="S629" i="1"/>
  <c r="L630" i="1"/>
  <c r="M630" i="1"/>
  <c r="N630" i="1"/>
  <c r="V630" i="1" s="1"/>
  <c r="O630" i="1"/>
  <c r="P630" i="1"/>
  <c r="W630" i="1" s="1"/>
  <c r="Q630" i="1"/>
  <c r="X630" i="1" s="1"/>
  <c r="R630" i="1"/>
  <c r="Y630" i="1" s="1"/>
  <c r="S630" i="1"/>
  <c r="T630" i="1"/>
  <c r="U630" i="1"/>
  <c r="L631" i="1"/>
  <c r="M631" i="1"/>
  <c r="N631" i="1"/>
  <c r="O631" i="1"/>
  <c r="P631" i="1"/>
  <c r="W631" i="1" s="1"/>
  <c r="Q631" i="1"/>
  <c r="X631" i="1" s="1"/>
  <c r="R631" i="1"/>
  <c r="Y631" i="1" s="1"/>
  <c r="S631" i="1"/>
  <c r="T631" i="1"/>
  <c r="U631" i="1"/>
  <c r="V631" i="1"/>
  <c r="L632" i="1"/>
  <c r="T632" i="1" s="1"/>
  <c r="M632" i="1"/>
  <c r="N632" i="1"/>
  <c r="V632" i="1" s="1"/>
  <c r="O632" i="1"/>
  <c r="P632" i="1"/>
  <c r="W632" i="1" s="1"/>
  <c r="Q632" i="1"/>
  <c r="R632" i="1"/>
  <c r="Y632" i="1" s="1"/>
  <c r="S632" i="1"/>
  <c r="U632" i="1"/>
  <c r="X632" i="1"/>
  <c r="L633" i="1"/>
  <c r="T633" i="1" s="1"/>
  <c r="M633" i="1"/>
  <c r="U633" i="1" s="1"/>
  <c r="N633" i="1"/>
  <c r="V633" i="1" s="1"/>
  <c r="O633" i="1"/>
  <c r="P633" i="1"/>
  <c r="W633" i="1" s="1"/>
  <c r="Q633" i="1"/>
  <c r="X633" i="1" s="1"/>
  <c r="R633" i="1"/>
  <c r="Y633" i="1" s="1"/>
  <c r="S633" i="1"/>
  <c r="L634" i="1"/>
  <c r="M634" i="1"/>
  <c r="N634" i="1"/>
  <c r="O634" i="1"/>
  <c r="P634" i="1"/>
  <c r="W634" i="1" s="1"/>
  <c r="Q634" i="1"/>
  <c r="X634" i="1" s="1"/>
  <c r="R634" i="1"/>
  <c r="Y634" i="1" s="1"/>
  <c r="S634" i="1"/>
  <c r="T634" i="1"/>
  <c r="U634" i="1"/>
  <c r="V634" i="1"/>
  <c r="L635" i="1"/>
  <c r="T635" i="1" s="1"/>
  <c r="M635" i="1"/>
  <c r="N635" i="1"/>
  <c r="O635" i="1"/>
  <c r="P635" i="1"/>
  <c r="W635" i="1" s="1"/>
  <c r="Q635" i="1"/>
  <c r="X635" i="1" s="1"/>
  <c r="R635" i="1"/>
  <c r="Y635" i="1" s="1"/>
  <c r="S635" i="1"/>
  <c r="U635" i="1"/>
  <c r="V635" i="1"/>
  <c r="L636" i="1"/>
  <c r="T636" i="1" s="1"/>
  <c r="M636" i="1"/>
  <c r="U636" i="1" s="1"/>
  <c r="N636" i="1"/>
  <c r="V636" i="1" s="1"/>
  <c r="O636" i="1"/>
  <c r="P636" i="1"/>
  <c r="W636" i="1" s="1"/>
  <c r="Q636" i="1"/>
  <c r="R636" i="1"/>
  <c r="Y636" i="1" s="1"/>
  <c r="S636" i="1"/>
  <c r="X636" i="1"/>
  <c r="L637" i="1"/>
  <c r="T637" i="1" s="1"/>
  <c r="M637" i="1"/>
  <c r="U637" i="1" s="1"/>
  <c r="N637" i="1"/>
  <c r="O637" i="1"/>
  <c r="P637" i="1"/>
  <c r="W637" i="1" s="1"/>
  <c r="Q637" i="1"/>
  <c r="X637" i="1" s="1"/>
  <c r="R637" i="1"/>
  <c r="Y637" i="1" s="1"/>
  <c r="S637" i="1"/>
  <c r="V637" i="1"/>
  <c r="L638" i="1"/>
  <c r="T638" i="1" s="1"/>
  <c r="M638" i="1"/>
  <c r="N638" i="1"/>
  <c r="O638" i="1"/>
  <c r="P638" i="1"/>
  <c r="W638" i="1" s="1"/>
  <c r="Q638" i="1"/>
  <c r="R638" i="1"/>
  <c r="Y638" i="1" s="1"/>
  <c r="S638" i="1"/>
  <c r="U638" i="1"/>
  <c r="V638" i="1"/>
  <c r="X638" i="1"/>
  <c r="L639" i="1"/>
  <c r="T639" i="1" s="1"/>
  <c r="M639" i="1"/>
  <c r="N639" i="1"/>
  <c r="O639" i="1"/>
  <c r="P639" i="1"/>
  <c r="W639" i="1" s="1"/>
  <c r="Q639" i="1"/>
  <c r="X639" i="1" s="1"/>
  <c r="R639" i="1"/>
  <c r="Y639" i="1" s="1"/>
  <c r="S639" i="1"/>
  <c r="U639" i="1"/>
  <c r="V639" i="1"/>
  <c r="L640" i="1"/>
  <c r="M640" i="1"/>
  <c r="N640" i="1"/>
  <c r="V640" i="1" s="1"/>
  <c r="O640" i="1"/>
  <c r="P640" i="1"/>
  <c r="W640" i="1" s="1"/>
  <c r="Q640" i="1"/>
  <c r="R640" i="1"/>
  <c r="Y640" i="1" s="1"/>
  <c r="S640" i="1"/>
  <c r="T640" i="1"/>
  <c r="U640" i="1"/>
  <c r="X640" i="1"/>
  <c r="L641" i="1"/>
  <c r="M641" i="1"/>
  <c r="U641" i="1" s="1"/>
  <c r="N641" i="1"/>
  <c r="O641" i="1"/>
  <c r="P641" i="1"/>
  <c r="W641" i="1" s="1"/>
  <c r="Q641" i="1"/>
  <c r="X641" i="1" s="1"/>
  <c r="R641" i="1"/>
  <c r="Y641" i="1" s="1"/>
  <c r="S641" i="1"/>
  <c r="T641" i="1"/>
  <c r="V641" i="1"/>
  <c r="L642" i="1"/>
  <c r="T642" i="1" s="1"/>
  <c r="M642" i="1"/>
  <c r="N642" i="1"/>
  <c r="V642" i="1" s="1"/>
  <c r="O642" i="1"/>
  <c r="P642" i="1"/>
  <c r="W642" i="1" s="1"/>
  <c r="Q642" i="1"/>
  <c r="X642" i="1" s="1"/>
  <c r="R642" i="1"/>
  <c r="Y642" i="1" s="1"/>
  <c r="S642" i="1"/>
  <c r="U642" i="1"/>
  <c r="L643" i="1"/>
  <c r="T643" i="1" s="1"/>
  <c r="M643" i="1"/>
  <c r="N643" i="1"/>
  <c r="V643" i="1" s="1"/>
  <c r="O643" i="1"/>
  <c r="P643" i="1"/>
  <c r="W643" i="1" s="1"/>
  <c r="Q643" i="1"/>
  <c r="X643" i="1" s="1"/>
  <c r="R643" i="1"/>
  <c r="Y643" i="1" s="1"/>
  <c r="S643" i="1"/>
  <c r="U643" i="1"/>
  <c r="L644" i="1"/>
  <c r="T644" i="1" s="1"/>
  <c r="M644" i="1"/>
  <c r="N644" i="1"/>
  <c r="V644" i="1" s="1"/>
  <c r="O644" i="1"/>
  <c r="P644" i="1"/>
  <c r="W644" i="1" s="1"/>
  <c r="Q644" i="1"/>
  <c r="X644" i="1" s="1"/>
  <c r="R644" i="1"/>
  <c r="Y644" i="1" s="1"/>
  <c r="S644" i="1"/>
  <c r="U644" i="1"/>
  <c r="L645" i="1"/>
  <c r="T645" i="1" s="1"/>
  <c r="M645" i="1"/>
  <c r="N645" i="1"/>
  <c r="O645" i="1"/>
  <c r="P645" i="1"/>
  <c r="W645" i="1" s="1"/>
  <c r="Q645" i="1"/>
  <c r="X645" i="1" s="1"/>
  <c r="R645" i="1"/>
  <c r="Y645" i="1" s="1"/>
  <c r="S645" i="1"/>
  <c r="U645" i="1"/>
  <c r="V645" i="1"/>
  <c r="L646" i="1"/>
  <c r="T646" i="1" s="1"/>
  <c r="M646" i="1"/>
  <c r="N646" i="1"/>
  <c r="V646" i="1" s="1"/>
  <c r="O646" i="1"/>
  <c r="P646" i="1"/>
  <c r="W646" i="1" s="1"/>
  <c r="Q646" i="1"/>
  <c r="X646" i="1" s="1"/>
  <c r="R646" i="1"/>
  <c r="Y646" i="1" s="1"/>
  <c r="S646" i="1"/>
  <c r="U646" i="1"/>
  <c r="L647" i="1"/>
  <c r="M647" i="1"/>
  <c r="N647" i="1"/>
  <c r="V647" i="1" s="1"/>
  <c r="O647" i="1"/>
  <c r="P647" i="1"/>
  <c r="W647" i="1" s="1"/>
  <c r="Q647" i="1"/>
  <c r="X647" i="1" s="1"/>
  <c r="R647" i="1"/>
  <c r="Y647" i="1" s="1"/>
  <c r="S647" i="1"/>
  <c r="T647" i="1"/>
  <c r="U647" i="1"/>
  <c r="L648" i="1"/>
  <c r="M648" i="1"/>
  <c r="N648" i="1"/>
  <c r="V648" i="1" s="1"/>
  <c r="O648" i="1"/>
  <c r="P648" i="1"/>
  <c r="W648" i="1" s="1"/>
  <c r="Q648" i="1"/>
  <c r="R648" i="1"/>
  <c r="Y648" i="1" s="1"/>
  <c r="S648" i="1"/>
  <c r="T648" i="1"/>
  <c r="U648" i="1"/>
  <c r="X648" i="1"/>
  <c r="L649" i="1"/>
  <c r="M649" i="1"/>
  <c r="U649" i="1" s="1"/>
  <c r="N649" i="1"/>
  <c r="V649" i="1" s="1"/>
  <c r="O649" i="1"/>
  <c r="P649" i="1"/>
  <c r="W649" i="1" s="1"/>
  <c r="Q649" i="1"/>
  <c r="X649" i="1" s="1"/>
  <c r="R649" i="1"/>
  <c r="Y649" i="1" s="1"/>
  <c r="S649" i="1"/>
  <c r="T649" i="1"/>
  <c r="L650" i="1"/>
  <c r="T650" i="1" s="1"/>
  <c r="M650" i="1"/>
  <c r="U650" i="1" s="1"/>
  <c r="N650" i="1"/>
  <c r="V650" i="1" s="1"/>
  <c r="O650" i="1"/>
  <c r="P650" i="1"/>
  <c r="W650" i="1" s="1"/>
  <c r="Q650" i="1"/>
  <c r="R650" i="1"/>
  <c r="Y650" i="1" s="1"/>
  <c r="S650" i="1"/>
  <c r="X650" i="1"/>
  <c r="L651" i="1"/>
  <c r="M651" i="1"/>
  <c r="U651" i="1" s="1"/>
  <c r="N651" i="1"/>
  <c r="O651" i="1"/>
  <c r="P651" i="1"/>
  <c r="W651" i="1" s="1"/>
  <c r="Q651" i="1"/>
  <c r="X651" i="1" s="1"/>
  <c r="R651" i="1"/>
  <c r="Y651" i="1" s="1"/>
  <c r="S651" i="1"/>
  <c r="T651" i="1"/>
  <c r="V651" i="1"/>
  <c r="L652" i="1"/>
  <c r="T652" i="1" s="1"/>
  <c r="M652" i="1"/>
  <c r="N652" i="1"/>
  <c r="O652" i="1"/>
  <c r="P652" i="1"/>
  <c r="W652" i="1" s="1"/>
  <c r="Q652" i="1"/>
  <c r="R652" i="1"/>
  <c r="Y652" i="1" s="1"/>
  <c r="S652" i="1"/>
  <c r="U652" i="1"/>
  <c r="V652" i="1"/>
  <c r="X652" i="1"/>
  <c r="L653" i="1"/>
  <c r="M653" i="1"/>
  <c r="U653" i="1" s="1"/>
  <c r="N653" i="1"/>
  <c r="O653" i="1"/>
  <c r="P653" i="1"/>
  <c r="W653" i="1" s="1"/>
  <c r="Q653" i="1"/>
  <c r="X653" i="1" s="1"/>
  <c r="R653" i="1"/>
  <c r="Y653" i="1" s="1"/>
  <c r="S653" i="1"/>
  <c r="T653" i="1"/>
  <c r="V653" i="1"/>
  <c r="L654" i="1"/>
  <c r="M654" i="1"/>
  <c r="N654" i="1"/>
  <c r="V654" i="1" s="1"/>
  <c r="O654" i="1"/>
  <c r="P654" i="1"/>
  <c r="W654" i="1" s="1"/>
  <c r="Q654" i="1"/>
  <c r="R654" i="1"/>
  <c r="Y654" i="1" s="1"/>
  <c r="S654" i="1"/>
  <c r="T654" i="1"/>
  <c r="U654" i="1"/>
  <c r="X654" i="1"/>
  <c r="L655" i="1"/>
  <c r="M655" i="1"/>
  <c r="U655" i="1" s="1"/>
  <c r="N655" i="1"/>
  <c r="O655" i="1"/>
  <c r="P655" i="1"/>
  <c r="W655" i="1" s="1"/>
  <c r="Q655" i="1"/>
  <c r="X655" i="1" s="1"/>
  <c r="R655" i="1"/>
  <c r="Y655" i="1" s="1"/>
  <c r="S655" i="1"/>
  <c r="T655" i="1"/>
  <c r="V655" i="1"/>
  <c r="L656" i="1"/>
  <c r="M656" i="1"/>
  <c r="U656" i="1" s="1"/>
  <c r="N656" i="1"/>
  <c r="V656" i="1" s="1"/>
  <c r="O656" i="1"/>
  <c r="P656" i="1"/>
  <c r="W656" i="1" s="1"/>
  <c r="Q656" i="1"/>
  <c r="X656" i="1" s="1"/>
  <c r="R656" i="1"/>
  <c r="Y656" i="1" s="1"/>
  <c r="S656" i="1"/>
  <c r="T656" i="1"/>
  <c r="L657" i="1"/>
  <c r="T657" i="1" s="1"/>
  <c r="M657" i="1"/>
  <c r="U657" i="1" s="1"/>
  <c r="N657" i="1"/>
  <c r="O657" i="1"/>
  <c r="P657" i="1"/>
  <c r="W657" i="1" s="1"/>
  <c r="Q657" i="1"/>
  <c r="X657" i="1" s="1"/>
  <c r="R657" i="1"/>
  <c r="Y657" i="1" s="1"/>
  <c r="S657" i="1"/>
  <c r="V657" i="1"/>
  <c r="L658" i="1"/>
  <c r="M658" i="1"/>
  <c r="U658" i="1" s="1"/>
  <c r="N658" i="1"/>
  <c r="O658" i="1"/>
  <c r="P658" i="1"/>
  <c r="W658" i="1" s="1"/>
  <c r="Q658" i="1"/>
  <c r="X658" i="1" s="1"/>
  <c r="R658" i="1"/>
  <c r="Y658" i="1" s="1"/>
  <c r="S658" i="1"/>
  <c r="T658" i="1"/>
  <c r="V658" i="1"/>
  <c r="L659" i="1"/>
  <c r="M659" i="1"/>
  <c r="N659" i="1"/>
  <c r="O659" i="1"/>
  <c r="P659" i="1"/>
  <c r="W659" i="1" s="1"/>
  <c r="Q659" i="1"/>
  <c r="R659" i="1"/>
  <c r="S659" i="1"/>
  <c r="T659" i="1"/>
  <c r="U659" i="1"/>
  <c r="V659" i="1"/>
  <c r="X659" i="1"/>
  <c r="Y659" i="1"/>
  <c r="L660" i="1"/>
  <c r="M660" i="1"/>
  <c r="U660" i="1" s="1"/>
  <c r="N660" i="1"/>
  <c r="V660" i="1" s="1"/>
  <c r="O660" i="1"/>
  <c r="P660" i="1"/>
  <c r="W660" i="1" s="1"/>
  <c r="Q660" i="1"/>
  <c r="X660" i="1" s="1"/>
  <c r="R660" i="1"/>
  <c r="S660" i="1"/>
  <c r="T660" i="1"/>
  <c r="Y660" i="1"/>
  <c r="L661" i="1"/>
  <c r="T661" i="1" s="1"/>
  <c r="M661" i="1"/>
  <c r="N661" i="1"/>
  <c r="V661" i="1" s="1"/>
  <c r="O661" i="1"/>
  <c r="P661" i="1"/>
  <c r="W661" i="1" s="1"/>
  <c r="Q661" i="1"/>
  <c r="X661" i="1" s="1"/>
  <c r="R661" i="1"/>
  <c r="Y661" i="1" s="1"/>
  <c r="S661" i="1"/>
  <c r="U661" i="1"/>
  <c r="L662" i="1"/>
  <c r="T662" i="1" s="1"/>
  <c r="M662" i="1"/>
  <c r="N662" i="1"/>
  <c r="O662" i="1"/>
  <c r="P662" i="1"/>
  <c r="W662" i="1" s="1"/>
  <c r="Q662" i="1"/>
  <c r="X662" i="1" s="1"/>
  <c r="R662" i="1"/>
  <c r="S662" i="1"/>
  <c r="U662" i="1"/>
  <c r="V662" i="1"/>
  <c r="Y662" i="1"/>
  <c r="L663" i="1"/>
  <c r="M663" i="1"/>
  <c r="U663" i="1" s="1"/>
  <c r="N663" i="1"/>
  <c r="O663" i="1"/>
  <c r="P663" i="1"/>
  <c r="W663" i="1" s="1"/>
  <c r="Q663" i="1"/>
  <c r="X663" i="1" s="1"/>
  <c r="R663" i="1"/>
  <c r="Y663" i="1" s="1"/>
  <c r="S663" i="1"/>
  <c r="T663" i="1"/>
  <c r="V663" i="1"/>
  <c r="L664" i="1"/>
  <c r="T664" i="1" s="1"/>
  <c r="M664" i="1"/>
  <c r="U664" i="1" s="1"/>
  <c r="N664" i="1"/>
  <c r="O664" i="1"/>
  <c r="P664" i="1"/>
  <c r="Q664" i="1"/>
  <c r="X664" i="1" s="1"/>
  <c r="R664" i="1"/>
  <c r="S664" i="1"/>
  <c r="V664" i="1"/>
  <c r="W664" i="1"/>
  <c r="Y664" i="1"/>
  <c r="L665" i="1"/>
  <c r="M665" i="1"/>
  <c r="U665" i="1" s="1"/>
  <c r="N665" i="1"/>
  <c r="O665" i="1"/>
  <c r="P665" i="1"/>
  <c r="W665" i="1" s="1"/>
  <c r="Q665" i="1"/>
  <c r="X665" i="1" s="1"/>
  <c r="R665" i="1"/>
  <c r="Y665" i="1" s="1"/>
  <c r="S665" i="1"/>
  <c r="T665" i="1"/>
  <c r="V665" i="1"/>
  <c r="L666" i="1"/>
  <c r="M666" i="1"/>
  <c r="N666" i="1"/>
  <c r="V666" i="1" s="1"/>
  <c r="O666" i="1"/>
  <c r="P666" i="1"/>
  <c r="W666" i="1" s="1"/>
  <c r="Q666" i="1"/>
  <c r="X666" i="1" s="1"/>
  <c r="R666" i="1"/>
  <c r="S666" i="1"/>
  <c r="T666" i="1"/>
  <c r="U666" i="1"/>
  <c r="Y666" i="1"/>
  <c r="L667" i="1"/>
  <c r="T667" i="1" s="1"/>
  <c r="M667" i="1"/>
  <c r="N667" i="1"/>
  <c r="V667" i="1" s="1"/>
  <c r="O667" i="1"/>
  <c r="P667" i="1"/>
  <c r="W667" i="1" s="1"/>
  <c r="Q667" i="1"/>
  <c r="X667" i="1" s="1"/>
  <c r="R667" i="1"/>
  <c r="Y667" i="1" s="1"/>
  <c r="S667" i="1"/>
  <c r="U667" i="1"/>
  <c r="L668" i="1"/>
  <c r="T668" i="1" s="1"/>
  <c r="M668" i="1"/>
  <c r="N668" i="1"/>
  <c r="O668" i="1"/>
  <c r="P668" i="1"/>
  <c r="Q668" i="1"/>
  <c r="X668" i="1" s="1"/>
  <c r="R668" i="1"/>
  <c r="S668" i="1"/>
  <c r="U668" i="1"/>
  <c r="V668" i="1"/>
  <c r="W668" i="1"/>
  <c r="Y668" i="1"/>
  <c r="L669" i="1"/>
  <c r="T669" i="1" s="1"/>
  <c r="M669" i="1"/>
  <c r="N669" i="1"/>
  <c r="V669" i="1" s="1"/>
  <c r="O669" i="1"/>
  <c r="P669" i="1"/>
  <c r="W669" i="1" s="1"/>
  <c r="Q669" i="1"/>
  <c r="X669" i="1" s="1"/>
  <c r="R669" i="1"/>
  <c r="Y669" i="1" s="1"/>
  <c r="S669" i="1"/>
  <c r="U669" i="1"/>
  <c r="L670" i="1"/>
  <c r="M670" i="1"/>
  <c r="U670" i="1" s="1"/>
  <c r="N670" i="1"/>
  <c r="V670" i="1" s="1"/>
  <c r="O670" i="1"/>
  <c r="P670" i="1"/>
  <c r="Q670" i="1"/>
  <c r="X670" i="1" s="1"/>
  <c r="R670" i="1"/>
  <c r="S670" i="1"/>
  <c r="T670" i="1"/>
  <c r="W670" i="1"/>
  <c r="Y670" i="1"/>
  <c r="L671" i="1"/>
  <c r="M671" i="1"/>
  <c r="U671" i="1" s="1"/>
  <c r="N671" i="1"/>
  <c r="O671" i="1"/>
  <c r="P671" i="1"/>
  <c r="W671" i="1" s="1"/>
  <c r="Q671" i="1"/>
  <c r="X671" i="1" s="1"/>
  <c r="R671" i="1"/>
  <c r="Y671" i="1" s="1"/>
  <c r="S671" i="1"/>
  <c r="T671" i="1"/>
  <c r="V671" i="1"/>
  <c r="L672" i="1"/>
  <c r="M672" i="1"/>
  <c r="N672" i="1"/>
  <c r="O672" i="1"/>
  <c r="P672" i="1"/>
  <c r="Q672" i="1"/>
  <c r="X672" i="1" s="1"/>
  <c r="R672" i="1"/>
  <c r="S672" i="1"/>
  <c r="T672" i="1"/>
  <c r="U672" i="1"/>
  <c r="V672" i="1"/>
  <c r="W672" i="1"/>
  <c r="Y672" i="1"/>
  <c r="L673" i="1"/>
  <c r="M673" i="1"/>
  <c r="U673" i="1" s="1"/>
  <c r="N673" i="1"/>
  <c r="V673" i="1" s="1"/>
  <c r="O673" i="1"/>
  <c r="P673" i="1"/>
  <c r="W673" i="1" s="1"/>
  <c r="Q673" i="1"/>
  <c r="X673" i="1" s="1"/>
  <c r="R673" i="1"/>
  <c r="Y673" i="1" s="1"/>
  <c r="S673" i="1"/>
  <c r="T673" i="1"/>
  <c r="L674" i="1"/>
  <c r="T674" i="1" s="1"/>
  <c r="M674" i="1"/>
  <c r="U674" i="1" s="1"/>
  <c r="N674" i="1"/>
  <c r="V674" i="1" s="1"/>
  <c r="O674" i="1"/>
  <c r="P674" i="1"/>
  <c r="Q674" i="1"/>
  <c r="X674" i="1" s="1"/>
  <c r="R674" i="1"/>
  <c r="Y674" i="1" s="1"/>
  <c r="S674" i="1"/>
  <c r="W674" i="1"/>
  <c r="L675" i="1"/>
  <c r="T675" i="1" s="1"/>
  <c r="M675" i="1"/>
  <c r="N675" i="1"/>
  <c r="O675" i="1"/>
  <c r="P675" i="1"/>
  <c r="W675" i="1" s="1"/>
  <c r="Q675" i="1"/>
  <c r="X675" i="1" s="1"/>
  <c r="R675" i="1"/>
  <c r="Y675" i="1" s="1"/>
  <c r="S675" i="1"/>
  <c r="U675" i="1"/>
  <c r="V675" i="1"/>
  <c r="L676" i="1"/>
  <c r="M676" i="1"/>
  <c r="N676" i="1"/>
  <c r="V676" i="1" s="1"/>
  <c r="O676" i="1"/>
  <c r="P676" i="1"/>
  <c r="Q676" i="1"/>
  <c r="X676" i="1" s="1"/>
  <c r="R676" i="1"/>
  <c r="Y676" i="1" s="1"/>
  <c r="S676" i="1"/>
  <c r="T676" i="1"/>
  <c r="U676" i="1"/>
  <c r="W676" i="1"/>
  <c r="L677" i="1"/>
  <c r="T677" i="1" s="1"/>
  <c r="M677" i="1"/>
  <c r="U677" i="1" s="1"/>
  <c r="N677" i="1"/>
  <c r="O677" i="1"/>
  <c r="P677" i="1"/>
  <c r="W677" i="1" s="1"/>
  <c r="Q677" i="1"/>
  <c r="X677" i="1" s="1"/>
  <c r="R677" i="1"/>
  <c r="Y677" i="1" s="1"/>
  <c r="S677" i="1"/>
  <c r="V677" i="1"/>
  <c r="L678" i="1"/>
  <c r="T678" i="1" s="1"/>
  <c r="M678" i="1"/>
  <c r="U678" i="1" s="1"/>
  <c r="N678" i="1"/>
  <c r="O678" i="1"/>
  <c r="P678" i="1"/>
  <c r="Q678" i="1"/>
  <c r="X678" i="1" s="1"/>
  <c r="R678" i="1"/>
  <c r="Y678" i="1" s="1"/>
  <c r="S678" i="1"/>
  <c r="V678" i="1"/>
  <c r="W678" i="1"/>
  <c r="L679" i="1"/>
  <c r="M679" i="1"/>
  <c r="N679" i="1"/>
  <c r="V679" i="1" s="1"/>
  <c r="O679" i="1"/>
  <c r="P679" i="1"/>
  <c r="W679" i="1" s="1"/>
  <c r="Q679" i="1"/>
  <c r="X679" i="1" s="1"/>
  <c r="R679" i="1"/>
  <c r="S679" i="1"/>
  <c r="T679" i="1"/>
  <c r="U679" i="1"/>
  <c r="Y679" i="1"/>
  <c r="L680" i="1"/>
  <c r="M680" i="1"/>
  <c r="U680" i="1" s="1"/>
  <c r="N680" i="1"/>
  <c r="O680" i="1"/>
  <c r="P680" i="1"/>
  <c r="W680" i="1" s="1"/>
  <c r="Q680" i="1"/>
  <c r="X680" i="1" s="1"/>
  <c r="R680" i="1"/>
  <c r="Y680" i="1" s="1"/>
  <c r="S680" i="1"/>
  <c r="T680" i="1"/>
  <c r="V680" i="1"/>
  <c r="L681" i="1"/>
  <c r="T681" i="1" s="1"/>
  <c r="M681" i="1"/>
  <c r="N681" i="1"/>
  <c r="O681" i="1"/>
  <c r="P681" i="1"/>
  <c r="W681" i="1" s="1"/>
  <c r="Q681" i="1"/>
  <c r="X681" i="1" s="1"/>
  <c r="R681" i="1"/>
  <c r="Y681" i="1" s="1"/>
  <c r="S681" i="1"/>
  <c r="U681" i="1"/>
  <c r="V681" i="1"/>
  <c r="L682" i="1"/>
  <c r="T682" i="1" s="1"/>
  <c r="M682" i="1"/>
  <c r="N682" i="1"/>
  <c r="V682" i="1" s="1"/>
  <c r="O682" i="1"/>
  <c r="P682" i="1"/>
  <c r="W682" i="1" s="1"/>
  <c r="Q682" i="1"/>
  <c r="X682" i="1" s="1"/>
  <c r="R682" i="1"/>
  <c r="S682" i="1"/>
  <c r="U682" i="1"/>
  <c r="Y682" i="1"/>
  <c r="L683" i="1"/>
  <c r="M683" i="1"/>
  <c r="U683" i="1" s="1"/>
  <c r="N683" i="1"/>
  <c r="V683" i="1" s="1"/>
  <c r="O683" i="1"/>
  <c r="P683" i="1"/>
  <c r="W683" i="1" s="1"/>
  <c r="Q683" i="1"/>
  <c r="X683" i="1" s="1"/>
  <c r="R683" i="1"/>
  <c r="S683" i="1"/>
  <c r="T683" i="1"/>
  <c r="Y683" i="1"/>
  <c r="L684" i="1"/>
  <c r="T684" i="1" s="1"/>
  <c r="M684" i="1"/>
  <c r="N684" i="1"/>
  <c r="V684" i="1" s="1"/>
  <c r="O684" i="1"/>
  <c r="P684" i="1"/>
  <c r="Q684" i="1"/>
  <c r="X684" i="1" s="1"/>
  <c r="R684" i="1"/>
  <c r="Y684" i="1" s="1"/>
  <c r="S684" i="1"/>
  <c r="U684" i="1"/>
  <c r="W684" i="1"/>
  <c r="L685" i="1"/>
  <c r="M685" i="1"/>
  <c r="N685" i="1"/>
  <c r="O685" i="1"/>
  <c r="P685" i="1"/>
  <c r="W685" i="1" s="1"/>
  <c r="Q685" i="1"/>
  <c r="X685" i="1" s="1"/>
  <c r="R685" i="1"/>
  <c r="Y685" i="1" s="1"/>
  <c r="S685" i="1"/>
  <c r="T685" i="1"/>
  <c r="U685" i="1"/>
  <c r="V685" i="1"/>
  <c r="L686" i="1"/>
  <c r="M686" i="1"/>
  <c r="U686" i="1" s="1"/>
  <c r="N686" i="1"/>
  <c r="O686" i="1"/>
  <c r="P686" i="1"/>
  <c r="W686" i="1" s="1"/>
  <c r="Q686" i="1"/>
  <c r="X686" i="1" s="1"/>
  <c r="R686" i="1"/>
  <c r="Y686" i="1" s="1"/>
  <c r="S686" i="1"/>
  <c r="T686" i="1"/>
  <c r="V686" i="1"/>
  <c r="L687" i="1"/>
  <c r="T687" i="1" s="1"/>
  <c r="M687" i="1"/>
  <c r="U687" i="1" s="1"/>
  <c r="N687" i="1"/>
  <c r="V687" i="1" s="1"/>
  <c r="O687" i="1"/>
  <c r="P687" i="1"/>
  <c r="W687" i="1" s="1"/>
  <c r="Q687" i="1"/>
  <c r="X687" i="1" s="1"/>
  <c r="R687" i="1"/>
  <c r="S687" i="1"/>
  <c r="Y687" i="1"/>
  <c r="L688" i="1"/>
  <c r="M688" i="1"/>
  <c r="U688" i="1" s="1"/>
  <c r="N688" i="1"/>
  <c r="O688" i="1"/>
  <c r="P688" i="1"/>
  <c r="Q688" i="1"/>
  <c r="X688" i="1" s="1"/>
  <c r="R688" i="1"/>
  <c r="Y688" i="1" s="1"/>
  <c r="S688" i="1"/>
  <c r="T688" i="1"/>
  <c r="V688" i="1"/>
  <c r="W688" i="1"/>
  <c r="L689" i="1"/>
  <c r="M689" i="1"/>
  <c r="N689" i="1"/>
  <c r="V689" i="1" s="1"/>
  <c r="O689" i="1"/>
  <c r="P689" i="1"/>
  <c r="W689" i="1" s="1"/>
  <c r="Q689" i="1"/>
  <c r="X689" i="1" s="1"/>
  <c r="R689" i="1"/>
  <c r="Y689" i="1" s="1"/>
  <c r="S689" i="1"/>
  <c r="T689" i="1"/>
  <c r="U689" i="1"/>
  <c r="L690" i="1"/>
  <c r="T690" i="1" s="1"/>
  <c r="M690" i="1"/>
  <c r="N690" i="1"/>
  <c r="V690" i="1" s="1"/>
  <c r="O690" i="1"/>
  <c r="P690" i="1"/>
  <c r="Q690" i="1"/>
  <c r="X690" i="1" s="1"/>
  <c r="R690" i="1"/>
  <c r="S690" i="1"/>
  <c r="U690" i="1"/>
  <c r="W690" i="1"/>
  <c r="Y690" i="1"/>
  <c r="L691" i="1"/>
  <c r="T691" i="1" s="1"/>
  <c r="M691" i="1"/>
  <c r="U691" i="1" s="1"/>
  <c r="N691" i="1"/>
  <c r="O691" i="1"/>
  <c r="P691" i="1"/>
  <c r="W691" i="1" s="1"/>
  <c r="Q691" i="1"/>
  <c r="X691" i="1" s="1"/>
  <c r="R691" i="1"/>
  <c r="Y691" i="1" s="1"/>
  <c r="S691" i="1"/>
  <c r="V691" i="1"/>
  <c r="L692" i="1"/>
  <c r="T692" i="1" s="1"/>
  <c r="M692" i="1"/>
  <c r="N692" i="1"/>
  <c r="O692" i="1"/>
  <c r="P692" i="1"/>
  <c r="W692" i="1" s="1"/>
  <c r="Q692" i="1"/>
  <c r="X692" i="1" s="1"/>
  <c r="R692" i="1"/>
  <c r="S692" i="1"/>
  <c r="U692" i="1"/>
  <c r="V692" i="1"/>
  <c r="Y692" i="1"/>
  <c r="L693" i="1"/>
  <c r="M693" i="1"/>
  <c r="U693" i="1" s="1"/>
  <c r="N693" i="1"/>
  <c r="O693" i="1"/>
  <c r="P693" i="1"/>
  <c r="W693" i="1" s="1"/>
  <c r="Q693" i="1"/>
  <c r="X693" i="1" s="1"/>
  <c r="R693" i="1"/>
  <c r="Y693" i="1" s="1"/>
  <c r="S693" i="1"/>
  <c r="T693" i="1"/>
  <c r="V693" i="1"/>
  <c r="L694" i="1"/>
  <c r="M694" i="1"/>
  <c r="U694" i="1" s="1"/>
  <c r="N694" i="1"/>
  <c r="V694" i="1" s="1"/>
  <c r="O694" i="1"/>
  <c r="P694" i="1"/>
  <c r="W694" i="1" s="1"/>
  <c r="Q694" i="1"/>
  <c r="X694" i="1" s="1"/>
  <c r="R694" i="1"/>
  <c r="S694" i="1"/>
  <c r="T694" i="1"/>
  <c r="Y694" i="1"/>
  <c r="L695" i="1"/>
  <c r="T695" i="1" s="1"/>
  <c r="M695" i="1"/>
  <c r="N695" i="1"/>
  <c r="V695" i="1" s="1"/>
  <c r="O695" i="1"/>
  <c r="P695" i="1"/>
  <c r="W695" i="1" s="1"/>
  <c r="Q695" i="1"/>
  <c r="X695" i="1" s="1"/>
  <c r="R695" i="1"/>
  <c r="S695" i="1"/>
  <c r="U695" i="1"/>
  <c r="Y695" i="1"/>
  <c r="L696" i="1"/>
  <c r="M696" i="1"/>
  <c r="N696" i="1"/>
  <c r="V696" i="1" s="1"/>
  <c r="O696" i="1"/>
  <c r="P696" i="1"/>
  <c r="W696" i="1" s="1"/>
  <c r="Q696" i="1"/>
  <c r="X696" i="1" s="1"/>
  <c r="R696" i="1"/>
  <c r="Y696" i="1" s="1"/>
  <c r="S696" i="1"/>
  <c r="T696" i="1"/>
  <c r="U696" i="1"/>
  <c r="L697" i="1"/>
  <c r="T697" i="1" s="1"/>
  <c r="M697" i="1"/>
  <c r="N697" i="1"/>
  <c r="V697" i="1" s="1"/>
  <c r="O697" i="1"/>
  <c r="P697" i="1"/>
  <c r="W697" i="1" s="1"/>
  <c r="Q697" i="1"/>
  <c r="X697" i="1" s="1"/>
  <c r="R697" i="1"/>
  <c r="Y697" i="1" s="1"/>
  <c r="S697" i="1"/>
  <c r="U697" i="1"/>
  <c r="L698" i="1"/>
  <c r="T698" i="1" s="1"/>
  <c r="M698" i="1"/>
  <c r="U698" i="1" s="1"/>
  <c r="N698" i="1"/>
  <c r="O698" i="1"/>
  <c r="P698" i="1"/>
  <c r="Q698" i="1"/>
  <c r="X698" i="1" s="1"/>
  <c r="R698" i="1"/>
  <c r="S698" i="1"/>
  <c r="V698" i="1"/>
  <c r="W698" i="1"/>
  <c r="Y698" i="1"/>
  <c r="L699" i="1"/>
  <c r="M699" i="1"/>
  <c r="U699" i="1" s="1"/>
  <c r="N699" i="1"/>
  <c r="O699" i="1"/>
  <c r="P699" i="1"/>
  <c r="W699" i="1" s="1"/>
  <c r="Q699" i="1"/>
  <c r="X699" i="1" s="1"/>
  <c r="R699" i="1"/>
  <c r="Y699" i="1" s="1"/>
  <c r="S699" i="1"/>
  <c r="T699" i="1"/>
  <c r="V699" i="1"/>
  <c r="L700" i="1"/>
  <c r="M700" i="1"/>
  <c r="U700" i="1" s="1"/>
  <c r="N700" i="1"/>
  <c r="V700" i="1" s="1"/>
  <c r="O700" i="1"/>
  <c r="P700" i="1"/>
  <c r="Q700" i="1"/>
  <c r="X700" i="1" s="1"/>
  <c r="R700" i="1"/>
  <c r="S700" i="1"/>
  <c r="T700" i="1"/>
  <c r="W700" i="1"/>
  <c r="Y700" i="1"/>
  <c r="L701" i="1"/>
  <c r="M701" i="1"/>
  <c r="U701" i="1" s="1"/>
  <c r="N701" i="1"/>
  <c r="O701" i="1"/>
  <c r="P701" i="1"/>
  <c r="W701" i="1" s="1"/>
  <c r="Q701" i="1"/>
  <c r="X701" i="1" s="1"/>
  <c r="R701" i="1"/>
  <c r="Y701" i="1" s="1"/>
  <c r="S701" i="1"/>
  <c r="T701" i="1"/>
  <c r="V701" i="1"/>
  <c r="L702" i="1"/>
  <c r="T702" i="1" s="1"/>
  <c r="M702" i="1"/>
  <c r="N702" i="1"/>
  <c r="O702" i="1"/>
  <c r="P702" i="1"/>
  <c r="Q702" i="1"/>
  <c r="X702" i="1" s="1"/>
  <c r="R702" i="1"/>
  <c r="S702" i="1"/>
  <c r="U702" i="1"/>
  <c r="V702" i="1"/>
  <c r="W702" i="1"/>
  <c r="Y702" i="1"/>
  <c r="L703" i="1"/>
  <c r="T703" i="1" s="1"/>
  <c r="M703" i="1"/>
  <c r="N703" i="1"/>
  <c r="V703" i="1" s="1"/>
  <c r="O703" i="1"/>
  <c r="P703" i="1"/>
  <c r="W703" i="1" s="1"/>
  <c r="Q703" i="1"/>
  <c r="X703" i="1" s="1"/>
  <c r="R703" i="1"/>
  <c r="Y703" i="1" s="1"/>
  <c r="S703" i="1"/>
  <c r="U703" i="1"/>
  <c r="L704" i="1"/>
  <c r="T704" i="1" s="1"/>
  <c r="M704" i="1"/>
  <c r="U704" i="1" s="1"/>
  <c r="N704" i="1"/>
  <c r="V704" i="1" s="1"/>
  <c r="O704" i="1"/>
  <c r="P704" i="1"/>
  <c r="Q704" i="1"/>
  <c r="X704" i="1" s="1"/>
  <c r="R704" i="1"/>
  <c r="Y704" i="1" s="1"/>
  <c r="S704" i="1"/>
  <c r="W704" i="1"/>
  <c r="L705" i="1"/>
  <c r="T705" i="1" s="1"/>
  <c r="M705" i="1"/>
  <c r="N705" i="1"/>
  <c r="O705" i="1"/>
  <c r="P705" i="1"/>
  <c r="W705" i="1" s="1"/>
  <c r="Q705" i="1"/>
  <c r="X705" i="1" s="1"/>
  <c r="R705" i="1"/>
  <c r="Y705" i="1" s="1"/>
  <c r="S705" i="1"/>
  <c r="U705" i="1"/>
  <c r="V705" i="1"/>
  <c r="L706" i="1"/>
  <c r="M706" i="1"/>
  <c r="N706" i="1"/>
  <c r="O706" i="1"/>
  <c r="P706" i="1"/>
  <c r="Q706" i="1"/>
  <c r="X706" i="1" s="1"/>
  <c r="R706" i="1"/>
  <c r="S706" i="1"/>
  <c r="T706" i="1"/>
  <c r="U706" i="1"/>
  <c r="V706" i="1"/>
  <c r="W706" i="1"/>
  <c r="Y706" i="1"/>
  <c r="L707" i="1"/>
  <c r="M707" i="1"/>
  <c r="U707" i="1" s="1"/>
  <c r="N707" i="1"/>
  <c r="V707" i="1" s="1"/>
  <c r="O707" i="1"/>
  <c r="P707" i="1"/>
  <c r="W707" i="1" s="1"/>
  <c r="Q707" i="1"/>
  <c r="X707" i="1" s="1"/>
  <c r="R707" i="1"/>
  <c r="S707" i="1"/>
  <c r="T707" i="1"/>
  <c r="Y707" i="1"/>
  <c r="L708" i="1"/>
  <c r="T708" i="1" s="1"/>
  <c r="M708" i="1"/>
  <c r="U708" i="1" s="1"/>
  <c r="N708" i="1"/>
  <c r="O708" i="1"/>
  <c r="P708" i="1"/>
  <c r="Q708" i="1"/>
  <c r="X708" i="1" s="1"/>
  <c r="R708" i="1"/>
  <c r="Y708" i="1" s="1"/>
  <c r="S708" i="1"/>
  <c r="V708" i="1"/>
  <c r="W708" i="1"/>
  <c r="L709" i="1"/>
  <c r="M709" i="1"/>
  <c r="N709" i="1"/>
  <c r="V709" i="1" s="1"/>
  <c r="O709" i="1"/>
  <c r="P709" i="1"/>
  <c r="W709" i="1" s="1"/>
  <c r="Q709" i="1"/>
  <c r="X709" i="1" s="1"/>
  <c r="R709" i="1"/>
  <c r="Y709" i="1" s="1"/>
  <c r="S709" i="1"/>
  <c r="T709" i="1"/>
  <c r="U709" i="1"/>
  <c r="L710" i="1"/>
  <c r="M710" i="1"/>
  <c r="N710" i="1"/>
  <c r="V710" i="1" s="1"/>
  <c r="O710" i="1"/>
  <c r="P710" i="1"/>
  <c r="Q710" i="1"/>
  <c r="X710" i="1" s="1"/>
  <c r="R710" i="1"/>
  <c r="Y710" i="1" s="1"/>
  <c r="S710" i="1"/>
  <c r="T710" i="1"/>
  <c r="U710" i="1"/>
  <c r="W710" i="1"/>
  <c r="L711" i="1"/>
  <c r="T711" i="1" s="1"/>
  <c r="M711" i="1"/>
  <c r="U711" i="1" s="1"/>
  <c r="N711" i="1"/>
  <c r="O711" i="1"/>
  <c r="P711" i="1"/>
  <c r="W711" i="1" s="1"/>
  <c r="Q711" i="1"/>
  <c r="X711" i="1" s="1"/>
  <c r="R711" i="1"/>
  <c r="S711" i="1"/>
  <c r="V711" i="1"/>
  <c r="Y711" i="1"/>
  <c r="L712" i="1"/>
  <c r="T712" i="1" s="1"/>
  <c r="M712" i="1"/>
  <c r="N712" i="1"/>
  <c r="V712" i="1" s="1"/>
  <c r="O712" i="1"/>
  <c r="P712" i="1"/>
  <c r="W712" i="1" s="1"/>
  <c r="Q712" i="1"/>
  <c r="X712" i="1" s="1"/>
  <c r="R712" i="1"/>
  <c r="S712" i="1"/>
  <c r="U712" i="1"/>
  <c r="Y712" i="1"/>
  <c r="L713" i="1"/>
  <c r="M713" i="1"/>
  <c r="U713" i="1" s="1"/>
  <c r="N713" i="1"/>
  <c r="V713" i="1" s="1"/>
  <c r="O713" i="1"/>
  <c r="P713" i="1"/>
  <c r="W713" i="1" s="1"/>
  <c r="Q713" i="1"/>
  <c r="X713" i="1" s="1"/>
  <c r="R713" i="1"/>
  <c r="Y713" i="1" s="1"/>
  <c r="S713" i="1"/>
  <c r="T713" i="1"/>
  <c r="L714" i="1"/>
  <c r="M714" i="1"/>
  <c r="U714" i="1" s="1"/>
  <c r="N714" i="1"/>
  <c r="O714" i="1"/>
  <c r="P714" i="1"/>
  <c r="W714" i="1" s="1"/>
  <c r="Q714" i="1"/>
  <c r="X714" i="1" s="1"/>
  <c r="R714" i="1"/>
  <c r="Y714" i="1" s="1"/>
  <c r="S714" i="1"/>
  <c r="T714" i="1"/>
  <c r="V714" i="1"/>
  <c r="L715" i="1"/>
  <c r="T715" i="1" s="1"/>
  <c r="M715" i="1"/>
  <c r="N715" i="1"/>
  <c r="O715" i="1"/>
  <c r="P715" i="1"/>
  <c r="W715" i="1" s="1"/>
  <c r="Q715" i="1"/>
  <c r="X715" i="1" s="1"/>
  <c r="R715" i="1"/>
  <c r="S715" i="1"/>
  <c r="U715" i="1"/>
  <c r="V715" i="1"/>
  <c r="Y715" i="1"/>
  <c r="L716" i="1"/>
  <c r="M716" i="1"/>
  <c r="U716" i="1" s="1"/>
  <c r="N716" i="1"/>
  <c r="O716" i="1"/>
  <c r="P716" i="1"/>
  <c r="W716" i="1" s="1"/>
  <c r="Q716" i="1"/>
  <c r="X716" i="1" s="1"/>
  <c r="R716" i="1"/>
  <c r="Y716" i="1" s="1"/>
  <c r="S716" i="1"/>
  <c r="T716" i="1"/>
  <c r="V716" i="1"/>
  <c r="L717" i="1"/>
  <c r="T717" i="1" s="1"/>
  <c r="M717" i="1"/>
  <c r="U717" i="1" s="1"/>
  <c r="N717" i="1"/>
  <c r="V717" i="1" s="1"/>
  <c r="O717" i="1"/>
  <c r="P717" i="1"/>
  <c r="W717" i="1" s="1"/>
  <c r="Q717" i="1"/>
  <c r="X717" i="1" s="1"/>
  <c r="R717" i="1"/>
  <c r="Y717" i="1" s="1"/>
  <c r="S717" i="1"/>
  <c r="L718" i="1"/>
  <c r="T718" i="1" s="1"/>
  <c r="M718" i="1"/>
  <c r="N718" i="1"/>
  <c r="V718" i="1" s="1"/>
  <c r="O718" i="1"/>
  <c r="P718" i="1"/>
  <c r="Q718" i="1"/>
  <c r="X718" i="1" s="1"/>
  <c r="R718" i="1"/>
  <c r="Y718" i="1" s="1"/>
  <c r="S718" i="1"/>
  <c r="U718" i="1"/>
  <c r="W718" i="1"/>
  <c r="L719" i="1"/>
  <c r="M719" i="1"/>
  <c r="N719" i="1"/>
  <c r="O719" i="1"/>
  <c r="P719" i="1"/>
  <c r="W719" i="1" s="1"/>
  <c r="Q719" i="1"/>
  <c r="X719" i="1" s="1"/>
  <c r="R719" i="1"/>
  <c r="S719" i="1"/>
  <c r="T719" i="1"/>
  <c r="U719" i="1"/>
  <c r="V719" i="1"/>
  <c r="Y719" i="1"/>
  <c r="L720" i="1"/>
  <c r="T720" i="1" s="1"/>
  <c r="M720" i="1"/>
  <c r="N720" i="1"/>
  <c r="V720" i="1" s="1"/>
  <c r="O720" i="1"/>
  <c r="P720" i="1"/>
  <c r="Q720" i="1"/>
  <c r="X720" i="1" s="1"/>
  <c r="R720" i="1"/>
  <c r="S720" i="1"/>
  <c r="U720" i="1"/>
  <c r="W720" i="1"/>
  <c r="Y720" i="1"/>
  <c r="L721" i="1"/>
  <c r="T721" i="1" s="1"/>
  <c r="M721" i="1"/>
  <c r="U721" i="1" s="1"/>
  <c r="N721" i="1"/>
  <c r="O721" i="1"/>
  <c r="P721" i="1"/>
  <c r="W721" i="1" s="1"/>
  <c r="Q721" i="1"/>
  <c r="X721" i="1" s="1"/>
  <c r="R721" i="1"/>
  <c r="Y721" i="1" s="1"/>
  <c r="S721" i="1"/>
  <c r="V721" i="1"/>
  <c r="L722" i="1"/>
  <c r="M722" i="1"/>
  <c r="U722" i="1" s="1"/>
  <c r="N722" i="1"/>
  <c r="O722" i="1"/>
  <c r="P722" i="1"/>
  <c r="W722" i="1" s="1"/>
  <c r="Q722" i="1"/>
  <c r="X722" i="1" s="1"/>
  <c r="R722" i="1"/>
  <c r="Y722" i="1" s="1"/>
  <c r="S722" i="1"/>
  <c r="T722" i="1"/>
  <c r="V722" i="1"/>
  <c r="L723" i="1"/>
  <c r="M723" i="1"/>
  <c r="N723" i="1"/>
  <c r="V723" i="1" s="1"/>
  <c r="O723" i="1"/>
  <c r="P723" i="1"/>
  <c r="W723" i="1" s="1"/>
  <c r="Q723" i="1"/>
  <c r="X723" i="1" s="1"/>
  <c r="R723" i="1"/>
  <c r="S723" i="1"/>
  <c r="T723" i="1"/>
  <c r="U723" i="1"/>
  <c r="Y723" i="1"/>
  <c r="L724" i="1"/>
  <c r="M724" i="1"/>
  <c r="U724" i="1" s="1"/>
  <c r="N724" i="1"/>
  <c r="V724" i="1" s="1"/>
  <c r="O724" i="1"/>
  <c r="P724" i="1"/>
  <c r="Q724" i="1"/>
  <c r="X724" i="1" s="1"/>
  <c r="R724" i="1"/>
  <c r="S724" i="1"/>
  <c r="T724" i="1"/>
  <c r="W724" i="1"/>
  <c r="Y724" i="1"/>
  <c r="L725" i="1"/>
  <c r="T725" i="1" s="1"/>
  <c r="M725" i="1"/>
  <c r="N725" i="1"/>
  <c r="V725" i="1" s="1"/>
  <c r="O725" i="1"/>
  <c r="P725" i="1"/>
  <c r="W725" i="1" s="1"/>
  <c r="Q725" i="1"/>
  <c r="X725" i="1" s="1"/>
  <c r="R725" i="1"/>
  <c r="Y725" i="1" s="1"/>
  <c r="S725" i="1"/>
  <c r="U725" i="1"/>
  <c r="L726" i="1"/>
  <c r="T726" i="1" s="1"/>
  <c r="M726" i="1"/>
  <c r="N726" i="1"/>
  <c r="O726" i="1"/>
  <c r="P726" i="1"/>
  <c r="W726" i="1" s="1"/>
  <c r="Q726" i="1"/>
  <c r="X726" i="1" s="1"/>
  <c r="R726" i="1"/>
  <c r="S726" i="1"/>
  <c r="U726" i="1"/>
  <c r="V726" i="1"/>
  <c r="Y726" i="1"/>
  <c r="L727" i="1"/>
  <c r="M727" i="1"/>
  <c r="U727" i="1" s="1"/>
  <c r="N727" i="1"/>
  <c r="O727" i="1"/>
  <c r="P727" i="1"/>
  <c r="W727" i="1" s="1"/>
  <c r="Q727" i="1"/>
  <c r="X727" i="1" s="1"/>
  <c r="R727" i="1"/>
  <c r="Y727" i="1" s="1"/>
  <c r="S727" i="1"/>
  <c r="T727" i="1"/>
  <c r="V727" i="1"/>
  <c r="L728" i="1"/>
  <c r="T728" i="1" s="1"/>
  <c r="M728" i="1"/>
  <c r="U728" i="1" s="1"/>
  <c r="N728" i="1"/>
  <c r="O728" i="1"/>
  <c r="P728" i="1"/>
  <c r="Q728" i="1"/>
  <c r="X728" i="1" s="1"/>
  <c r="R728" i="1"/>
  <c r="S728" i="1"/>
  <c r="V728" i="1"/>
  <c r="W728" i="1"/>
  <c r="Y728" i="1"/>
  <c r="L729" i="1"/>
  <c r="M729" i="1"/>
  <c r="U729" i="1" s="1"/>
  <c r="N729" i="1"/>
  <c r="O729" i="1"/>
  <c r="P729" i="1"/>
  <c r="W729" i="1" s="1"/>
  <c r="Q729" i="1"/>
  <c r="X729" i="1" s="1"/>
  <c r="R729" i="1"/>
  <c r="Y729" i="1" s="1"/>
  <c r="S729" i="1"/>
  <c r="T729" i="1"/>
  <c r="V729" i="1"/>
  <c r="L730" i="1"/>
  <c r="M730" i="1"/>
  <c r="N730" i="1"/>
  <c r="V730" i="1" s="1"/>
  <c r="O730" i="1"/>
  <c r="Z730" i="1" s="1"/>
  <c r="P730" i="1"/>
  <c r="W730" i="1" s="1"/>
  <c r="Q730" i="1"/>
  <c r="X730" i="1" s="1"/>
  <c r="R730" i="1"/>
  <c r="Y730" i="1" s="1"/>
  <c r="S730" i="1"/>
  <c r="T730" i="1"/>
  <c r="U730" i="1"/>
  <c r="L731" i="1"/>
  <c r="T731" i="1" s="1"/>
  <c r="M731" i="1"/>
  <c r="N731" i="1"/>
  <c r="V731" i="1" s="1"/>
  <c r="O731" i="1"/>
  <c r="P731" i="1"/>
  <c r="W731" i="1" s="1"/>
  <c r="Q731" i="1"/>
  <c r="X731" i="1" s="1"/>
  <c r="R731" i="1"/>
  <c r="Y731" i="1" s="1"/>
  <c r="S731" i="1"/>
  <c r="U731" i="1"/>
  <c r="L732" i="1"/>
  <c r="T732" i="1" s="1"/>
  <c r="M732" i="1"/>
  <c r="N732" i="1"/>
  <c r="O732" i="1"/>
  <c r="P732" i="1"/>
  <c r="Q732" i="1"/>
  <c r="X732" i="1" s="1"/>
  <c r="R732" i="1"/>
  <c r="S732" i="1"/>
  <c r="U732" i="1"/>
  <c r="V732" i="1"/>
  <c r="W732" i="1"/>
  <c r="Y732" i="1"/>
  <c r="L733" i="1"/>
  <c r="T733" i="1" s="1"/>
  <c r="M733" i="1"/>
  <c r="N733" i="1"/>
  <c r="V733" i="1" s="1"/>
  <c r="O733" i="1"/>
  <c r="P733" i="1"/>
  <c r="W733" i="1" s="1"/>
  <c r="Q733" i="1"/>
  <c r="X733" i="1" s="1"/>
  <c r="R733" i="1"/>
  <c r="Y733" i="1" s="1"/>
  <c r="S733" i="1"/>
  <c r="U733" i="1"/>
  <c r="L734" i="1"/>
  <c r="M734" i="1"/>
  <c r="U734" i="1" s="1"/>
  <c r="N734" i="1"/>
  <c r="V734" i="1" s="1"/>
  <c r="O734" i="1"/>
  <c r="P734" i="1"/>
  <c r="Q734" i="1"/>
  <c r="X734" i="1" s="1"/>
  <c r="R734" i="1"/>
  <c r="S734" i="1"/>
  <c r="T734" i="1"/>
  <c r="W734" i="1"/>
  <c r="Y734" i="1"/>
  <c r="L735" i="1"/>
  <c r="M735" i="1"/>
  <c r="U735" i="1" s="1"/>
  <c r="N735" i="1"/>
  <c r="O735" i="1"/>
  <c r="P735" i="1"/>
  <c r="W735" i="1" s="1"/>
  <c r="Q735" i="1"/>
  <c r="X735" i="1" s="1"/>
  <c r="R735" i="1"/>
  <c r="Y735" i="1" s="1"/>
  <c r="S735" i="1"/>
  <c r="T735" i="1"/>
  <c r="V735" i="1"/>
  <c r="L736" i="1"/>
  <c r="M736" i="1"/>
  <c r="N736" i="1"/>
  <c r="O736" i="1"/>
  <c r="P736" i="1"/>
  <c r="Q736" i="1"/>
  <c r="X736" i="1" s="1"/>
  <c r="R736" i="1"/>
  <c r="S736" i="1"/>
  <c r="T736" i="1"/>
  <c r="U736" i="1"/>
  <c r="V736" i="1"/>
  <c r="W736" i="1"/>
  <c r="Y736" i="1"/>
  <c r="L737" i="1"/>
  <c r="M737" i="1"/>
  <c r="U737" i="1" s="1"/>
  <c r="N737" i="1"/>
  <c r="V737" i="1" s="1"/>
  <c r="O737" i="1"/>
  <c r="P737" i="1"/>
  <c r="W737" i="1" s="1"/>
  <c r="Q737" i="1"/>
  <c r="X737" i="1" s="1"/>
  <c r="R737" i="1"/>
  <c r="Y737" i="1" s="1"/>
  <c r="S737" i="1"/>
  <c r="T737" i="1"/>
  <c r="L738" i="1"/>
  <c r="T738" i="1" s="1"/>
  <c r="M738" i="1"/>
  <c r="U738" i="1" s="1"/>
  <c r="N738" i="1"/>
  <c r="V738" i="1" s="1"/>
  <c r="O738" i="1"/>
  <c r="P738" i="1"/>
  <c r="Q738" i="1"/>
  <c r="X738" i="1" s="1"/>
  <c r="R738" i="1"/>
  <c r="Y738" i="1" s="1"/>
  <c r="S738" i="1"/>
  <c r="W738" i="1"/>
  <c r="L739" i="1"/>
  <c r="T739" i="1" s="1"/>
  <c r="M739" i="1"/>
  <c r="N739" i="1"/>
  <c r="O739" i="1"/>
  <c r="P739" i="1"/>
  <c r="W739" i="1" s="1"/>
  <c r="Q739" i="1"/>
  <c r="X739" i="1" s="1"/>
  <c r="R739" i="1"/>
  <c r="Y739" i="1" s="1"/>
  <c r="S739" i="1"/>
  <c r="U739" i="1"/>
  <c r="V739" i="1"/>
  <c r="L740" i="1"/>
  <c r="M740" i="1"/>
  <c r="N740" i="1"/>
  <c r="V740" i="1" s="1"/>
  <c r="O740" i="1"/>
  <c r="P740" i="1"/>
  <c r="Q740" i="1"/>
  <c r="X740" i="1" s="1"/>
  <c r="R740" i="1"/>
  <c r="Y740" i="1" s="1"/>
  <c r="S740" i="1"/>
  <c r="T740" i="1"/>
  <c r="U740" i="1"/>
  <c r="W740" i="1"/>
  <c r="L741" i="1"/>
  <c r="T741" i="1" s="1"/>
  <c r="M741" i="1"/>
  <c r="U741" i="1" s="1"/>
  <c r="N741" i="1"/>
  <c r="O741" i="1"/>
  <c r="P741" i="1"/>
  <c r="W741" i="1" s="1"/>
  <c r="Q741" i="1"/>
  <c r="X741" i="1" s="1"/>
  <c r="R741" i="1"/>
  <c r="Y741" i="1" s="1"/>
  <c r="S741" i="1"/>
  <c r="V741" i="1"/>
  <c r="L742" i="1"/>
  <c r="T742" i="1" s="1"/>
  <c r="M742" i="1"/>
  <c r="U742" i="1" s="1"/>
  <c r="N742" i="1"/>
  <c r="O742" i="1"/>
  <c r="P742" i="1"/>
  <c r="Q742" i="1"/>
  <c r="X742" i="1" s="1"/>
  <c r="R742" i="1"/>
  <c r="Y742" i="1" s="1"/>
  <c r="S742" i="1"/>
  <c r="V742" i="1"/>
  <c r="W742" i="1"/>
  <c r="L743" i="1"/>
  <c r="M743" i="1"/>
  <c r="N743" i="1"/>
  <c r="V743" i="1" s="1"/>
  <c r="O743" i="1"/>
  <c r="P743" i="1"/>
  <c r="W743" i="1" s="1"/>
  <c r="Q743" i="1"/>
  <c r="X743" i="1" s="1"/>
  <c r="R743" i="1"/>
  <c r="Y743" i="1" s="1"/>
  <c r="S743" i="1"/>
  <c r="T743" i="1"/>
  <c r="U743" i="1"/>
  <c r="L744" i="1"/>
  <c r="M744" i="1"/>
  <c r="U744" i="1" s="1"/>
  <c r="N744" i="1"/>
  <c r="O744" i="1"/>
  <c r="P744" i="1"/>
  <c r="W744" i="1" s="1"/>
  <c r="Q744" i="1"/>
  <c r="X744" i="1" s="1"/>
  <c r="R744" i="1"/>
  <c r="Y744" i="1" s="1"/>
  <c r="S744" i="1"/>
  <c r="T744" i="1"/>
  <c r="V744" i="1"/>
  <c r="L745" i="1"/>
  <c r="T745" i="1" s="1"/>
  <c r="M745" i="1"/>
  <c r="N745" i="1"/>
  <c r="O745" i="1"/>
  <c r="P745" i="1"/>
  <c r="W745" i="1" s="1"/>
  <c r="Q745" i="1"/>
  <c r="X745" i="1" s="1"/>
  <c r="R745" i="1"/>
  <c r="Y745" i="1" s="1"/>
  <c r="S745" i="1"/>
  <c r="U745" i="1"/>
  <c r="V745" i="1"/>
  <c r="L746" i="1"/>
  <c r="T746" i="1" s="1"/>
  <c r="M746" i="1"/>
  <c r="N746" i="1"/>
  <c r="V746" i="1" s="1"/>
  <c r="O746" i="1"/>
  <c r="P746" i="1"/>
  <c r="W746" i="1" s="1"/>
  <c r="Q746" i="1"/>
  <c r="X746" i="1" s="1"/>
  <c r="R746" i="1"/>
  <c r="Y746" i="1" s="1"/>
  <c r="S746" i="1"/>
  <c r="U746" i="1"/>
  <c r="L747" i="1"/>
  <c r="T747" i="1" s="1"/>
  <c r="M747" i="1"/>
  <c r="N747" i="1"/>
  <c r="O747" i="1"/>
  <c r="P747" i="1"/>
  <c r="W747" i="1" s="1"/>
  <c r="Q747" i="1"/>
  <c r="X747" i="1" s="1"/>
  <c r="R747" i="1"/>
  <c r="S747" i="1"/>
  <c r="U747" i="1"/>
  <c r="V747" i="1"/>
  <c r="Y747" i="1"/>
  <c r="L748" i="1"/>
  <c r="M748" i="1"/>
  <c r="U748" i="1" s="1"/>
  <c r="N748" i="1"/>
  <c r="O748" i="1"/>
  <c r="P748" i="1"/>
  <c r="W748" i="1" s="1"/>
  <c r="Q748" i="1"/>
  <c r="X748" i="1" s="1"/>
  <c r="R748" i="1"/>
  <c r="Y748" i="1" s="1"/>
  <c r="S748" i="1"/>
  <c r="T748" i="1"/>
  <c r="V748" i="1"/>
  <c r="L749" i="1"/>
  <c r="T749" i="1" s="1"/>
  <c r="M749" i="1"/>
  <c r="U749" i="1" s="1"/>
  <c r="N749" i="1"/>
  <c r="O749" i="1"/>
  <c r="P749" i="1"/>
  <c r="Q749" i="1"/>
  <c r="X749" i="1" s="1"/>
  <c r="R749" i="1"/>
  <c r="S749" i="1"/>
  <c r="V749" i="1"/>
  <c r="W749" i="1"/>
  <c r="Y749" i="1"/>
  <c r="L750" i="1"/>
  <c r="M750" i="1"/>
  <c r="U750" i="1" s="1"/>
  <c r="N750" i="1"/>
  <c r="O750" i="1"/>
  <c r="P750" i="1"/>
  <c r="W750" i="1" s="1"/>
  <c r="Q750" i="1"/>
  <c r="X750" i="1" s="1"/>
  <c r="R750" i="1"/>
  <c r="Y750" i="1" s="1"/>
  <c r="S750" i="1"/>
  <c r="T750" i="1"/>
  <c r="V750" i="1"/>
  <c r="L751" i="1"/>
  <c r="M751" i="1"/>
  <c r="N751" i="1"/>
  <c r="V751" i="1" s="1"/>
  <c r="O751" i="1"/>
  <c r="P751" i="1"/>
  <c r="W751" i="1" s="1"/>
  <c r="Q751" i="1"/>
  <c r="X751" i="1" s="1"/>
  <c r="R751" i="1"/>
  <c r="Y751" i="1" s="1"/>
  <c r="S751" i="1"/>
  <c r="T751" i="1"/>
  <c r="U751" i="1"/>
  <c r="L752" i="1"/>
  <c r="T752" i="1" s="1"/>
  <c r="M752" i="1"/>
  <c r="N752" i="1"/>
  <c r="V752" i="1" s="1"/>
  <c r="O752" i="1"/>
  <c r="P752" i="1"/>
  <c r="W752" i="1" s="1"/>
  <c r="Q752" i="1"/>
  <c r="X752" i="1" s="1"/>
  <c r="R752" i="1"/>
  <c r="Y752" i="1" s="1"/>
  <c r="S752" i="1"/>
  <c r="U752" i="1"/>
  <c r="L753" i="1"/>
  <c r="T753" i="1" s="1"/>
  <c r="M753" i="1"/>
  <c r="N753" i="1"/>
  <c r="O753" i="1"/>
  <c r="P753" i="1"/>
  <c r="Q753" i="1"/>
  <c r="X753" i="1" s="1"/>
  <c r="R753" i="1"/>
  <c r="S753" i="1"/>
  <c r="U753" i="1"/>
  <c r="V753" i="1"/>
  <c r="W753" i="1"/>
  <c r="Y753" i="1"/>
  <c r="L754" i="1"/>
  <c r="T754" i="1" s="1"/>
  <c r="M754" i="1"/>
  <c r="N754" i="1"/>
  <c r="V754" i="1" s="1"/>
  <c r="O754" i="1"/>
  <c r="P754" i="1"/>
  <c r="W754" i="1" s="1"/>
  <c r="Q754" i="1"/>
  <c r="X754" i="1" s="1"/>
  <c r="R754" i="1"/>
  <c r="Y754" i="1" s="1"/>
  <c r="S754" i="1"/>
  <c r="U754" i="1"/>
  <c r="L755" i="1"/>
  <c r="M755" i="1"/>
  <c r="U755" i="1" s="1"/>
  <c r="N755" i="1"/>
  <c r="V755" i="1" s="1"/>
  <c r="O755" i="1"/>
  <c r="P755" i="1"/>
  <c r="Q755" i="1"/>
  <c r="X755" i="1" s="1"/>
  <c r="R755" i="1"/>
  <c r="S755" i="1"/>
  <c r="T755" i="1"/>
  <c r="W755" i="1"/>
  <c r="Y755" i="1"/>
  <c r="L756" i="1"/>
  <c r="M756" i="1"/>
  <c r="U756" i="1" s="1"/>
  <c r="N756" i="1"/>
  <c r="O756" i="1"/>
  <c r="P756" i="1"/>
  <c r="W756" i="1" s="1"/>
  <c r="Q756" i="1"/>
  <c r="X756" i="1" s="1"/>
  <c r="R756" i="1"/>
  <c r="Y756" i="1" s="1"/>
  <c r="S756" i="1"/>
  <c r="T756" i="1"/>
  <c r="V756" i="1"/>
  <c r="L757" i="1"/>
  <c r="M757" i="1"/>
  <c r="N757" i="1"/>
  <c r="O757" i="1"/>
  <c r="P757" i="1"/>
  <c r="Q757" i="1"/>
  <c r="X757" i="1" s="1"/>
  <c r="R757" i="1"/>
  <c r="S757" i="1"/>
  <c r="T757" i="1"/>
  <c r="U757" i="1"/>
  <c r="V757" i="1"/>
  <c r="W757" i="1"/>
  <c r="Y757" i="1"/>
  <c r="L758" i="1"/>
  <c r="M758" i="1"/>
  <c r="U758" i="1" s="1"/>
  <c r="N758" i="1"/>
  <c r="V758" i="1" s="1"/>
  <c r="O758" i="1"/>
  <c r="P758" i="1"/>
  <c r="W758" i="1" s="1"/>
  <c r="Q758" i="1"/>
  <c r="X758" i="1" s="1"/>
  <c r="R758" i="1"/>
  <c r="Y758" i="1" s="1"/>
  <c r="S758" i="1"/>
  <c r="T758" i="1"/>
  <c r="L759" i="1"/>
  <c r="T759" i="1" s="1"/>
  <c r="M759" i="1"/>
  <c r="U759" i="1" s="1"/>
  <c r="N759" i="1"/>
  <c r="V759" i="1" s="1"/>
  <c r="O759" i="1"/>
  <c r="P759" i="1"/>
  <c r="Q759" i="1"/>
  <c r="X759" i="1" s="1"/>
  <c r="R759" i="1"/>
  <c r="Y759" i="1" s="1"/>
  <c r="S759" i="1"/>
  <c r="W759" i="1"/>
  <c r="L760" i="1"/>
  <c r="T760" i="1" s="1"/>
  <c r="M760" i="1"/>
  <c r="N760" i="1"/>
  <c r="O760" i="1"/>
  <c r="P760" i="1"/>
  <c r="W760" i="1" s="1"/>
  <c r="Q760" i="1"/>
  <c r="X760" i="1" s="1"/>
  <c r="R760" i="1"/>
  <c r="Y760" i="1" s="1"/>
  <c r="S760" i="1"/>
  <c r="U760" i="1"/>
  <c r="V760" i="1"/>
  <c r="L761" i="1"/>
  <c r="M761" i="1"/>
  <c r="N761" i="1"/>
  <c r="V761" i="1" s="1"/>
  <c r="O761" i="1"/>
  <c r="P761" i="1"/>
  <c r="Q761" i="1"/>
  <c r="X761" i="1" s="1"/>
  <c r="R761" i="1"/>
  <c r="Y761" i="1" s="1"/>
  <c r="S761" i="1"/>
  <c r="T761" i="1"/>
  <c r="U761" i="1"/>
  <c r="W761" i="1"/>
  <c r="L762" i="1"/>
  <c r="T762" i="1" s="1"/>
  <c r="M762" i="1"/>
  <c r="U762" i="1" s="1"/>
  <c r="N762" i="1"/>
  <c r="O762" i="1"/>
  <c r="P762" i="1"/>
  <c r="W762" i="1" s="1"/>
  <c r="Q762" i="1"/>
  <c r="X762" i="1" s="1"/>
  <c r="R762" i="1"/>
  <c r="Y762" i="1" s="1"/>
  <c r="S762" i="1"/>
  <c r="V762" i="1"/>
  <c r="L763" i="1"/>
  <c r="T763" i="1" s="1"/>
  <c r="M763" i="1"/>
  <c r="U763" i="1" s="1"/>
  <c r="N763" i="1"/>
  <c r="O763" i="1"/>
  <c r="P763" i="1"/>
  <c r="Q763" i="1"/>
  <c r="X763" i="1" s="1"/>
  <c r="R763" i="1"/>
  <c r="Y763" i="1" s="1"/>
  <c r="S763" i="1"/>
  <c r="V763" i="1"/>
  <c r="W763" i="1"/>
  <c r="L764" i="1"/>
  <c r="M764" i="1"/>
  <c r="N764" i="1"/>
  <c r="V764" i="1" s="1"/>
  <c r="O764" i="1"/>
  <c r="P764" i="1"/>
  <c r="W764" i="1" s="1"/>
  <c r="Q764" i="1"/>
  <c r="X764" i="1" s="1"/>
  <c r="R764" i="1"/>
  <c r="Y764" i="1" s="1"/>
  <c r="S764" i="1"/>
  <c r="T764" i="1"/>
  <c r="U764" i="1"/>
  <c r="L765" i="1"/>
  <c r="M765" i="1"/>
  <c r="U765" i="1" s="1"/>
  <c r="N765" i="1"/>
  <c r="O765" i="1"/>
  <c r="P765" i="1"/>
  <c r="W765" i="1" s="1"/>
  <c r="Q765" i="1"/>
  <c r="X765" i="1" s="1"/>
  <c r="R765" i="1"/>
  <c r="Y765" i="1" s="1"/>
  <c r="S765" i="1"/>
  <c r="T765" i="1"/>
  <c r="V765" i="1"/>
  <c r="L766" i="1"/>
  <c r="T766" i="1" s="1"/>
  <c r="M766" i="1"/>
  <c r="N766" i="1"/>
  <c r="O766" i="1"/>
  <c r="P766" i="1"/>
  <c r="W766" i="1" s="1"/>
  <c r="Q766" i="1"/>
  <c r="X766" i="1" s="1"/>
  <c r="R766" i="1"/>
  <c r="Y766" i="1" s="1"/>
  <c r="S766" i="1"/>
  <c r="U766" i="1"/>
  <c r="V766" i="1"/>
  <c r="L767" i="1"/>
  <c r="T767" i="1" s="1"/>
  <c r="M767" i="1"/>
  <c r="N767" i="1"/>
  <c r="V767" i="1" s="1"/>
  <c r="O767" i="1"/>
  <c r="P767" i="1"/>
  <c r="W767" i="1" s="1"/>
  <c r="Q767" i="1"/>
  <c r="X767" i="1" s="1"/>
  <c r="R767" i="1"/>
  <c r="S767" i="1"/>
  <c r="U767" i="1"/>
  <c r="Y767" i="1"/>
  <c r="L768" i="1"/>
  <c r="M768" i="1"/>
  <c r="U768" i="1" s="1"/>
  <c r="N768" i="1"/>
  <c r="V768" i="1" s="1"/>
  <c r="O768" i="1"/>
  <c r="P768" i="1"/>
  <c r="W768" i="1" s="1"/>
  <c r="Q768" i="1"/>
  <c r="X768" i="1" s="1"/>
  <c r="R768" i="1"/>
  <c r="S768" i="1"/>
  <c r="T768" i="1"/>
  <c r="Y768" i="1"/>
  <c r="L769" i="1"/>
  <c r="T769" i="1" s="1"/>
  <c r="M769" i="1"/>
  <c r="N769" i="1"/>
  <c r="V769" i="1" s="1"/>
  <c r="O769" i="1"/>
  <c r="P769" i="1"/>
  <c r="Q769" i="1"/>
  <c r="X769" i="1" s="1"/>
  <c r="R769" i="1"/>
  <c r="Y769" i="1" s="1"/>
  <c r="S769" i="1"/>
  <c r="AA769" i="1" s="1"/>
  <c r="U769" i="1"/>
  <c r="W769" i="1"/>
  <c r="L770" i="1"/>
  <c r="M770" i="1"/>
  <c r="N770" i="1"/>
  <c r="O770" i="1"/>
  <c r="P770" i="1"/>
  <c r="W770" i="1" s="1"/>
  <c r="Q770" i="1"/>
  <c r="X770" i="1" s="1"/>
  <c r="R770" i="1"/>
  <c r="Y770" i="1" s="1"/>
  <c r="S770" i="1"/>
  <c r="T770" i="1"/>
  <c r="U770" i="1"/>
  <c r="V770" i="1"/>
  <c r="L771" i="1"/>
  <c r="M771" i="1"/>
  <c r="U771" i="1" s="1"/>
  <c r="N771" i="1"/>
  <c r="O771" i="1"/>
  <c r="P771" i="1"/>
  <c r="W771" i="1" s="1"/>
  <c r="Q771" i="1"/>
  <c r="X771" i="1" s="1"/>
  <c r="R771" i="1"/>
  <c r="Y771" i="1" s="1"/>
  <c r="S771" i="1"/>
  <c r="T771" i="1"/>
  <c r="V771" i="1"/>
  <c r="L772" i="1"/>
  <c r="T772" i="1" s="1"/>
  <c r="M772" i="1"/>
  <c r="U772" i="1" s="1"/>
  <c r="N772" i="1"/>
  <c r="V772" i="1" s="1"/>
  <c r="O772" i="1"/>
  <c r="P772" i="1"/>
  <c r="W772" i="1" s="1"/>
  <c r="Q772" i="1"/>
  <c r="X772" i="1" s="1"/>
  <c r="R772" i="1"/>
  <c r="S772" i="1"/>
  <c r="Y772" i="1"/>
  <c r="L773" i="1"/>
  <c r="M773" i="1"/>
  <c r="U773" i="1" s="1"/>
  <c r="N773" i="1"/>
  <c r="V773" i="1" s="1"/>
  <c r="O773" i="1"/>
  <c r="P773" i="1"/>
  <c r="W773" i="1" s="1"/>
  <c r="Q773" i="1"/>
  <c r="X773" i="1" s="1"/>
  <c r="R773" i="1"/>
  <c r="Y773" i="1" s="1"/>
  <c r="S773" i="1"/>
  <c r="T773" i="1"/>
  <c r="L774" i="1"/>
  <c r="M774" i="1"/>
  <c r="N774" i="1"/>
  <c r="V774" i="1" s="1"/>
  <c r="O774" i="1"/>
  <c r="P774" i="1"/>
  <c r="W774" i="1" s="1"/>
  <c r="Q774" i="1"/>
  <c r="X774" i="1" s="1"/>
  <c r="R774" i="1"/>
  <c r="Y774" i="1" s="1"/>
  <c r="S774" i="1"/>
  <c r="T774" i="1"/>
  <c r="U774" i="1"/>
  <c r="L775" i="1"/>
  <c r="T775" i="1" s="1"/>
  <c r="M775" i="1"/>
  <c r="N775" i="1"/>
  <c r="O775" i="1"/>
  <c r="P775" i="1"/>
  <c r="Q775" i="1"/>
  <c r="X775" i="1" s="1"/>
  <c r="R775" i="1"/>
  <c r="S775" i="1"/>
  <c r="U775" i="1"/>
  <c r="V775" i="1"/>
  <c r="W775" i="1"/>
  <c r="Y775" i="1"/>
  <c r="L776" i="1"/>
  <c r="T776" i="1" s="1"/>
  <c r="M776" i="1"/>
  <c r="U776" i="1" s="1"/>
  <c r="N776" i="1"/>
  <c r="O776" i="1"/>
  <c r="P776" i="1"/>
  <c r="W776" i="1" s="1"/>
  <c r="Q776" i="1"/>
  <c r="X776" i="1" s="1"/>
  <c r="R776" i="1"/>
  <c r="Y776" i="1" s="1"/>
  <c r="S776" i="1"/>
  <c r="V776" i="1"/>
  <c r="L777" i="1"/>
  <c r="T777" i="1" s="1"/>
  <c r="M777" i="1"/>
  <c r="U777" i="1" s="1"/>
  <c r="N777" i="1"/>
  <c r="O777" i="1"/>
  <c r="P777" i="1"/>
  <c r="W777" i="1" s="1"/>
  <c r="Q777" i="1"/>
  <c r="X777" i="1" s="1"/>
  <c r="R777" i="1"/>
  <c r="S777" i="1"/>
  <c r="V777" i="1"/>
  <c r="Y777" i="1"/>
  <c r="L778" i="1"/>
  <c r="M778" i="1"/>
  <c r="U778" i="1" s="1"/>
  <c r="N778" i="1"/>
  <c r="O778" i="1"/>
  <c r="P778" i="1"/>
  <c r="W778" i="1" s="1"/>
  <c r="Q778" i="1"/>
  <c r="X778" i="1" s="1"/>
  <c r="R778" i="1"/>
  <c r="Y778" i="1" s="1"/>
  <c r="S778" i="1"/>
  <c r="T778" i="1"/>
  <c r="V778" i="1"/>
  <c r="L779" i="1"/>
  <c r="M779" i="1"/>
  <c r="N779" i="1"/>
  <c r="V779" i="1" s="1"/>
  <c r="O779" i="1"/>
  <c r="P779" i="1"/>
  <c r="Q779" i="1"/>
  <c r="X779" i="1" s="1"/>
  <c r="R779" i="1"/>
  <c r="S779" i="1"/>
  <c r="T779" i="1"/>
  <c r="U779" i="1"/>
  <c r="W779" i="1"/>
  <c r="Y779" i="1"/>
  <c r="L780" i="1"/>
  <c r="T780" i="1" s="1"/>
  <c r="M780" i="1"/>
  <c r="N780" i="1"/>
  <c r="V780" i="1" s="1"/>
  <c r="O780" i="1"/>
  <c r="P780" i="1"/>
  <c r="W780" i="1" s="1"/>
  <c r="Q780" i="1"/>
  <c r="X780" i="1" s="1"/>
  <c r="R780" i="1"/>
  <c r="S780" i="1"/>
  <c r="U780" i="1"/>
  <c r="Y780" i="1"/>
  <c r="L781" i="1"/>
  <c r="T781" i="1" s="1"/>
  <c r="M781" i="1"/>
  <c r="N781" i="1"/>
  <c r="V781" i="1" s="1"/>
  <c r="O781" i="1"/>
  <c r="P781" i="1"/>
  <c r="W781" i="1" s="1"/>
  <c r="Q781" i="1"/>
  <c r="X781" i="1" s="1"/>
  <c r="R781" i="1"/>
  <c r="Y781" i="1" s="1"/>
  <c r="S781" i="1"/>
  <c r="U781" i="1"/>
  <c r="L782" i="1"/>
  <c r="T782" i="1" s="1"/>
  <c r="M782" i="1"/>
  <c r="N782" i="1"/>
  <c r="V782" i="1" s="1"/>
  <c r="O782" i="1"/>
  <c r="P782" i="1"/>
  <c r="W782" i="1" s="1"/>
  <c r="Q782" i="1"/>
  <c r="X782" i="1" s="1"/>
  <c r="R782" i="1"/>
  <c r="Y782" i="1" s="1"/>
  <c r="S782" i="1"/>
  <c r="U782" i="1"/>
  <c r="L783" i="1"/>
  <c r="M783" i="1"/>
  <c r="U783" i="1" s="1"/>
  <c r="N783" i="1"/>
  <c r="O783" i="1"/>
  <c r="P783" i="1"/>
  <c r="Q783" i="1"/>
  <c r="X783" i="1" s="1"/>
  <c r="R783" i="1"/>
  <c r="S783" i="1"/>
  <c r="T783" i="1"/>
  <c r="V783" i="1"/>
  <c r="W783" i="1"/>
  <c r="Y783" i="1"/>
  <c r="L784" i="1"/>
  <c r="M784" i="1"/>
  <c r="U784" i="1" s="1"/>
  <c r="N784" i="1"/>
  <c r="O784" i="1"/>
  <c r="P784" i="1"/>
  <c r="W784" i="1" s="1"/>
  <c r="Q784" i="1"/>
  <c r="X784" i="1" s="1"/>
  <c r="R784" i="1"/>
  <c r="Y784" i="1" s="1"/>
  <c r="S784" i="1"/>
  <c r="T784" i="1"/>
  <c r="V784" i="1"/>
  <c r="L785" i="1"/>
  <c r="M785" i="1"/>
  <c r="U785" i="1" s="1"/>
  <c r="N785" i="1"/>
  <c r="V785" i="1" s="1"/>
  <c r="O785" i="1"/>
  <c r="P785" i="1"/>
  <c r="Q785" i="1"/>
  <c r="X785" i="1" s="1"/>
  <c r="R785" i="1"/>
  <c r="S785" i="1"/>
  <c r="T785" i="1"/>
  <c r="W785" i="1"/>
  <c r="Y785" i="1"/>
  <c r="L786" i="1"/>
  <c r="M786" i="1"/>
  <c r="U786" i="1" s="1"/>
  <c r="N786" i="1"/>
  <c r="V786" i="1" s="1"/>
  <c r="O786" i="1"/>
  <c r="P786" i="1"/>
  <c r="W786" i="1" s="1"/>
  <c r="Q786" i="1"/>
  <c r="X786" i="1" s="1"/>
  <c r="R786" i="1"/>
  <c r="Y786" i="1" s="1"/>
  <c r="S786" i="1"/>
  <c r="T786" i="1"/>
  <c r="L787" i="1"/>
  <c r="T787" i="1" s="1"/>
  <c r="M787" i="1"/>
  <c r="N787" i="1"/>
  <c r="O787" i="1"/>
  <c r="P787" i="1"/>
  <c r="Q787" i="1"/>
  <c r="X787" i="1" s="1"/>
  <c r="R787" i="1"/>
  <c r="S787" i="1"/>
  <c r="U787" i="1"/>
  <c r="V787" i="1"/>
  <c r="W787" i="1"/>
  <c r="Y787" i="1"/>
  <c r="L788" i="1"/>
  <c r="T788" i="1" s="1"/>
  <c r="M788" i="1"/>
  <c r="N788" i="1"/>
  <c r="O788" i="1"/>
  <c r="P788" i="1"/>
  <c r="W788" i="1" s="1"/>
  <c r="Q788" i="1"/>
  <c r="X788" i="1" s="1"/>
  <c r="R788" i="1"/>
  <c r="Y788" i="1" s="1"/>
  <c r="S788" i="1"/>
  <c r="U788" i="1"/>
  <c r="V788" i="1"/>
  <c r="L789" i="1"/>
  <c r="T789" i="1" s="1"/>
  <c r="M789" i="1"/>
  <c r="U789" i="1" s="1"/>
  <c r="N789" i="1"/>
  <c r="V789" i="1" s="1"/>
  <c r="O789" i="1"/>
  <c r="P789" i="1"/>
  <c r="Q789" i="1"/>
  <c r="X789" i="1" s="1"/>
  <c r="R789" i="1"/>
  <c r="Y789" i="1" s="1"/>
  <c r="S789" i="1"/>
  <c r="W789" i="1"/>
  <c r="L790" i="1"/>
  <c r="T790" i="1" s="1"/>
  <c r="M790" i="1"/>
  <c r="U790" i="1" s="1"/>
  <c r="N790" i="1"/>
  <c r="O790" i="1"/>
  <c r="P790" i="1"/>
  <c r="W790" i="1" s="1"/>
  <c r="Q790" i="1"/>
  <c r="X790" i="1" s="1"/>
  <c r="R790" i="1"/>
  <c r="Y790" i="1" s="1"/>
  <c r="S790" i="1"/>
  <c r="V790" i="1"/>
  <c r="L791" i="1"/>
  <c r="M791" i="1"/>
  <c r="N791" i="1"/>
  <c r="O791" i="1"/>
  <c r="P791" i="1"/>
  <c r="Q791" i="1"/>
  <c r="X791" i="1" s="1"/>
  <c r="R791" i="1"/>
  <c r="S791" i="1"/>
  <c r="T791" i="1"/>
  <c r="U791" i="1"/>
  <c r="V791" i="1"/>
  <c r="W791" i="1"/>
  <c r="Y791" i="1"/>
  <c r="L792" i="1"/>
  <c r="M792" i="1"/>
  <c r="N792" i="1"/>
  <c r="V792" i="1" s="1"/>
  <c r="O792" i="1"/>
  <c r="P792" i="1"/>
  <c r="W792" i="1" s="1"/>
  <c r="Q792" i="1"/>
  <c r="X792" i="1" s="1"/>
  <c r="R792" i="1"/>
  <c r="S792" i="1"/>
  <c r="T792" i="1"/>
  <c r="U792" i="1"/>
  <c r="Y792" i="1"/>
  <c r="L793" i="1"/>
  <c r="T793" i="1" s="1"/>
  <c r="M793" i="1"/>
  <c r="U793" i="1" s="1"/>
  <c r="N793" i="1"/>
  <c r="O793" i="1"/>
  <c r="P793" i="1"/>
  <c r="Q793" i="1"/>
  <c r="X793" i="1" s="1"/>
  <c r="R793" i="1"/>
  <c r="Y793" i="1" s="1"/>
  <c r="S793" i="1"/>
  <c r="V793" i="1"/>
  <c r="W793" i="1"/>
  <c r="L794" i="1"/>
  <c r="T794" i="1" s="1"/>
  <c r="M794" i="1"/>
  <c r="N794" i="1"/>
  <c r="V794" i="1" s="1"/>
  <c r="O794" i="1"/>
  <c r="P794" i="1"/>
  <c r="W794" i="1" s="1"/>
  <c r="Q794" i="1"/>
  <c r="X794" i="1" s="1"/>
  <c r="R794" i="1"/>
  <c r="Y794" i="1" s="1"/>
  <c r="S794" i="1"/>
  <c r="U794" i="1"/>
  <c r="L795" i="1"/>
  <c r="M795" i="1"/>
  <c r="N795" i="1"/>
  <c r="V795" i="1" s="1"/>
  <c r="O795" i="1"/>
  <c r="P795" i="1"/>
  <c r="Q795" i="1"/>
  <c r="X795" i="1" s="1"/>
  <c r="R795" i="1"/>
  <c r="Y795" i="1" s="1"/>
  <c r="S795" i="1"/>
  <c r="T795" i="1"/>
  <c r="U795" i="1"/>
  <c r="W795" i="1"/>
  <c r="L796" i="1"/>
  <c r="M796" i="1"/>
  <c r="U796" i="1" s="1"/>
  <c r="N796" i="1"/>
  <c r="O796" i="1"/>
  <c r="P796" i="1"/>
  <c r="W796" i="1" s="1"/>
  <c r="Q796" i="1"/>
  <c r="X796" i="1" s="1"/>
  <c r="R796" i="1"/>
  <c r="S796" i="1"/>
  <c r="T796" i="1"/>
  <c r="V796" i="1"/>
  <c r="Y796" i="1"/>
  <c r="L797" i="1"/>
  <c r="T797" i="1" s="1"/>
  <c r="M797" i="1"/>
  <c r="N797" i="1"/>
  <c r="V797" i="1" s="1"/>
  <c r="O797" i="1"/>
  <c r="P797" i="1"/>
  <c r="W797" i="1" s="1"/>
  <c r="Q797" i="1"/>
  <c r="X797" i="1" s="1"/>
  <c r="R797" i="1"/>
  <c r="S797" i="1"/>
  <c r="U797" i="1"/>
  <c r="Y797" i="1"/>
  <c r="L798" i="1"/>
  <c r="M798" i="1"/>
  <c r="U798" i="1" s="1"/>
  <c r="N798" i="1"/>
  <c r="V798" i="1" s="1"/>
  <c r="O798" i="1"/>
  <c r="P798" i="1"/>
  <c r="W798" i="1" s="1"/>
  <c r="Q798" i="1"/>
  <c r="X798" i="1" s="1"/>
  <c r="R798" i="1"/>
  <c r="Y798" i="1" s="1"/>
  <c r="S798" i="1"/>
  <c r="T798" i="1"/>
  <c r="L799" i="1"/>
  <c r="M799" i="1"/>
  <c r="U799" i="1" s="1"/>
  <c r="N799" i="1"/>
  <c r="O799" i="1"/>
  <c r="P799" i="1"/>
  <c r="W799" i="1" s="1"/>
  <c r="Q799" i="1"/>
  <c r="X799" i="1" s="1"/>
  <c r="R799" i="1"/>
  <c r="Y799" i="1" s="1"/>
  <c r="S799" i="1"/>
  <c r="T799" i="1"/>
  <c r="V799" i="1"/>
  <c r="L800" i="1"/>
  <c r="T800" i="1" s="1"/>
  <c r="M800" i="1"/>
  <c r="N800" i="1"/>
  <c r="O800" i="1"/>
  <c r="P800" i="1"/>
  <c r="W800" i="1" s="1"/>
  <c r="Q800" i="1"/>
  <c r="X800" i="1" s="1"/>
  <c r="R800" i="1"/>
  <c r="S800" i="1"/>
  <c r="U800" i="1"/>
  <c r="V800" i="1"/>
  <c r="Y800" i="1"/>
  <c r="L801" i="1"/>
  <c r="M801" i="1"/>
  <c r="U801" i="1" s="1"/>
  <c r="N801" i="1"/>
  <c r="O801" i="1"/>
  <c r="P801" i="1"/>
  <c r="W801" i="1" s="1"/>
  <c r="Q801" i="1"/>
  <c r="X801" i="1" s="1"/>
  <c r="R801" i="1"/>
  <c r="Y801" i="1" s="1"/>
  <c r="S801" i="1"/>
  <c r="T801" i="1"/>
  <c r="V801" i="1"/>
  <c r="L802" i="1"/>
  <c r="T802" i="1" s="1"/>
  <c r="M802" i="1"/>
  <c r="U802" i="1" s="1"/>
  <c r="N802" i="1"/>
  <c r="V802" i="1" s="1"/>
  <c r="O802" i="1"/>
  <c r="P802" i="1"/>
  <c r="W802" i="1" s="1"/>
  <c r="Q802" i="1"/>
  <c r="X802" i="1" s="1"/>
  <c r="R802" i="1"/>
  <c r="Y802" i="1" s="1"/>
  <c r="S802" i="1"/>
  <c r="L803" i="1"/>
  <c r="T803" i="1" s="1"/>
  <c r="M803" i="1"/>
  <c r="N803" i="1"/>
  <c r="V803" i="1" s="1"/>
  <c r="O803" i="1"/>
  <c r="P803" i="1"/>
  <c r="Q803" i="1"/>
  <c r="X803" i="1" s="1"/>
  <c r="R803" i="1"/>
  <c r="Y803" i="1" s="1"/>
  <c r="S803" i="1"/>
  <c r="U803" i="1"/>
  <c r="W803" i="1"/>
  <c r="L804" i="1"/>
  <c r="M804" i="1"/>
  <c r="N804" i="1"/>
  <c r="O804" i="1"/>
  <c r="P804" i="1"/>
  <c r="W804" i="1" s="1"/>
  <c r="Q804" i="1"/>
  <c r="X804" i="1" s="1"/>
  <c r="R804" i="1"/>
  <c r="Y804" i="1" s="1"/>
  <c r="S804" i="1"/>
  <c r="T804" i="1"/>
  <c r="U804" i="1"/>
  <c r="V804" i="1"/>
  <c r="L805" i="1"/>
  <c r="T805" i="1" s="1"/>
  <c r="M805" i="1"/>
  <c r="N805" i="1"/>
  <c r="O805" i="1"/>
  <c r="P805" i="1"/>
  <c r="Q805" i="1"/>
  <c r="X805" i="1" s="1"/>
  <c r="R805" i="1"/>
  <c r="S805" i="1"/>
  <c r="U805" i="1"/>
  <c r="V805" i="1"/>
  <c r="W805" i="1"/>
  <c r="Y805" i="1"/>
  <c r="L806" i="1"/>
  <c r="T806" i="1" s="1"/>
  <c r="M806" i="1"/>
  <c r="U806" i="1" s="1"/>
  <c r="N806" i="1"/>
  <c r="O806" i="1"/>
  <c r="P806" i="1"/>
  <c r="W806" i="1" s="1"/>
  <c r="Q806" i="1"/>
  <c r="X806" i="1" s="1"/>
  <c r="R806" i="1"/>
  <c r="Y806" i="1" s="1"/>
  <c r="S806" i="1"/>
  <c r="V806" i="1"/>
  <c r="L807" i="1"/>
  <c r="M807" i="1"/>
  <c r="U807" i="1" s="1"/>
  <c r="N807" i="1"/>
  <c r="V807" i="1" s="1"/>
  <c r="O807" i="1"/>
  <c r="P807" i="1"/>
  <c r="W807" i="1" s="1"/>
  <c r="Q807" i="1"/>
  <c r="X807" i="1" s="1"/>
  <c r="R807" i="1"/>
  <c r="Y807" i="1" s="1"/>
  <c r="S807" i="1"/>
  <c r="T807" i="1"/>
  <c r="L808" i="1"/>
  <c r="M808" i="1"/>
  <c r="N808" i="1"/>
  <c r="V808" i="1" s="1"/>
  <c r="O808" i="1"/>
  <c r="P808" i="1"/>
  <c r="W808" i="1" s="1"/>
  <c r="Q808" i="1"/>
  <c r="X808" i="1" s="1"/>
  <c r="R808" i="1"/>
  <c r="S808" i="1"/>
  <c r="T808" i="1"/>
  <c r="U808" i="1"/>
  <c r="Y808" i="1"/>
  <c r="L809" i="1"/>
  <c r="M809" i="1"/>
  <c r="N809" i="1"/>
  <c r="V809" i="1" s="1"/>
  <c r="O809" i="1"/>
  <c r="P809" i="1"/>
  <c r="Q809" i="1"/>
  <c r="X809" i="1" s="1"/>
  <c r="R809" i="1"/>
  <c r="S809" i="1"/>
  <c r="T809" i="1"/>
  <c r="U809" i="1"/>
  <c r="W809" i="1"/>
  <c r="Y809" i="1"/>
  <c r="L810" i="1"/>
  <c r="T810" i="1" s="1"/>
  <c r="M810" i="1"/>
  <c r="N810" i="1"/>
  <c r="V810" i="1" s="1"/>
  <c r="O810" i="1"/>
  <c r="P810" i="1"/>
  <c r="W810" i="1" s="1"/>
  <c r="Q810" i="1"/>
  <c r="X810" i="1" s="1"/>
  <c r="R810" i="1"/>
  <c r="Y810" i="1" s="1"/>
  <c r="S810" i="1"/>
  <c r="U810" i="1"/>
  <c r="L811" i="1"/>
  <c r="T811" i="1" s="1"/>
  <c r="M811" i="1"/>
  <c r="U811" i="1" s="1"/>
  <c r="N811" i="1"/>
  <c r="O811" i="1"/>
  <c r="P811" i="1"/>
  <c r="W811" i="1" s="1"/>
  <c r="Q811" i="1"/>
  <c r="X811" i="1" s="1"/>
  <c r="R811" i="1"/>
  <c r="S811" i="1"/>
  <c r="V811" i="1"/>
  <c r="Y811" i="1"/>
  <c r="L812" i="1"/>
  <c r="M812" i="1"/>
  <c r="U812" i="1" s="1"/>
  <c r="N812" i="1"/>
  <c r="O812" i="1"/>
  <c r="P812" i="1"/>
  <c r="W812" i="1" s="1"/>
  <c r="Q812" i="1"/>
  <c r="X812" i="1" s="1"/>
  <c r="R812" i="1"/>
  <c r="Y812" i="1" s="1"/>
  <c r="S812" i="1"/>
  <c r="T812" i="1"/>
  <c r="V812" i="1"/>
  <c r="L813" i="1"/>
  <c r="M813" i="1"/>
  <c r="U813" i="1" s="1"/>
  <c r="N813" i="1"/>
  <c r="O813" i="1"/>
  <c r="P813" i="1"/>
  <c r="Q813" i="1"/>
  <c r="X813" i="1" s="1"/>
  <c r="R813" i="1"/>
  <c r="S813" i="1"/>
  <c r="T813" i="1"/>
  <c r="V813" i="1"/>
  <c r="W813" i="1"/>
  <c r="Y813" i="1"/>
  <c r="L814" i="1"/>
  <c r="M814" i="1"/>
  <c r="U814" i="1" s="1"/>
  <c r="N814" i="1"/>
  <c r="O814" i="1"/>
  <c r="P814" i="1"/>
  <c r="W814" i="1" s="1"/>
  <c r="Q814" i="1"/>
  <c r="X814" i="1" s="1"/>
  <c r="R814" i="1"/>
  <c r="Y814" i="1" s="1"/>
  <c r="S814" i="1"/>
  <c r="T814" i="1"/>
  <c r="V814" i="1"/>
  <c r="L815" i="1"/>
  <c r="T815" i="1" s="1"/>
  <c r="M815" i="1"/>
  <c r="N815" i="1"/>
  <c r="V815" i="1" s="1"/>
  <c r="O815" i="1"/>
  <c r="P815" i="1"/>
  <c r="W815" i="1" s="1"/>
  <c r="Q815" i="1"/>
  <c r="X815" i="1" s="1"/>
  <c r="R815" i="1"/>
  <c r="Y815" i="1" s="1"/>
  <c r="S815" i="1"/>
  <c r="U815" i="1"/>
  <c r="L816" i="1"/>
  <c r="T816" i="1" s="1"/>
  <c r="M816" i="1"/>
  <c r="N816" i="1"/>
  <c r="V816" i="1" s="1"/>
  <c r="O816" i="1"/>
  <c r="P816" i="1"/>
  <c r="W816" i="1" s="1"/>
  <c r="Q816" i="1"/>
  <c r="X816" i="1" s="1"/>
  <c r="R816" i="1"/>
  <c r="Y816" i="1" s="1"/>
  <c r="S816" i="1"/>
  <c r="U816" i="1"/>
  <c r="L817" i="1"/>
  <c r="T817" i="1" s="1"/>
  <c r="M817" i="1"/>
  <c r="N817" i="1"/>
  <c r="O817" i="1"/>
  <c r="P817" i="1"/>
  <c r="Q817" i="1"/>
  <c r="X817" i="1" s="1"/>
  <c r="R817" i="1"/>
  <c r="S817" i="1"/>
  <c r="U817" i="1"/>
  <c r="V817" i="1"/>
  <c r="W817" i="1"/>
  <c r="Y817" i="1"/>
  <c r="L818" i="1"/>
  <c r="T818" i="1" s="1"/>
  <c r="M818" i="1"/>
  <c r="N818" i="1"/>
  <c r="O818" i="1"/>
  <c r="P818" i="1"/>
  <c r="W818" i="1" s="1"/>
  <c r="Q818" i="1"/>
  <c r="X818" i="1" s="1"/>
  <c r="R818" i="1"/>
  <c r="Y818" i="1" s="1"/>
  <c r="S818" i="1"/>
  <c r="U818" i="1"/>
  <c r="V818" i="1"/>
  <c r="L819" i="1"/>
  <c r="M819" i="1"/>
  <c r="U819" i="1" s="1"/>
  <c r="N819" i="1"/>
  <c r="V819" i="1" s="1"/>
  <c r="O819" i="1"/>
  <c r="P819" i="1"/>
  <c r="Q819" i="1"/>
  <c r="X819" i="1" s="1"/>
  <c r="R819" i="1"/>
  <c r="S819" i="1"/>
  <c r="T819" i="1"/>
  <c r="W819" i="1"/>
  <c r="Y819" i="1"/>
  <c r="L820" i="1"/>
  <c r="M820" i="1"/>
  <c r="U820" i="1" s="1"/>
  <c r="N820" i="1"/>
  <c r="V820" i="1" s="1"/>
  <c r="O820" i="1"/>
  <c r="P820" i="1"/>
  <c r="W820" i="1" s="1"/>
  <c r="Q820" i="1"/>
  <c r="X820" i="1" s="1"/>
  <c r="R820" i="1"/>
  <c r="Y820" i="1" s="1"/>
  <c r="S820" i="1"/>
  <c r="T820" i="1"/>
  <c r="L821" i="1"/>
  <c r="M821" i="1"/>
  <c r="N821" i="1"/>
  <c r="O821" i="1"/>
  <c r="P821" i="1"/>
  <c r="Q821" i="1"/>
  <c r="X821" i="1" s="1"/>
  <c r="R821" i="1"/>
  <c r="S821" i="1"/>
  <c r="T821" i="1"/>
  <c r="U821" i="1"/>
  <c r="V821" i="1"/>
  <c r="W821" i="1"/>
  <c r="Y821" i="1"/>
  <c r="L822" i="1"/>
  <c r="M822" i="1"/>
  <c r="N822" i="1"/>
  <c r="V822" i="1" s="1"/>
  <c r="O822" i="1"/>
  <c r="P822" i="1"/>
  <c r="W822" i="1" s="1"/>
  <c r="Q822" i="1"/>
  <c r="X822" i="1" s="1"/>
  <c r="R822" i="1"/>
  <c r="Y822" i="1" s="1"/>
  <c r="S822" i="1"/>
  <c r="T822" i="1"/>
  <c r="U822" i="1"/>
  <c r="L823" i="1"/>
  <c r="T823" i="1" s="1"/>
  <c r="M823" i="1"/>
  <c r="U823" i="1" s="1"/>
  <c r="N823" i="1"/>
  <c r="V823" i="1" s="1"/>
  <c r="O823" i="1"/>
  <c r="P823" i="1"/>
  <c r="Q823" i="1"/>
  <c r="X823" i="1" s="1"/>
  <c r="R823" i="1"/>
  <c r="Y823" i="1" s="1"/>
  <c r="S823" i="1"/>
  <c r="W823" i="1"/>
  <c r="L824" i="1"/>
  <c r="T824" i="1" s="1"/>
  <c r="M824" i="1"/>
  <c r="U824" i="1" s="1"/>
  <c r="N824" i="1"/>
  <c r="O824" i="1"/>
  <c r="P824" i="1"/>
  <c r="W824" i="1" s="1"/>
  <c r="Q824" i="1"/>
  <c r="X824" i="1" s="1"/>
  <c r="R824" i="1"/>
  <c r="Y824" i="1" s="1"/>
  <c r="S824" i="1"/>
  <c r="V824" i="1"/>
  <c r="L825" i="1"/>
  <c r="M825" i="1"/>
  <c r="N825" i="1"/>
  <c r="V825" i="1" s="1"/>
  <c r="O825" i="1"/>
  <c r="P825" i="1"/>
  <c r="Q825" i="1"/>
  <c r="X825" i="1" s="1"/>
  <c r="R825" i="1"/>
  <c r="Y825" i="1" s="1"/>
  <c r="S825" i="1"/>
  <c r="T825" i="1"/>
  <c r="U825" i="1"/>
  <c r="W825" i="1"/>
  <c r="L826" i="1"/>
  <c r="M826" i="1"/>
  <c r="U826" i="1" s="1"/>
  <c r="N826" i="1"/>
  <c r="O826" i="1"/>
  <c r="P826" i="1"/>
  <c r="W826" i="1" s="1"/>
  <c r="Q826" i="1"/>
  <c r="X826" i="1" s="1"/>
  <c r="R826" i="1"/>
  <c r="Y826" i="1" s="1"/>
  <c r="S826" i="1"/>
  <c r="T826" i="1"/>
  <c r="V826" i="1"/>
  <c r="L827" i="1"/>
  <c r="T827" i="1" s="1"/>
  <c r="M827" i="1"/>
  <c r="U827" i="1" s="1"/>
  <c r="N827" i="1"/>
  <c r="O827" i="1"/>
  <c r="P827" i="1"/>
  <c r="Q827" i="1"/>
  <c r="X827" i="1" s="1"/>
  <c r="R827" i="1"/>
  <c r="Y827" i="1" s="1"/>
  <c r="S827" i="1"/>
  <c r="V827" i="1"/>
  <c r="W827" i="1"/>
  <c r="L828" i="1"/>
  <c r="T828" i="1" s="1"/>
  <c r="M828" i="1"/>
  <c r="N828" i="1"/>
  <c r="V828" i="1" s="1"/>
  <c r="O828" i="1"/>
  <c r="P828" i="1"/>
  <c r="W828" i="1" s="1"/>
  <c r="Q828" i="1"/>
  <c r="X828" i="1" s="1"/>
  <c r="R828" i="1"/>
  <c r="Y828" i="1" s="1"/>
  <c r="S828" i="1"/>
  <c r="U828" i="1"/>
  <c r="L829" i="1"/>
  <c r="M829" i="1"/>
  <c r="U829" i="1" s="1"/>
  <c r="N829" i="1"/>
  <c r="O829" i="1"/>
  <c r="P829" i="1"/>
  <c r="W829" i="1" s="1"/>
  <c r="Q829" i="1"/>
  <c r="X829" i="1" s="1"/>
  <c r="R829" i="1"/>
  <c r="Y829" i="1" s="1"/>
  <c r="S829" i="1"/>
  <c r="T829" i="1"/>
  <c r="V829" i="1"/>
  <c r="L830" i="1"/>
  <c r="T830" i="1" s="1"/>
  <c r="M830" i="1"/>
  <c r="N830" i="1"/>
  <c r="O830" i="1"/>
  <c r="P830" i="1"/>
  <c r="W830" i="1" s="1"/>
  <c r="Q830" i="1"/>
  <c r="X830" i="1" s="1"/>
  <c r="R830" i="1"/>
  <c r="Y830" i="1" s="1"/>
  <c r="S830" i="1"/>
  <c r="U830" i="1"/>
  <c r="V830" i="1"/>
  <c r="L831" i="1"/>
  <c r="T831" i="1" s="1"/>
  <c r="M831" i="1"/>
  <c r="N831" i="1"/>
  <c r="V831" i="1" s="1"/>
  <c r="O831" i="1"/>
  <c r="P831" i="1"/>
  <c r="W831" i="1" s="1"/>
  <c r="Q831" i="1"/>
  <c r="X831" i="1" s="1"/>
  <c r="R831" i="1"/>
  <c r="S831" i="1"/>
  <c r="U831" i="1"/>
  <c r="Y831" i="1"/>
  <c r="L832" i="1"/>
  <c r="M832" i="1"/>
  <c r="U832" i="1" s="1"/>
  <c r="N832" i="1"/>
  <c r="V832" i="1" s="1"/>
  <c r="O832" i="1"/>
  <c r="P832" i="1"/>
  <c r="W832" i="1" s="1"/>
  <c r="Q832" i="1"/>
  <c r="X832" i="1" s="1"/>
  <c r="R832" i="1"/>
  <c r="S832" i="1"/>
  <c r="T832" i="1"/>
  <c r="Y832" i="1"/>
  <c r="L833" i="1"/>
  <c r="T833" i="1" s="1"/>
  <c r="M833" i="1"/>
  <c r="N833" i="1"/>
  <c r="V833" i="1" s="1"/>
  <c r="O833" i="1"/>
  <c r="P833" i="1"/>
  <c r="Q833" i="1"/>
  <c r="X833" i="1" s="1"/>
  <c r="R833" i="1"/>
  <c r="S833" i="1"/>
  <c r="U833" i="1"/>
  <c r="W833" i="1"/>
  <c r="Y833" i="1"/>
  <c r="L834" i="1"/>
  <c r="M834" i="1"/>
  <c r="N834" i="1"/>
  <c r="O834" i="1"/>
  <c r="P834" i="1"/>
  <c r="W834" i="1" s="1"/>
  <c r="Q834" i="1"/>
  <c r="X834" i="1" s="1"/>
  <c r="R834" i="1"/>
  <c r="Y834" i="1" s="1"/>
  <c r="S834" i="1"/>
  <c r="T834" i="1"/>
  <c r="U834" i="1"/>
  <c r="V834" i="1"/>
  <c r="L835" i="1"/>
  <c r="M835" i="1"/>
  <c r="U835" i="1" s="1"/>
  <c r="N835" i="1"/>
  <c r="O835" i="1"/>
  <c r="P835" i="1"/>
  <c r="W835" i="1" s="1"/>
  <c r="Q835" i="1"/>
  <c r="X835" i="1" s="1"/>
  <c r="R835" i="1"/>
  <c r="Y835" i="1" s="1"/>
  <c r="S835" i="1"/>
  <c r="T835" i="1"/>
  <c r="V835" i="1"/>
  <c r="L836" i="1"/>
  <c r="T836" i="1" s="1"/>
  <c r="M836" i="1"/>
  <c r="U836" i="1" s="1"/>
  <c r="N836" i="1"/>
  <c r="V836" i="1" s="1"/>
  <c r="O836" i="1"/>
  <c r="P836" i="1"/>
  <c r="W836" i="1" s="1"/>
  <c r="Q836" i="1"/>
  <c r="X836" i="1" s="1"/>
  <c r="R836" i="1"/>
  <c r="S836" i="1"/>
  <c r="Y836" i="1"/>
  <c r="L837" i="1"/>
  <c r="M837" i="1"/>
  <c r="U837" i="1" s="1"/>
  <c r="N837" i="1"/>
  <c r="V837" i="1" s="1"/>
  <c r="O837" i="1"/>
  <c r="P837" i="1"/>
  <c r="Q837" i="1"/>
  <c r="X837" i="1" s="1"/>
  <c r="R837" i="1"/>
  <c r="Y837" i="1" s="1"/>
  <c r="S837" i="1"/>
  <c r="T837" i="1"/>
  <c r="W837" i="1"/>
  <c r="L838" i="1"/>
  <c r="M838" i="1"/>
  <c r="U838" i="1" s="1"/>
  <c r="N838" i="1"/>
  <c r="V838" i="1" s="1"/>
  <c r="O838" i="1"/>
  <c r="P838" i="1"/>
  <c r="W838" i="1" s="1"/>
  <c r="Q838" i="1"/>
  <c r="X838" i="1" s="1"/>
  <c r="R838" i="1"/>
  <c r="Y838" i="1" s="1"/>
  <c r="S838" i="1"/>
  <c r="T838" i="1"/>
  <c r="L839" i="1"/>
  <c r="T839" i="1" s="1"/>
  <c r="M839" i="1"/>
  <c r="N839" i="1"/>
  <c r="O839" i="1"/>
  <c r="P839" i="1"/>
  <c r="Q839" i="1"/>
  <c r="X839" i="1" s="1"/>
  <c r="R839" i="1"/>
  <c r="Y839" i="1" s="1"/>
  <c r="S839" i="1"/>
  <c r="U839" i="1"/>
  <c r="V839" i="1"/>
  <c r="W839" i="1"/>
  <c r="L840" i="1"/>
  <c r="T840" i="1" s="1"/>
  <c r="M840" i="1"/>
  <c r="U840" i="1" s="1"/>
  <c r="N840" i="1"/>
  <c r="O840" i="1"/>
  <c r="P840" i="1"/>
  <c r="W840" i="1" s="1"/>
  <c r="Q840" i="1"/>
  <c r="X840" i="1" s="1"/>
  <c r="R840" i="1"/>
  <c r="Y840" i="1" s="1"/>
  <c r="S840" i="1"/>
  <c r="V840" i="1"/>
  <c r="L841" i="1"/>
  <c r="T841" i="1" s="1"/>
  <c r="M841" i="1"/>
  <c r="U841" i="1" s="1"/>
  <c r="N841" i="1"/>
  <c r="O841" i="1"/>
  <c r="P841" i="1"/>
  <c r="W841" i="1" s="1"/>
  <c r="Q841" i="1"/>
  <c r="X841" i="1" s="1"/>
  <c r="R841" i="1"/>
  <c r="S841" i="1"/>
  <c r="AA841" i="1" s="1"/>
  <c r="V841" i="1"/>
  <c r="Y841" i="1"/>
  <c r="L842" i="1"/>
  <c r="T842" i="1" s="1"/>
  <c r="M842" i="1"/>
  <c r="U842" i="1" s="1"/>
  <c r="N842" i="1"/>
  <c r="O842" i="1"/>
  <c r="P842" i="1"/>
  <c r="W842" i="1" s="1"/>
  <c r="Q842" i="1"/>
  <c r="X842" i="1" s="1"/>
  <c r="R842" i="1"/>
  <c r="Y842" i="1" s="1"/>
  <c r="S842" i="1"/>
  <c r="V842" i="1"/>
  <c r="L843" i="1"/>
  <c r="M843" i="1"/>
  <c r="N843" i="1"/>
  <c r="V843" i="1" s="1"/>
  <c r="O843" i="1"/>
  <c r="P843" i="1"/>
  <c r="W843" i="1" s="1"/>
  <c r="Q843" i="1"/>
  <c r="X843" i="1" s="1"/>
  <c r="R843" i="1"/>
  <c r="S843" i="1"/>
  <c r="T843" i="1"/>
  <c r="U843" i="1"/>
  <c r="Y843" i="1"/>
  <c r="L844" i="1"/>
  <c r="T844" i="1" s="1"/>
  <c r="M844" i="1"/>
  <c r="N844" i="1"/>
  <c r="V844" i="1" s="1"/>
  <c r="O844" i="1"/>
  <c r="P844" i="1"/>
  <c r="W844" i="1" s="1"/>
  <c r="Q844" i="1"/>
  <c r="X844" i="1" s="1"/>
  <c r="R844" i="1"/>
  <c r="S844" i="1"/>
  <c r="U844" i="1"/>
  <c r="Y844" i="1"/>
  <c r="L845" i="1"/>
  <c r="M845" i="1"/>
  <c r="N845" i="1"/>
  <c r="V845" i="1" s="1"/>
  <c r="O845" i="1"/>
  <c r="P845" i="1"/>
  <c r="Q845" i="1"/>
  <c r="X845" i="1" s="1"/>
  <c r="R845" i="1"/>
  <c r="S845" i="1"/>
  <c r="T845" i="1"/>
  <c r="U845" i="1"/>
  <c r="W845" i="1"/>
  <c r="Y845" i="1"/>
  <c r="L846" i="1"/>
  <c r="T846" i="1" s="1"/>
  <c r="M846" i="1"/>
  <c r="N846" i="1"/>
  <c r="V846" i="1" s="1"/>
  <c r="O846" i="1"/>
  <c r="P846" i="1"/>
  <c r="W846" i="1" s="1"/>
  <c r="Q846" i="1"/>
  <c r="X846" i="1" s="1"/>
  <c r="R846" i="1"/>
  <c r="Y846" i="1" s="1"/>
  <c r="S846" i="1"/>
  <c r="U846" i="1"/>
  <c r="L847" i="1"/>
  <c r="T847" i="1" s="1"/>
  <c r="M847" i="1"/>
  <c r="U847" i="1" s="1"/>
  <c r="N847" i="1"/>
  <c r="O847" i="1"/>
  <c r="P847" i="1"/>
  <c r="W847" i="1" s="1"/>
  <c r="Q847" i="1"/>
  <c r="X847" i="1" s="1"/>
  <c r="R847" i="1"/>
  <c r="S847" i="1"/>
  <c r="V847" i="1"/>
  <c r="Y847" i="1"/>
  <c r="L848" i="1"/>
  <c r="M848" i="1"/>
  <c r="U848" i="1" s="1"/>
  <c r="N848" i="1"/>
  <c r="O848" i="1"/>
  <c r="P848" i="1"/>
  <c r="W848" i="1" s="1"/>
  <c r="Q848" i="1"/>
  <c r="X848" i="1" s="1"/>
  <c r="R848" i="1"/>
  <c r="S848" i="1"/>
  <c r="T848" i="1"/>
  <c r="V848" i="1"/>
  <c r="Y848" i="1"/>
  <c r="L849" i="1"/>
  <c r="M849" i="1"/>
  <c r="U849" i="1" s="1"/>
  <c r="N849" i="1"/>
  <c r="O849" i="1"/>
  <c r="P849" i="1"/>
  <c r="Q849" i="1"/>
  <c r="X849" i="1" s="1"/>
  <c r="R849" i="1"/>
  <c r="S849" i="1"/>
  <c r="T849" i="1"/>
  <c r="V849" i="1"/>
  <c r="W849" i="1"/>
  <c r="Y849" i="1"/>
  <c r="L850" i="1"/>
  <c r="M850" i="1"/>
  <c r="U850" i="1" s="1"/>
  <c r="N850" i="1"/>
  <c r="V850" i="1" s="1"/>
  <c r="O850" i="1"/>
  <c r="P850" i="1"/>
  <c r="W850" i="1" s="1"/>
  <c r="Q850" i="1"/>
  <c r="X850" i="1" s="1"/>
  <c r="R850" i="1"/>
  <c r="Y850" i="1" s="1"/>
  <c r="S850" i="1"/>
  <c r="T850" i="1"/>
  <c r="L851" i="1"/>
  <c r="T851" i="1" s="1"/>
  <c r="M851" i="1"/>
  <c r="N851" i="1"/>
  <c r="O851" i="1"/>
  <c r="P851" i="1"/>
  <c r="Q851" i="1"/>
  <c r="X851" i="1" s="1"/>
  <c r="R851" i="1"/>
  <c r="S851" i="1"/>
  <c r="U851" i="1"/>
  <c r="V851" i="1"/>
  <c r="W851" i="1"/>
  <c r="Y851" i="1"/>
  <c r="L852" i="1"/>
  <c r="T852" i="1" s="1"/>
  <c r="M852" i="1"/>
  <c r="N852" i="1"/>
  <c r="V852" i="1" s="1"/>
  <c r="O852" i="1"/>
  <c r="P852" i="1"/>
  <c r="W852" i="1" s="1"/>
  <c r="Q852" i="1"/>
  <c r="X852" i="1" s="1"/>
  <c r="R852" i="1"/>
  <c r="Y852" i="1" s="1"/>
  <c r="S852" i="1"/>
  <c r="U852" i="1"/>
  <c r="L853" i="1"/>
  <c r="T853" i="1" s="1"/>
  <c r="M853" i="1"/>
  <c r="U853" i="1" s="1"/>
  <c r="N853" i="1"/>
  <c r="V853" i="1" s="1"/>
  <c r="O853" i="1"/>
  <c r="P853" i="1"/>
  <c r="W853" i="1" s="1"/>
  <c r="Q853" i="1"/>
  <c r="X853" i="1" s="1"/>
  <c r="R853" i="1"/>
  <c r="Y853" i="1" s="1"/>
  <c r="S853" i="1"/>
  <c r="L854" i="1"/>
  <c r="T854" i="1" s="1"/>
  <c r="M854" i="1"/>
  <c r="N854" i="1"/>
  <c r="O854" i="1"/>
  <c r="P854" i="1"/>
  <c r="W854" i="1" s="1"/>
  <c r="Q854" i="1"/>
  <c r="X854" i="1" s="1"/>
  <c r="R854" i="1"/>
  <c r="Y854" i="1" s="1"/>
  <c r="S854" i="1"/>
  <c r="U854" i="1"/>
  <c r="V854" i="1"/>
  <c r="L855" i="1"/>
  <c r="M855" i="1"/>
  <c r="N855" i="1"/>
  <c r="O855" i="1"/>
  <c r="P855" i="1"/>
  <c r="Q855" i="1"/>
  <c r="X855" i="1" s="1"/>
  <c r="R855" i="1"/>
  <c r="S855" i="1"/>
  <c r="T855" i="1"/>
  <c r="U855" i="1"/>
  <c r="V855" i="1"/>
  <c r="W855" i="1"/>
  <c r="Y855" i="1"/>
  <c r="L856" i="1"/>
  <c r="M856" i="1"/>
  <c r="U856" i="1" s="1"/>
  <c r="N856" i="1"/>
  <c r="V856" i="1" s="1"/>
  <c r="O856" i="1"/>
  <c r="P856" i="1"/>
  <c r="W856" i="1" s="1"/>
  <c r="Q856" i="1"/>
  <c r="X856" i="1" s="1"/>
  <c r="R856" i="1"/>
  <c r="S856" i="1"/>
  <c r="T856" i="1"/>
  <c r="Y856" i="1"/>
  <c r="L857" i="1"/>
  <c r="T857" i="1" s="1"/>
  <c r="M857" i="1"/>
  <c r="N857" i="1"/>
  <c r="O857" i="1"/>
  <c r="P857" i="1"/>
  <c r="Q857" i="1"/>
  <c r="X857" i="1" s="1"/>
  <c r="R857" i="1"/>
  <c r="Y857" i="1" s="1"/>
  <c r="S857" i="1"/>
  <c r="U857" i="1"/>
  <c r="V857" i="1"/>
  <c r="W857" i="1"/>
  <c r="L858" i="1"/>
  <c r="M858" i="1"/>
  <c r="N858" i="1"/>
  <c r="V858" i="1" s="1"/>
  <c r="O858" i="1"/>
  <c r="P858" i="1"/>
  <c r="W858" i="1" s="1"/>
  <c r="Q858" i="1"/>
  <c r="X858" i="1" s="1"/>
  <c r="R858" i="1"/>
  <c r="Y858" i="1" s="1"/>
  <c r="S858" i="1"/>
  <c r="T858" i="1"/>
  <c r="U858" i="1"/>
  <c r="L859" i="1"/>
  <c r="Z859" i="1" s="1"/>
  <c r="M859" i="1"/>
  <c r="N859" i="1"/>
  <c r="V859" i="1" s="1"/>
  <c r="O859" i="1"/>
  <c r="P859" i="1"/>
  <c r="Q859" i="1"/>
  <c r="X859" i="1" s="1"/>
  <c r="R859" i="1"/>
  <c r="Y859" i="1" s="1"/>
  <c r="S859" i="1"/>
  <c r="U859" i="1"/>
  <c r="W859" i="1"/>
  <c r="L860" i="1"/>
  <c r="M860" i="1"/>
  <c r="U860" i="1" s="1"/>
  <c r="N860" i="1"/>
  <c r="O860" i="1"/>
  <c r="P860" i="1"/>
  <c r="W860" i="1" s="1"/>
  <c r="Q860" i="1"/>
  <c r="X860" i="1" s="1"/>
  <c r="R860" i="1"/>
  <c r="S860" i="1"/>
  <c r="T860" i="1"/>
  <c r="V860" i="1"/>
  <c r="Y860" i="1"/>
  <c r="L861" i="1"/>
  <c r="M861" i="1"/>
  <c r="N861" i="1"/>
  <c r="V861" i="1" s="1"/>
  <c r="O861" i="1"/>
  <c r="P861" i="1"/>
  <c r="W861" i="1" s="1"/>
  <c r="Q861" i="1"/>
  <c r="X861" i="1" s="1"/>
  <c r="R861" i="1"/>
  <c r="S861" i="1"/>
  <c r="T861" i="1"/>
  <c r="U861" i="1"/>
  <c r="Y861" i="1"/>
  <c r="L862" i="1"/>
  <c r="M862" i="1"/>
  <c r="U862" i="1" s="1"/>
  <c r="N862" i="1"/>
  <c r="V862" i="1" s="1"/>
  <c r="O862" i="1"/>
  <c r="P862" i="1"/>
  <c r="W862" i="1" s="1"/>
  <c r="Q862" i="1"/>
  <c r="X862" i="1" s="1"/>
  <c r="R862" i="1"/>
  <c r="Y862" i="1" s="1"/>
  <c r="S862" i="1"/>
  <c r="T862" i="1"/>
  <c r="L863" i="1"/>
  <c r="T863" i="1" s="1"/>
  <c r="M863" i="1"/>
  <c r="N863" i="1"/>
  <c r="O863" i="1"/>
  <c r="P863" i="1"/>
  <c r="W863" i="1" s="1"/>
  <c r="Q863" i="1"/>
  <c r="X863" i="1" s="1"/>
  <c r="R863" i="1"/>
  <c r="Y863" i="1" s="1"/>
  <c r="S863" i="1"/>
  <c r="U863" i="1"/>
  <c r="V863" i="1"/>
  <c r="L864" i="1"/>
  <c r="M864" i="1"/>
  <c r="N864" i="1"/>
  <c r="V864" i="1" s="1"/>
  <c r="O864" i="1"/>
  <c r="P864" i="1"/>
  <c r="W864" i="1" s="1"/>
  <c r="Q864" i="1"/>
  <c r="X864" i="1" s="1"/>
  <c r="R864" i="1"/>
  <c r="S864" i="1"/>
  <c r="T864" i="1"/>
  <c r="U864" i="1"/>
  <c r="Y864" i="1"/>
  <c r="L865" i="1"/>
  <c r="M865" i="1"/>
  <c r="U865" i="1" s="1"/>
  <c r="N865" i="1"/>
  <c r="O865" i="1"/>
  <c r="P865" i="1"/>
  <c r="Q865" i="1"/>
  <c r="X865" i="1" s="1"/>
  <c r="R865" i="1"/>
  <c r="S865" i="1"/>
  <c r="T865" i="1"/>
  <c r="V865" i="1"/>
  <c r="W865" i="1"/>
  <c r="Y865" i="1"/>
  <c r="L866" i="1"/>
  <c r="T866" i="1" s="1"/>
  <c r="M866" i="1"/>
  <c r="N866" i="1"/>
  <c r="O866" i="1"/>
  <c r="P866" i="1"/>
  <c r="W866" i="1" s="1"/>
  <c r="Q866" i="1"/>
  <c r="X866" i="1" s="1"/>
  <c r="R866" i="1"/>
  <c r="Y866" i="1" s="1"/>
  <c r="S866" i="1"/>
  <c r="U866" i="1"/>
  <c r="V866" i="1"/>
  <c r="L867" i="1"/>
  <c r="T867" i="1" s="1"/>
  <c r="M867" i="1"/>
  <c r="N867" i="1"/>
  <c r="V867" i="1" s="1"/>
  <c r="O867" i="1"/>
  <c r="P867" i="1"/>
  <c r="W867" i="1" s="1"/>
  <c r="Q867" i="1"/>
  <c r="X867" i="1" s="1"/>
  <c r="R867" i="1"/>
  <c r="Y867" i="1" s="1"/>
  <c r="S867" i="1"/>
  <c r="U867" i="1"/>
  <c r="L868" i="1"/>
  <c r="M868" i="1"/>
  <c r="N868" i="1"/>
  <c r="O868" i="1"/>
  <c r="P868" i="1"/>
  <c r="W868" i="1" s="1"/>
  <c r="Q868" i="1"/>
  <c r="X868" i="1" s="1"/>
  <c r="R868" i="1"/>
  <c r="Y868" i="1" s="1"/>
  <c r="S868" i="1"/>
  <c r="T868" i="1"/>
  <c r="U868" i="1"/>
  <c r="V868" i="1"/>
  <c r="L869" i="1"/>
  <c r="T869" i="1" s="1"/>
  <c r="M869" i="1"/>
  <c r="N869" i="1"/>
  <c r="V869" i="1" s="1"/>
  <c r="O869" i="1"/>
  <c r="P869" i="1"/>
  <c r="Q869" i="1"/>
  <c r="X869" i="1" s="1"/>
  <c r="R869" i="1"/>
  <c r="Y869" i="1" s="1"/>
  <c r="S869" i="1"/>
  <c r="U869" i="1"/>
  <c r="W869" i="1"/>
  <c r="L870" i="1"/>
  <c r="T870" i="1" s="1"/>
  <c r="M870" i="1"/>
  <c r="U870" i="1" s="1"/>
  <c r="N870" i="1"/>
  <c r="V870" i="1" s="1"/>
  <c r="O870" i="1"/>
  <c r="P870" i="1"/>
  <c r="W870" i="1" s="1"/>
  <c r="Q870" i="1"/>
  <c r="X870" i="1" s="1"/>
  <c r="R870" i="1"/>
  <c r="Y870" i="1" s="1"/>
  <c r="S870" i="1"/>
  <c r="L871" i="1"/>
  <c r="M871" i="1"/>
  <c r="U871" i="1" s="1"/>
  <c r="N871" i="1"/>
  <c r="O871" i="1"/>
  <c r="P871" i="1"/>
  <c r="W871" i="1" s="1"/>
  <c r="Q871" i="1"/>
  <c r="X871" i="1" s="1"/>
  <c r="R871" i="1"/>
  <c r="Y871" i="1" s="1"/>
  <c r="S871" i="1"/>
  <c r="T871" i="1"/>
  <c r="V871" i="1"/>
  <c r="L872" i="1"/>
  <c r="M872" i="1"/>
  <c r="U872" i="1" s="1"/>
  <c r="N872" i="1"/>
  <c r="O872" i="1"/>
  <c r="P872" i="1"/>
  <c r="W872" i="1" s="1"/>
  <c r="Q872" i="1"/>
  <c r="X872" i="1" s="1"/>
  <c r="R872" i="1"/>
  <c r="S872" i="1"/>
  <c r="T872" i="1"/>
  <c r="V872" i="1"/>
  <c r="Y872" i="1"/>
  <c r="L873" i="1"/>
  <c r="M873" i="1"/>
  <c r="N873" i="1"/>
  <c r="O873" i="1"/>
  <c r="P873" i="1"/>
  <c r="W873" i="1" s="1"/>
  <c r="Q873" i="1"/>
  <c r="X873" i="1" s="1"/>
  <c r="R873" i="1"/>
  <c r="Y873" i="1" s="1"/>
  <c r="S873" i="1"/>
  <c r="T873" i="1"/>
  <c r="U873" i="1"/>
  <c r="V873" i="1"/>
  <c r="L874" i="1"/>
  <c r="M874" i="1"/>
  <c r="U874" i="1" s="1"/>
  <c r="N874" i="1"/>
  <c r="V874" i="1" s="1"/>
  <c r="O874" i="1"/>
  <c r="P874" i="1"/>
  <c r="W874" i="1" s="1"/>
  <c r="Q874" i="1"/>
  <c r="X874" i="1" s="1"/>
  <c r="R874" i="1"/>
  <c r="Y874" i="1" s="1"/>
  <c r="S874" i="1"/>
  <c r="T874" i="1"/>
  <c r="L875" i="1"/>
  <c r="T875" i="1" s="1"/>
  <c r="M875" i="1"/>
  <c r="N875" i="1"/>
  <c r="O875" i="1"/>
  <c r="P875" i="1"/>
  <c r="W875" i="1" s="1"/>
  <c r="Q875" i="1"/>
  <c r="X875" i="1" s="1"/>
  <c r="R875" i="1"/>
  <c r="Y875" i="1" s="1"/>
  <c r="S875" i="1"/>
  <c r="U875" i="1"/>
  <c r="V875" i="1"/>
  <c r="L876" i="1"/>
  <c r="M876" i="1"/>
  <c r="U876" i="1" s="1"/>
  <c r="N876" i="1"/>
  <c r="O876" i="1"/>
  <c r="P876" i="1"/>
  <c r="W876" i="1" s="1"/>
  <c r="Q876" i="1"/>
  <c r="X876" i="1" s="1"/>
  <c r="R876" i="1"/>
  <c r="Y876" i="1" s="1"/>
  <c r="S876" i="1"/>
  <c r="T876" i="1"/>
  <c r="V876" i="1"/>
  <c r="L877" i="1"/>
  <c r="M877" i="1"/>
  <c r="U877" i="1" s="1"/>
  <c r="N877" i="1"/>
  <c r="O877" i="1"/>
  <c r="Z877" i="1" s="1"/>
  <c r="P877" i="1"/>
  <c r="Q877" i="1"/>
  <c r="X877" i="1" s="1"/>
  <c r="R877" i="1"/>
  <c r="S877" i="1"/>
  <c r="T877" i="1"/>
  <c r="V877" i="1"/>
  <c r="W877" i="1"/>
  <c r="Y877" i="1"/>
  <c r="L878" i="1"/>
  <c r="T878" i="1" s="1"/>
  <c r="M878" i="1"/>
  <c r="U878" i="1" s="1"/>
  <c r="N878" i="1"/>
  <c r="O878" i="1"/>
  <c r="P878" i="1"/>
  <c r="W878" i="1" s="1"/>
  <c r="Q878" i="1"/>
  <c r="X878" i="1" s="1"/>
  <c r="R878" i="1"/>
  <c r="Y878" i="1" s="1"/>
  <c r="S878" i="1"/>
  <c r="V878" i="1"/>
  <c r="L879" i="1"/>
  <c r="M879" i="1"/>
  <c r="U879" i="1" s="1"/>
  <c r="N879" i="1"/>
  <c r="V879" i="1" s="1"/>
  <c r="O879" i="1"/>
  <c r="P879" i="1"/>
  <c r="W879" i="1" s="1"/>
  <c r="Q879" i="1"/>
  <c r="X879" i="1" s="1"/>
  <c r="R879" i="1"/>
  <c r="S879" i="1"/>
  <c r="T879" i="1"/>
  <c r="Y879" i="1"/>
  <c r="L880" i="1"/>
  <c r="T880" i="1" s="1"/>
  <c r="M880" i="1"/>
  <c r="N880" i="1"/>
  <c r="V880" i="1" s="1"/>
  <c r="O880" i="1"/>
  <c r="P880" i="1"/>
  <c r="W880" i="1" s="1"/>
  <c r="Q880" i="1"/>
  <c r="X880" i="1" s="1"/>
  <c r="R880" i="1"/>
  <c r="S880" i="1"/>
  <c r="U880" i="1"/>
  <c r="Y880" i="1"/>
  <c r="L881" i="1"/>
  <c r="M881" i="1"/>
  <c r="N881" i="1"/>
  <c r="O881" i="1"/>
  <c r="P881" i="1"/>
  <c r="AA881" i="1" s="1"/>
  <c r="Q881" i="1"/>
  <c r="X881" i="1" s="1"/>
  <c r="R881" i="1"/>
  <c r="S881" i="1"/>
  <c r="T881" i="1"/>
  <c r="U881" i="1"/>
  <c r="V881" i="1"/>
  <c r="Y881" i="1"/>
  <c r="L882" i="1"/>
  <c r="T882" i="1" s="1"/>
  <c r="M882" i="1"/>
  <c r="N882" i="1"/>
  <c r="V882" i="1" s="1"/>
  <c r="O882" i="1"/>
  <c r="P882" i="1"/>
  <c r="W882" i="1" s="1"/>
  <c r="Q882" i="1"/>
  <c r="X882" i="1" s="1"/>
  <c r="R882" i="1"/>
  <c r="Y882" i="1" s="1"/>
  <c r="S882" i="1"/>
  <c r="U882" i="1"/>
  <c r="L883" i="1"/>
  <c r="M883" i="1"/>
  <c r="U883" i="1" s="1"/>
  <c r="N883" i="1"/>
  <c r="V883" i="1" s="1"/>
  <c r="O883" i="1"/>
  <c r="P883" i="1"/>
  <c r="W883" i="1" s="1"/>
  <c r="Q883" i="1"/>
  <c r="X883" i="1" s="1"/>
  <c r="R883" i="1"/>
  <c r="S883" i="1"/>
  <c r="T883" i="1"/>
  <c r="Y883" i="1"/>
  <c r="L884" i="1"/>
  <c r="M884" i="1"/>
  <c r="U884" i="1" s="1"/>
  <c r="N884" i="1"/>
  <c r="V884" i="1" s="1"/>
  <c r="O884" i="1"/>
  <c r="P884" i="1"/>
  <c r="W884" i="1" s="1"/>
  <c r="Q884" i="1"/>
  <c r="X884" i="1" s="1"/>
  <c r="R884" i="1"/>
  <c r="S884" i="1"/>
  <c r="T884" i="1"/>
  <c r="Y884" i="1"/>
  <c r="L885" i="1"/>
  <c r="M885" i="1"/>
  <c r="U885" i="1" s="1"/>
  <c r="N885" i="1"/>
  <c r="O885" i="1"/>
  <c r="P885" i="1"/>
  <c r="Q885" i="1"/>
  <c r="X885" i="1" s="1"/>
  <c r="R885" i="1"/>
  <c r="Y885" i="1" s="1"/>
  <c r="S885" i="1"/>
  <c r="T885" i="1"/>
  <c r="V885" i="1"/>
  <c r="W885" i="1"/>
  <c r="L886" i="1"/>
  <c r="M886" i="1"/>
  <c r="N886" i="1"/>
  <c r="O886" i="1"/>
  <c r="P886" i="1"/>
  <c r="W886" i="1" s="1"/>
  <c r="Q886" i="1"/>
  <c r="X886" i="1" s="1"/>
  <c r="R886" i="1"/>
  <c r="Y886" i="1" s="1"/>
  <c r="S886" i="1"/>
  <c r="T886" i="1"/>
  <c r="U886" i="1"/>
  <c r="V886" i="1"/>
  <c r="L887" i="1"/>
  <c r="T887" i="1" s="1"/>
  <c r="M887" i="1"/>
  <c r="U887" i="1" s="1"/>
  <c r="N887" i="1"/>
  <c r="O887" i="1"/>
  <c r="P887" i="1"/>
  <c r="W887" i="1" s="1"/>
  <c r="Q887" i="1"/>
  <c r="X887" i="1" s="1"/>
  <c r="R887" i="1"/>
  <c r="Y887" i="1" s="1"/>
  <c r="S887" i="1"/>
  <c r="V887" i="1"/>
  <c r="L888" i="1"/>
  <c r="T888" i="1" s="1"/>
  <c r="M888" i="1"/>
  <c r="U888" i="1" s="1"/>
  <c r="N888" i="1"/>
  <c r="V888" i="1" s="1"/>
  <c r="O888" i="1"/>
  <c r="P888" i="1"/>
  <c r="W888" i="1" s="1"/>
  <c r="Q888" i="1"/>
  <c r="X888" i="1" s="1"/>
  <c r="R888" i="1"/>
  <c r="Y888" i="1" s="1"/>
  <c r="S888" i="1"/>
  <c r="L889" i="1"/>
  <c r="M889" i="1"/>
  <c r="N889" i="1"/>
  <c r="O889" i="1"/>
  <c r="P889" i="1"/>
  <c r="Q889" i="1"/>
  <c r="X889" i="1" s="1"/>
  <c r="R889" i="1"/>
  <c r="Y889" i="1" s="1"/>
  <c r="S889" i="1"/>
  <c r="T889" i="1"/>
  <c r="U889" i="1"/>
  <c r="V889" i="1"/>
  <c r="W889" i="1"/>
  <c r="L890" i="1"/>
  <c r="M890" i="1"/>
  <c r="U890" i="1" s="1"/>
  <c r="N890" i="1"/>
  <c r="O890" i="1"/>
  <c r="P890" i="1"/>
  <c r="W890" i="1" s="1"/>
  <c r="Q890" i="1"/>
  <c r="X890" i="1" s="1"/>
  <c r="R890" i="1"/>
  <c r="Y890" i="1" s="1"/>
  <c r="S890" i="1"/>
  <c r="T890" i="1"/>
  <c r="V890" i="1"/>
  <c r="L891" i="1"/>
  <c r="M891" i="1"/>
  <c r="U891" i="1" s="1"/>
  <c r="N891" i="1"/>
  <c r="Z891" i="1" s="1"/>
  <c r="O891" i="1"/>
  <c r="P891" i="1"/>
  <c r="Q891" i="1"/>
  <c r="X891" i="1" s="1"/>
  <c r="R891" i="1"/>
  <c r="Y891" i="1" s="1"/>
  <c r="S891" i="1"/>
  <c r="T891" i="1"/>
  <c r="W891" i="1"/>
  <c r="L892" i="1"/>
  <c r="T892" i="1" s="1"/>
  <c r="M892" i="1"/>
  <c r="U892" i="1" s="1"/>
  <c r="N892" i="1"/>
  <c r="V892" i="1" s="1"/>
  <c r="O892" i="1"/>
  <c r="P892" i="1"/>
  <c r="W892" i="1" s="1"/>
  <c r="Q892" i="1"/>
  <c r="X892" i="1" s="1"/>
  <c r="R892" i="1"/>
  <c r="Y892" i="1" s="1"/>
  <c r="S892" i="1"/>
  <c r="L893" i="1"/>
  <c r="M893" i="1"/>
  <c r="U893" i="1" s="1"/>
  <c r="N893" i="1"/>
  <c r="O893" i="1"/>
  <c r="P893" i="1"/>
  <c r="W893" i="1" s="1"/>
  <c r="Q893" i="1"/>
  <c r="X893" i="1" s="1"/>
  <c r="R893" i="1"/>
  <c r="S893" i="1"/>
  <c r="T893" i="1"/>
  <c r="V893" i="1"/>
  <c r="Y893" i="1"/>
  <c r="L894" i="1"/>
  <c r="Z894" i="1" s="1"/>
  <c r="M894" i="1"/>
  <c r="N894" i="1"/>
  <c r="O894" i="1"/>
  <c r="P894" i="1"/>
  <c r="W894" i="1" s="1"/>
  <c r="Q894" i="1"/>
  <c r="X894" i="1" s="1"/>
  <c r="R894" i="1"/>
  <c r="Y894" i="1" s="1"/>
  <c r="S894" i="1"/>
  <c r="U894" i="1"/>
  <c r="V894" i="1"/>
  <c r="L895" i="1"/>
  <c r="M895" i="1"/>
  <c r="U895" i="1" s="1"/>
  <c r="N895" i="1"/>
  <c r="V895" i="1" s="1"/>
  <c r="O895" i="1"/>
  <c r="P895" i="1"/>
  <c r="W895" i="1" s="1"/>
  <c r="Q895" i="1"/>
  <c r="X895" i="1" s="1"/>
  <c r="R895" i="1"/>
  <c r="S895" i="1"/>
  <c r="T895" i="1"/>
  <c r="Y895" i="1"/>
  <c r="L896" i="1"/>
  <c r="M896" i="1"/>
  <c r="U896" i="1" s="1"/>
  <c r="N896" i="1"/>
  <c r="O896" i="1"/>
  <c r="P896" i="1"/>
  <c r="W896" i="1" s="1"/>
  <c r="Q896" i="1"/>
  <c r="X896" i="1" s="1"/>
  <c r="R896" i="1"/>
  <c r="S896" i="1"/>
  <c r="T896" i="1"/>
  <c r="V896" i="1"/>
  <c r="Y896" i="1"/>
  <c r="L897" i="1"/>
  <c r="M897" i="1"/>
  <c r="N897" i="1"/>
  <c r="V897" i="1" s="1"/>
  <c r="O897" i="1"/>
  <c r="P897" i="1"/>
  <c r="W897" i="1" s="1"/>
  <c r="Q897" i="1"/>
  <c r="X897" i="1" s="1"/>
  <c r="R897" i="1"/>
  <c r="Y897" i="1" s="1"/>
  <c r="S897" i="1"/>
  <c r="T897" i="1"/>
  <c r="U897" i="1"/>
  <c r="L898" i="1"/>
  <c r="M898" i="1"/>
  <c r="U898" i="1" s="1"/>
  <c r="N898" i="1"/>
  <c r="V898" i="1" s="1"/>
  <c r="O898" i="1"/>
  <c r="P898" i="1"/>
  <c r="W898" i="1" s="1"/>
  <c r="Q898" i="1"/>
  <c r="X898" i="1" s="1"/>
  <c r="R898" i="1"/>
  <c r="Y898" i="1" s="1"/>
  <c r="S898" i="1"/>
  <c r="T898" i="1"/>
  <c r="L899" i="1"/>
  <c r="T899" i="1" s="1"/>
  <c r="M899" i="1"/>
  <c r="U899" i="1" s="1"/>
  <c r="N899" i="1"/>
  <c r="O899" i="1"/>
  <c r="P899" i="1"/>
  <c r="W899" i="1" s="1"/>
  <c r="Q899" i="1"/>
  <c r="X899" i="1" s="1"/>
  <c r="R899" i="1"/>
  <c r="AA899" i="1" s="1"/>
  <c r="S899" i="1"/>
  <c r="V899" i="1"/>
  <c r="L900" i="1"/>
  <c r="T900" i="1" s="1"/>
  <c r="M900" i="1"/>
  <c r="N900" i="1"/>
  <c r="O900" i="1"/>
  <c r="P900" i="1"/>
  <c r="W900" i="1" s="1"/>
  <c r="Q900" i="1"/>
  <c r="X900" i="1" s="1"/>
  <c r="R900" i="1"/>
  <c r="S900" i="1"/>
  <c r="U900" i="1"/>
  <c r="V900" i="1"/>
  <c r="Y900" i="1"/>
  <c r="L901" i="1"/>
  <c r="M901" i="1"/>
  <c r="U901" i="1" s="1"/>
  <c r="N901" i="1"/>
  <c r="V901" i="1" s="1"/>
  <c r="O901" i="1"/>
  <c r="P901" i="1"/>
  <c r="Q901" i="1"/>
  <c r="X901" i="1" s="1"/>
  <c r="R901" i="1"/>
  <c r="Y901" i="1" s="1"/>
  <c r="S901" i="1"/>
  <c r="T901" i="1"/>
  <c r="W901" i="1"/>
  <c r="L902" i="1"/>
  <c r="M902" i="1"/>
  <c r="U902" i="1" s="1"/>
  <c r="N902" i="1"/>
  <c r="O902" i="1"/>
  <c r="P902" i="1"/>
  <c r="W902" i="1" s="1"/>
  <c r="Q902" i="1"/>
  <c r="X902" i="1" s="1"/>
  <c r="R902" i="1"/>
  <c r="Y902" i="1" s="1"/>
  <c r="S902" i="1"/>
  <c r="T902" i="1"/>
  <c r="V902" i="1"/>
  <c r="L903" i="1"/>
  <c r="T903" i="1" s="1"/>
  <c r="M903" i="1"/>
  <c r="N903" i="1"/>
  <c r="O903" i="1"/>
  <c r="P903" i="1"/>
  <c r="Q903" i="1"/>
  <c r="X903" i="1" s="1"/>
  <c r="R903" i="1"/>
  <c r="Y903" i="1" s="1"/>
  <c r="S903" i="1"/>
  <c r="U903" i="1"/>
  <c r="V903" i="1"/>
  <c r="W903" i="1"/>
  <c r="L904" i="1"/>
  <c r="M904" i="1"/>
  <c r="U904" i="1" s="1"/>
  <c r="N904" i="1"/>
  <c r="O904" i="1"/>
  <c r="P904" i="1"/>
  <c r="W904" i="1" s="1"/>
  <c r="Q904" i="1"/>
  <c r="X904" i="1" s="1"/>
  <c r="R904" i="1"/>
  <c r="Y904" i="1" s="1"/>
  <c r="S904" i="1"/>
  <c r="T904" i="1"/>
  <c r="V904" i="1"/>
  <c r="L905" i="1"/>
  <c r="T905" i="1" s="1"/>
  <c r="M905" i="1"/>
  <c r="N905" i="1"/>
  <c r="V905" i="1" s="1"/>
  <c r="O905" i="1"/>
  <c r="P905" i="1"/>
  <c r="W905" i="1" s="1"/>
  <c r="Q905" i="1"/>
  <c r="X905" i="1" s="1"/>
  <c r="R905" i="1"/>
  <c r="S905" i="1"/>
  <c r="U905" i="1"/>
  <c r="Y905" i="1"/>
  <c r="L906" i="1"/>
  <c r="M906" i="1"/>
  <c r="U906" i="1" s="1"/>
  <c r="N906" i="1"/>
  <c r="O906" i="1"/>
  <c r="P906" i="1"/>
  <c r="W906" i="1" s="1"/>
  <c r="Q906" i="1"/>
  <c r="X906" i="1" s="1"/>
  <c r="R906" i="1"/>
  <c r="Y906" i="1" s="1"/>
  <c r="S906" i="1"/>
  <c r="T906" i="1"/>
  <c r="V906" i="1"/>
  <c r="L907" i="1"/>
  <c r="M907" i="1"/>
  <c r="N907" i="1"/>
  <c r="V907" i="1" s="1"/>
  <c r="O907" i="1"/>
  <c r="P907" i="1"/>
  <c r="Q907" i="1"/>
  <c r="X907" i="1" s="1"/>
  <c r="R907" i="1"/>
  <c r="S907" i="1"/>
  <c r="T907" i="1"/>
  <c r="U907" i="1"/>
  <c r="W907" i="1"/>
  <c r="Y907" i="1"/>
  <c r="L908" i="1"/>
  <c r="Z908" i="1" s="1"/>
  <c r="M908" i="1"/>
  <c r="N908" i="1"/>
  <c r="V908" i="1" s="1"/>
  <c r="O908" i="1"/>
  <c r="P908" i="1"/>
  <c r="W908" i="1" s="1"/>
  <c r="Q908" i="1"/>
  <c r="X908" i="1" s="1"/>
  <c r="R908" i="1"/>
  <c r="S908" i="1"/>
  <c r="U908" i="1"/>
  <c r="Y908" i="1"/>
  <c r="L909" i="1"/>
  <c r="T909" i="1" s="1"/>
  <c r="M909" i="1"/>
  <c r="U909" i="1" s="1"/>
  <c r="N909" i="1"/>
  <c r="V909" i="1" s="1"/>
  <c r="O909" i="1"/>
  <c r="P909" i="1"/>
  <c r="W909" i="1" s="1"/>
  <c r="Q909" i="1"/>
  <c r="X909" i="1" s="1"/>
  <c r="R909" i="1"/>
  <c r="S909" i="1"/>
  <c r="Y909" i="1"/>
  <c r="L910" i="1"/>
  <c r="M910" i="1"/>
  <c r="N910" i="1"/>
  <c r="V910" i="1" s="1"/>
  <c r="O910" i="1"/>
  <c r="P910" i="1"/>
  <c r="W910" i="1" s="1"/>
  <c r="Q910" i="1"/>
  <c r="X910" i="1" s="1"/>
  <c r="R910" i="1"/>
  <c r="Y910" i="1" s="1"/>
  <c r="S910" i="1"/>
  <c r="T910" i="1"/>
  <c r="U910" i="1"/>
  <c r="L911" i="1"/>
  <c r="M911" i="1"/>
  <c r="N911" i="1"/>
  <c r="O911" i="1"/>
  <c r="P911" i="1"/>
  <c r="W911" i="1" s="1"/>
  <c r="Q911" i="1"/>
  <c r="X911" i="1" s="1"/>
  <c r="R911" i="1"/>
  <c r="S911" i="1"/>
  <c r="T911" i="1"/>
  <c r="U911" i="1"/>
  <c r="V911" i="1"/>
  <c r="Y911" i="1"/>
  <c r="L912" i="1"/>
  <c r="T912" i="1" s="1"/>
  <c r="M912" i="1"/>
  <c r="U912" i="1" s="1"/>
  <c r="N912" i="1"/>
  <c r="O912" i="1"/>
  <c r="P912" i="1"/>
  <c r="W912" i="1" s="1"/>
  <c r="Q912" i="1"/>
  <c r="X912" i="1" s="1"/>
  <c r="R912" i="1"/>
  <c r="S912" i="1"/>
  <c r="V912" i="1"/>
  <c r="Y912" i="1"/>
  <c r="L913" i="1"/>
  <c r="T913" i="1" s="1"/>
  <c r="M913" i="1"/>
  <c r="U913" i="1" s="1"/>
  <c r="N913" i="1"/>
  <c r="O913" i="1"/>
  <c r="P913" i="1"/>
  <c r="W913" i="1" s="1"/>
  <c r="Q913" i="1"/>
  <c r="X913" i="1" s="1"/>
  <c r="R913" i="1"/>
  <c r="S913" i="1"/>
  <c r="AA913" i="1" s="1"/>
  <c r="V913" i="1"/>
  <c r="Y913" i="1"/>
  <c r="L914" i="1"/>
  <c r="M914" i="1"/>
  <c r="U914" i="1" s="1"/>
  <c r="N914" i="1"/>
  <c r="O914" i="1"/>
  <c r="P914" i="1"/>
  <c r="W914" i="1" s="1"/>
  <c r="Q914" i="1"/>
  <c r="X914" i="1" s="1"/>
  <c r="R914" i="1"/>
  <c r="Y914" i="1" s="1"/>
  <c r="S914" i="1"/>
  <c r="T914" i="1"/>
  <c r="V914" i="1"/>
  <c r="L915" i="1"/>
  <c r="T915" i="1" s="1"/>
  <c r="M915" i="1"/>
  <c r="N915" i="1"/>
  <c r="O915" i="1"/>
  <c r="P915" i="1"/>
  <c r="Q915" i="1"/>
  <c r="X915" i="1" s="1"/>
  <c r="R915" i="1"/>
  <c r="Y915" i="1" s="1"/>
  <c r="S915" i="1"/>
  <c r="U915" i="1"/>
  <c r="V915" i="1"/>
  <c r="W915" i="1"/>
  <c r="L916" i="1"/>
  <c r="T916" i="1" s="1"/>
  <c r="M916" i="1"/>
  <c r="N916" i="1"/>
  <c r="O916" i="1"/>
  <c r="Z916" i="1" s="1"/>
  <c r="P916" i="1"/>
  <c r="W916" i="1" s="1"/>
  <c r="Q916" i="1"/>
  <c r="X916" i="1" s="1"/>
  <c r="R916" i="1"/>
  <c r="Y916" i="1" s="1"/>
  <c r="S916" i="1"/>
  <c r="U916" i="1"/>
  <c r="V916" i="1"/>
  <c r="L917" i="1"/>
  <c r="T917" i="1" s="1"/>
  <c r="M917" i="1"/>
  <c r="N917" i="1"/>
  <c r="O917" i="1"/>
  <c r="P917" i="1"/>
  <c r="Q917" i="1"/>
  <c r="X917" i="1" s="1"/>
  <c r="R917" i="1"/>
  <c r="Y917" i="1" s="1"/>
  <c r="S917" i="1"/>
  <c r="U917" i="1"/>
  <c r="V917" i="1"/>
  <c r="W917" i="1"/>
  <c r="L918" i="1"/>
  <c r="T918" i="1" s="1"/>
  <c r="M918" i="1"/>
  <c r="N918" i="1"/>
  <c r="V918" i="1" s="1"/>
  <c r="O918" i="1"/>
  <c r="P918" i="1"/>
  <c r="W918" i="1" s="1"/>
  <c r="Q918" i="1"/>
  <c r="X918" i="1" s="1"/>
  <c r="R918" i="1"/>
  <c r="Y918" i="1" s="1"/>
  <c r="S918" i="1"/>
  <c r="U918" i="1"/>
  <c r="L919" i="1"/>
  <c r="T919" i="1" s="1"/>
  <c r="M919" i="1"/>
  <c r="N919" i="1"/>
  <c r="V919" i="1" s="1"/>
  <c r="O919" i="1"/>
  <c r="P919" i="1"/>
  <c r="Q919" i="1"/>
  <c r="X919" i="1" s="1"/>
  <c r="R919" i="1"/>
  <c r="S919" i="1"/>
  <c r="U919" i="1"/>
  <c r="W919" i="1"/>
  <c r="Y919" i="1"/>
  <c r="L920" i="1"/>
  <c r="M920" i="1"/>
  <c r="U920" i="1" s="1"/>
  <c r="N920" i="1"/>
  <c r="V920" i="1" s="1"/>
  <c r="O920" i="1"/>
  <c r="P920" i="1"/>
  <c r="W920" i="1" s="1"/>
  <c r="Q920" i="1"/>
  <c r="X920" i="1" s="1"/>
  <c r="R920" i="1"/>
  <c r="Y920" i="1" s="1"/>
  <c r="S920" i="1"/>
  <c r="T920" i="1"/>
  <c r="L921" i="1"/>
  <c r="T921" i="1" s="1"/>
  <c r="M921" i="1"/>
  <c r="N921" i="1"/>
  <c r="O921" i="1"/>
  <c r="P921" i="1"/>
  <c r="Q921" i="1"/>
  <c r="X921" i="1" s="1"/>
  <c r="R921" i="1"/>
  <c r="S921" i="1"/>
  <c r="U921" i="1"/>
  <c r="V921" i="1"/>
  <c r="W921" i="1"/>
  <c r="Y921" i="1"/>
  <c r="L922" i="1"/>
  <c r="M922" i="1"/>
  <c r="N922" i="1"/>
  <c r="O922" i="1"/>
  <c r="P922" i="1"/>
  <c r="W922" i="1" s="1"/>
  <c r="Q922" i="1"/>
  <c r="X922" i="1" s="1"/>
  <c r="R922" i="1"/>
  <c r="Y922" i="1" s="1"/>
  <c r="S922" i="1"/>
  <c r="T922" i="1"/>
  <c r="U922" i="1"/>
  <c r="V922" i="1"/>
  <c r="L923" i="1"/>
  <c r="M923" i="1"/>
  <c r="U923" i="1" s="1"/>
  <c r="N923" i="1"/>
  <c r="Z923" i="1" s="1"/>
  <c r="O923" i="1"/>
  <c r="P923" i="1"/>
  <c r="Q923" i="1"/>
  <c r="X923" i="1" s="1"/>
  <c r="R923" i="1"/>
  <c r="Y923" i="1" s="1"/>
  <c r="S923" i="1"/>
  <c r="T923" i="1"/>
  <c r="W923" i="1"/>
  <c r="L924" i="1"/>
  <c r="T924" i="1" s="1"/>
  <c r="M924" i="1"/>
  <c r="U924" i="1" s="1"/>
  <c r="N924" i="1"/>
  <c r="V924" i="1" s="1"/>
  <c r="O924" i="1"/>
  <c r="P924" i="1"/>
  <c r="W924" i="1" s="1"/>
  <c r="Q924" i="1"/>
  <c r="X924" i="1" s="1"/>
  <c r="R924" i="1"/>
  <c r="S924" i="1"/>
  <c r="Y924" i="1"/>
  <c r="L925" i="1"/>
  <c r="T925" i="1" s="1"/>
  <c r="M925" i="1"/>
  <c r="N925" i="1"/>
  <c r="V925" i="1" s="1"/>
  <c r="O925" i="1"/>
  <c r="P925" i="1"/>
  <c r="Q925" i="1"/>
  <c r="X925" i="1" s="1"/>
  <c r="R925" i="1"/>
  <c r="S925" i="1"/>
  <c r="U925" i="1"/>
  <c r="W925" i="1"/>
  <c r="Y925" i="1"/>
  <c r="L926" i="1"/>
  <c r="M926" i="1"/>
  <c r="N926" i="1"/>
  <c r="O926" i="1"/>
  <c r="P926" i="1"/>
  <c r="W926" i="1" s="1"/>
  <c r="Q926" i="1"/>
  <c r="X926" i="1" s="1"/>
  <c r="R926" i="1"/>
  <c r="Y926" i="1" s="1"/>
  <c r="S926" i="1"/>
  <c r="T926" i="1"/>
  <c r="U926" i="1"/>
  <c r="V926" i="1"/>
  <c r="L927" i="1"/>
  <c r="T927" i="1" s="1"/>
  <c r="M927" i="1"/>
  <c r="N927" i="1"/>
  <c r="O927" i="1"/>
  <c r="Z927" i="1" s="1"/>
  <c r="P927" i="1"/>
  <c r="W927" i="1" s="1"/>
  <c r="Q927" i="1"/>
  <c r="X927" i="1" s="1"/>
  <c r="R927" i="1"/>
  <c r="Y927" i="1" s="1"/>
  <c r="S927" i="1"/>
  <c r="U927" i="1"/>
  <c r="V927" i="1"/>
  <c r="L928" i="1"/>
  <c r="M928" i="1"/>
  <c r="U928" i="1" s="1"/>
  <c r="N928" i="1"/>
  <c r="V928" i="1" s="1"/>
  <c r="O928" i="1"/>
  <c r="P928" i="1"/>
  <c r="W928" i="1" s="1"/>
  <c r="Q928" i="1"/>
  <c r="X928" i="1" s="1"/>
  <c r="R928" i="1"/>
  <c r="Y928" i="1" s="1"/>
  <c r="S928" i="1"/>
  <c r="T928" i="1"/>
  <c r="L929" i="1"/>
  <c r="M929" i="1"/>
  <c r="U929" i="1" s="1"/>
  <c r="N929" i="1"/>
  <c r="O929" i="1"/>
  <c r="P929" i="1"/>
  <c r="Q929" i="1"/>
  <c r="X929" i="1" s="1"/>
  <c r="R929" i="1"/>
  <c r="S929" i="1"/>
  <c r="T929" i="1"/>
  <c r="V929" i="1"/>
  <c r="W929" i="1"/>
  <c r="Y929" i="1"/>
  <c r="L930" i="1"/>
  <c r="T930" i="1" s="1"/>
  <c r="M930" i="1"/>
  <c r="N930" i="1"/>
  <c r="O930" i="1"/>
  <c r="P930" i="1"/>
  <c r="W930" i="1" s="1"/>
  <c r="Q930" i="1"/>
  <c r="X930" i="1" s="1"/>
  <c r="R930" i="1"/>
  <c r="Y930" i="1" s="1"/>
  <c r="S930" i="1"/>
  <c r="U930" i="1"/>
  <c r="V930" i="1"/>
  <c r="L931" i="1"/>
  <c r="T931" i="1" s="1"/>
  <c r="M931" i="1"/>
  <c r="N931" i="1"/>
  <c r="V931" i="1" s="1"/>
  <c r="O931" i="1"/>
  <c r="P931" i="1"/>
  <c r="AA931" i="1" s="1"/>
  <c r="Q931" i="1"/>
  <c r="X931" i="1" s="1"/>
  <c r="R931" i="1"/>
  <c r="S931" i="1"/>
  <c r="U931" i="1"/>
  <c r="Y931" i="1"/>
  <c r="L932" i="1"/>
  <c r="M932" i="1"/>
  <c r="N932" i="1"/>
  <c r="V932" i="1" s="1"/>
  <c r="O932" i="1"/>
  <c r="P932" i="1"/>
  <c r="W932" i="1" s="1"/>
  <c r="Q932" i="1"/>
  <c r="X932" i="1" s="1"/>
  <c r="R932" i="1"/>
  <c r="Y932" i="1" s="1"/>
  <c r="S932" i="1"/>
  <c r="T932" i="1"/>
  <c r="U932" i="1"/>
  <c r="L933" i="1"/>
  <c r="T933" i="1" s="1"/>
  <c r="M933" i="1"/>
  <c r="N933" i="1"/>
  <c r="V933" i="1" s="1"/>
  <c r="O933" i="1"/>
  <c r="P933" i="1"/>
  <c r="Q933" i="1"/>
  <c r="X933" i="1" s="1"/>
  <c r="R933" i="1"/>
  <c r="S933" i="1"/>
  <c r="U933" i="1"/>
  <c r="W933" i="1"/>
  <c r="Y933" i="1"/>
  <c r="L934" i="1"/>
  <c r="T934" i="1" s="1"/>
  <c r="M934" i="1"/>
  <c r="U934" i="1" s="1"/>
  <c r="N934" i="1"/>
  <c r="O934" i="1"/>
  <c r="P934" i="1"/>
  <c r="W934" i="1" s="1"/>
  <c r="Q934" i="1"/>
  <c r="X934" i="1" s="1"/>
  <c r="R934" i="1"/>
  <c r="Y934" i="1" s="1"/>
  <c r="S934" i="1"/>
  <c r="V934" i="1"/>
  <c r="L935" i="1"/>
  <c r="M935" i="1"/>
  <c r="U935" i="1" s="1"/>
  <c r="N935" i="1"/>
  <c r="V935" i="1" s="1"/>
  <c r="O935" i="1"/>
  <c r="P935" i="1"/>
  <c r="W935" i="1" s="1"/>
  <c r="Q935" i="1"/>
  <c r="X935" i="1" s="1"/>
  <c r="R935" i="1"/>
  <c r="Y935" i="1" s="1"/>
  <c r="S935" i="1"/>
  <c r="T935" i="1"/>
  <c r="L936" i="1"/>
  <c r="M936" i="1"/>
  <c r="N936" i="1"/>
  <c r="O936" i="1"/>
  <c r="P936" i="1"/>
  <c r="W936" i="1" s="1"/>
  <c r="Q936" i="1"/>
  <c r="X936" i="1" s="1"/>
  <c r="R936" i="1"/>
  <c r="Y936" i="1" s="1"/>
  <c r="S936" i="1"/>
  <c r="T936" i="1"/>
  <c r="U936" i="1"/>
  <c r="V936" i="1"/>
  <c r="L937" i="1"/>
  <c r="M937" i="1"/>
  <c r="N937" i="1"/>
  <c r="O937" i="1"/>
  <c r="P937" i="1"/>
  <c r="Q937" i="1"/>
  <c r="X937" i="1" s="1"/>
  <c r="R937" i="1"/>
  <c r="Y937" i="1" s="1"/>
  <c r="S937" i="1"/>
  <c r="T937" i="1"/>
  <c r="U937" i="1"/>
  <c r="V937" i="1"/>
  <c r="W937" i="1"/>
  <c r="L938" i="1"/>
  <c r="Z938" i="1" s="1"/>
  <c r="M938" i="1"/>
  <c r="U938" i="1" s="1"/>
  <c r="N938" i="1"/>
  <c r="V938" i="1" s="1"/>
  <c r="O938" i="1"/>
  <c r="P938" i="1"/>
  <c r="W938" i="1" s="1"/>
  <c r="Q938" i="1"/>
  <c r="X938" i="1" s="1"/>
  <c r="R938" i="1"/>
  <c r="Y938" i="1" s="1"/>
  <c r="S938" i="1"/>
  <c r="L939" i="1"/>
  <c r="T939" i="1" s="1"/>
  <c r="M939" i="1"/>
  <c r="U939" i="1" s="1"/>
  <c r="N939" i="1"/>
  <c r="O939" i="1"/>
  <c r="P939" i="1"/>
  <c r="W939" i="1" s="1"/>
  <c r="Q939" i="1"/>
  <c r="X939" i="1" s="1"/>
  <c r="R939" i="1"/>
  <c r="Y939" i="1" s="1"/>
  <c r="S939" i="1"/>
  <c r="V939" i="1"/>
  <c r="L940" i="1"/>
  <c r="T940" i="1" s="1"/>
  <c r="M940" i="1"/>
  <c r="N940" i="1"/>
  <c r="O940" i="1"/>
  <c r="P940" i="1"/>
  <c r="W940" i="1" s="1"/>
  <c r="Q940" i="1"/>
  <c r="X940" i="1" s="1"/>
  <c r="R940" i="1"/>
  <c r="Y940" i="1" s="1"/>
  <c r="S940" i="1"/>
  <c r="U940" i="1"/>
  <c r="V940" i="1"/>
  <c r="L941" i="1"/>
  <c r="Z941" i="1" s="1"/>
  <c r="M941" i="1"/>
  <c r="N941" i="1"/>
  <c r="O941" i="1"/>
  <c r="P941" i="1"/>
  <c r="W941" i="1" s="1"/>
  <c r="Q941" i="1"/>
  <c r="X941" i="1" s="1"/>
  <c r="R941" i="1"/>
  <c r="S941" i="1"/>
  <c r="U941" i="1"/>
  <c r="V941" i="1"/>
  <c r="Y941" i="1"/>
  <c r="L942" i="1"/>
  <c r="M942" i="1"/>
  <c r="U942" i="1" s="1"/>
  <c r="N942" i="1"/>
  <c r="O942" i="1"/>
  <c r="Z942" i="1" s="1"/>
  <c r="P942" i="1"/>
  <c r="W942" i="1" s="1"/>
  <c r="Q942" i="1"/>
  <c r="X942" i="1" s="1"/>
  <c r="R942" i="1"/>
  <c r="Y942" i="1" s="1"/>
  <c r="S942" i="1"/>
  <c r="T942" i="1"/>
  <c r="V942" i="1"/>
  <c r="L943" i="1"/>
  <c r="M943" i="1"/>
  <c r="N943" i="1"/>
  <c r="V943" i="1" s="1"/>
  <c r="O943" i="1"/>
  <c r="P943" i="1"/>
  <c r="Q943" i="1"/>
  <c r="X943" i="1" s="1"/>
  <c r="R943" i="1"/>
  <c r="Y943" i="1" s="1"/>
  <c r="S943" i="1"/>
  <c r="T943" i="1"/>
  <c r="U943" i="1"/>
  <c r="W943" i="1"/>
  <c r="L944" i="1"/>
  <c r="M944" i="1"/>
  <c r="N944" i="1"/>
  <c r="V944" i="1" s="1"/>
  <c r="O944" i="1"/>
  <c r="P944" i="1"/>
  <c r="W944" i="1" s="1"/>
  <c r="Q944" i="1"/>
  <c r="X944" i="1" s="1"/>
  <c r="R944" i="1"/>
  <c r="S944" i="1"/>
  <c r="T944" i="1"/>
  <c r="U944" i="1"/>
  <c r="Y944" i="1"/>
  <c r="L945" i="1"/>
  <c r="T945" i="1" s="1"/>
  <c r="M945" i="1"/>
  <c r="U945" i="1" s="1"/>
  <c r="N945" i="1"/>
  <c r="O945" i="1"/>
  <c r="P945" i="1"/>
  <c r="Q945" i="1"/>
  <c r="X945" i="1" s="1"/>
  <c r="R945" i="1"/>
  <c r="Y945" i="1" s="1"/>
  <c r="S945" i="1"/>
  <c r="V945" i="1"/>
  <c r="W945" i="1"/>
  <c r="L946" i="1"/>
  <c r="T946" i="1" s="1"/>
  <c r="M946" i="1"/>
  <c r="N946" i="1"/>
  <c r="V946" i="1" s="1"/>
  <c r="O946" i="1"/>
  <c r="Z946" i="1" s="1"/>
  <c r="P946" i="1"/>
  <c r="W946" i="1" s="1"/>
  <c r="Q946" i="1"/>
  <c r="X946" i="1" s="1"/>
  <c r="R946" i="1"/>
  <c r="Y946" i="1" s="1"/>
  <c r="S946" i="1"/>
  <c r="U946" i="1"/>
  <c r="L947" i="1"/>
  <c r="M947" i="1"/>
  <c r="N947" i="1"/>
  <c r="V947" i="1" s="1"/>
  <c r="O947" i="1"/>
  <c r="P947" i="1"/>
  <c r="Q947" i="1"/>
  <c r="X947" i="1" s="1"/>
  <c r="R947" i="1"/>
  <c r="S947" i="1"/>
  <c r="T947" i="1"/>
  <c r="U947" i="1"/>
  <c r="W947" i="1"/>
  <c r="Y947" i="1"/>
  <c r="L948" i="1"/>
  <c r="M948" i="1"/>
  <c r="U948" i="1" s="1"/>
  <c r="N948" i="1"/>
  <c r="O948" i="1"/>
  <c r="P948" i="1"/>
  <c r="W948" i="1" s="1"/>
  <c r="Q948" i="1"/>
  <c r="X948" i="1" s="1"/>
  <c r="R948" i="1"/>
  <c r="S948" i="1"/>
  <c r="T948" i="1"/>
  <c r="V948" i="1"/>
  <c r="Y948" i="1"/>
  <c r="L949" i="1"/>
  <c r="T949" i="1" s="1"/>
  <c r="M949" i="1"/>
  <c r="U949" i="1" s="1"/>
  <c r="N949" i="1"/>
  <c r="O949" i="1"/>
  <c r="P949" i="1"/>
  <c r="Q949" i="1"/>
  <c r="X949" i="1" s="1"/>
  <c r="R949" i="1"/>
  <c r="Y949" i="1" s="1"/>
  <c r="S949" i="1"/>
  <c r="V949" i="1"/>
  <c r="W949" i="1"/>
  <c r="L950" i="1"/>
  <c r="M950" i="1"/>
  <c r="N950" i="1"/>
  <c r="V950" i="1" s="1"/>
  <c r="O950" i="1"/>
  <c r="Z950" i="1" s="1"/>
  <c r="P950" i="1"/>
  <c r="W950" i="1" s="1"/>
  <c r="Q950" i="1"/>
  <c r="X950" i="1" s="1"/>
  <c r="R950" i="1"/>
  <c r="Y950" i="1" s="1"/>
  <c r="S950" i="1"/>
  <c r="T950" i="1"/>
  <c r="U950" i="1"/>
  <c r="L951" i="1"/>
  <c r="M951" i="1"/>
  <c r="N951" i="1"/>
  <c r="V951" i="1" s="1"/>
  <c r="O951" i="1"/>
  <c r="P951" i="1"/>
  <c r="Q951" i="1"/>
  <c r="X951" i="1" s="1"/>
  <c r="R951" i="1"/>
  <c r="Y951" i="1" s="1"/>
  <c r="S951" i="1"/>
  <c r="T951" i="1"/>
  <c r="U951" i="1"/>
  <c r="W951" i="1"/>
  <c r="L952" i="1"/>
  <c r="T952" i="1" s="1"/>
  <c r="M952" i="1"/>
  <c r="U952" i="1" s="1"/>
  <c r="N952" i="1"/>
  <c r="O952" i="1"/>
  <c r="P952" i="1"/>
  <c r="W952" i="1" s="1"/>
  <c r="Q952" i="1"/>
  <c r="X952" i="1" s="1"/>
  <c r="R952" i="1"/>
  <c r="S952" i="1"/>
  <c r="V952" i="1"/>
  <c r="Y952" i="1"/>
  <c r="L953" i="1"/>
  <c r="T953" i="1" s="1"/>
  <c r="M953" i="1"/>
  <c r="U953" i="1" s="1"/>
  <c r="N953" i="1"/>
  <c r="O953" i="1"/>
  <c r="P953" i="1"/>
  <c r="Q953" i="1"/>
  <c r="X953" i="1" s="1"/>
  <c r="R953" i="1"/>
  <c r="Y953" i="1" s="1"/>
  <c r="S953" i="1"/>
  <c r="V953" i="1"/>
  <c r="W953" i="1"/>
  <c r="L954" i="1"/>
  <c r="T954" i="1" s="1"/>
  <c r="M954" i="1"/>
  <c r="U954" i="1" s="1"/>
  <c r="N954" i="1"/>
  <c r="O954" i="1"/>
  <c r="P954" i="1"/>
  <c r="W954" i="1" s="1"/>
  <c r="Q954" i="1"/>
  <c r="X954" i="1" s="1"/>
  <c r="R954" i="1"/>
  <c r="Y954" i="1" s="1"/>
  <c r="S954" i="1"/>
  <c r="V954" i="1"/>
  <c r="L955" i="1"/>
  <c r="M955" i="1"/>
  <c r="N955" i="1"/>
  <c r="O955" i="1"/>
  <c r="P955" i="1"/>
  <c r="Q955" i="1"/>
  <c r="X955" i="1" s="1"/>
  <c r="R955" i="1"/>
  <c r="S955" i="1"/>
  <c r="T955" i="1"/>
  <c r="U955" i="1"/>
  <c r="V955" i="1"/>
  <c r="W955" i="1"/>
  <c r="Y955" i="1"/>
  <c r="L956" i="1"/>
  <c r="M956" i="1"/>
  <c r="N956" i="1"/>
  <c r="V956" i="1" s="1"/>
  <c r="O956" i="1"/>
  <c r="P956" i="1"/>
  <c r="W956" i="1" s="1"/>
  <c r="Q956" i="1"/>
  <c r="X956" i="1" s="1"/>
  <c r="R956" i="1"/>
  <c r="S956" i="1"/>
  <c r="T956" i="1"/>
  <c r="U956" i="1"/>
  <c r="Y956" i="1"/>
  <c r="L957" i="1"/>
  <c r="Z957" i="1" s="1"/>
  <c r="M957" i="1"/>
  <c r="U957" i="1" s="1"/>
  <c r="N957" i="1"/>
  <c r="O957" i="1"/>
  <c r="P957" i="1"/>
  <c r="W957" i="1" s="1"/>
  <c r="Q957" i="1"/>
  <c r="X957" i="1" s="1"/>
  <c r="R957" i="1"/>
  <c r="Y957" i="1" s="1"/>
  <c r="S957" i="1"/>
  <c r="V957" i="1"/>
  <c r="L958" i="1"/>
  <c r="T958" i="1" s="1"/>
  <c r="M958" i="1"/>
  <c r="U958" i="1" s="1"/>
  <c r="N958" i="1"/>
  <c r="O958" i="1"/>
  <c r="P958" i="1"/>
  <c r="W958" i="1" s="1"/>
  <c r="Q958" i="1"/>
  <c r="X958" i="1" s="1"/>
  <c r="R958" i="1"/>
  <c r="Y958" i="1" s="1"/>
  <c r="S958" i="1"/>
  <c r="V958" i="1"/>
  <c r="L959" i="1"/>
  <c r="M959" i="1"/>
  <c r="N959" i="1"/>
  <c r="O959" i="1"/>
  <c r="P959" i="1"/>
  <c r="W959" i="1" s="1"/>
  <c r="Q959" i="1"/>
  <c r="X959" i="1" s="1"/>
  <c r="R959" i="1"/>
  <c r="S959" i="1"/>
  <c r="T959" i="1"/>
  <c r="U959" i="1"/>
  <c r="V959" i="1"/>
  <c r="Y959" i="1"/>
  <c r="L960" i="1"/>
  <c r="M960" i="1"/>
  <c r="N960" i="1"/>
  <c r="V960" i="1" s="1"/>
  <c r="O960" i="1"/>
  <c r="P960" i="1"/>
  <c r="W960" i="1" s="1"/>
  <c r="Q960" i="1"/>
  <c r="X960" i="1" s="1"/>
  <c r="R960" i="1"/>
  <c r="S960" i="1"/>
  <c r="T960" i="1"/>
  <c r="U960" i="1"/>
  <c r="Y960" i="1"/>
  <c r="L961" i="1"/>
  <c r="T961" i="1" s="1"/>
  <c r="M961" i="1"/>
  <c r="U961" i="1" s="1"/>
  <c r="N961" i="1"/>
  <c r="V961" i="1" s="1"/>
  <c r="O961" i="1"/>
  <c r="P961" i="1"/>
  <c r="Q961" i="1"/>
  <c r="X961" i="1" s="1"/>
  <c r="R961" i="1"/>
  <c r="Y961" i="1" s="1"/>
  <c r="S961" i="1"/>
  <c r="W961" i="1"/>
  <c r="L962" i="1"/>
  <c r="T962" i="1" s="1"/>
  <c r="M962" i="1"/>
  <c r="U962" i="1" s="1"/>
  <c r="N962" i="1"/>
  <c r="O962" i="1"/>
  <c r="P962" i="1"/>
  <c r="W962" i="1" s="1"/>
  <c r="Q962" i="1"/>
  <c r="X962" i="1" s="1"/>
  <c r="R962" i="1"/>
  <c r="Y962" i="1" s="1"/>
  <c r="S962" i="1"/>
  <c r="V962" i="1"/>
  <c r="L963" i="1"/>
  <c r="M963" i="1"/>
  <c r="N963" i="1"/>
  <c r="O963" i="1"/>
  <c r="P963" i="1"/>
  <c r="W963" i="1" s="1"/>
  <c r="Q963" i="1"/>
  <c r="X963" i="1" s="1"/>
  <c r="R963" i="1"/>
  <c r="S963" i="1"/>
  <c r="T963" i="1"/>
  <c r="U963" i="1"/>
  <c r="V963" i="1"/>
  <c r="Y963" i="1"/>
  <c r="L964" i="1"/>
  <c r="M964" i="1"/>
  <c r="N964" i="1"/>
  <c r="V964" i="1" s="1"/>
  <c r="O964" i="1"/>
  <c r="P964" i="1"/>
  <c r="W964" i="1" s="1"/>
  <c r="Q964" i="1"/>
  <c r="X964" i="1" s="1"/>
  <c r="R964" i="1"/>
  <c r="S964" i="1"/>
  <c r="T964" i="1"/>
  <c r="U964" i="1"/>
  <c r="Y964" i="1"/>
  <c r="L965" i="1"/>
  <c r="T965" i="1" s="1"/>
  <c r="M965" i="1"/>
  <c r="U965" i="1" s="1"/>
  <c r="N965" i="1"/>
  <c r="O965" i="1"/>
  <c r="P965" i="1"/>
  <c r="Q965" i="1"/>
  <c r="X965" i="1" s="1"/>
  <c r="R965" i="1"/>
  <c r="Y965" i="1" s="1"/>
  <c r="S965" i="1"/>
  <c r="V965" i="1"/>
  <c r="W965" i="1"/>
  <c r="L966" i="1"/>
  <c r="T966" i="1" s="1"/>
  <c r="M966" i="1"/>
  <c r="U966" i="1" s="1"/>
  <c r="N966" i="1"/>
  <c r="O966" i="1"/>
  <c r="P966" i="1"/>
  <c r="W966" i="1" s="1"/>
  <c r="Q966" i="1"/>
  <c r="X966" i="1" s="1"/>
  <c r="R966" i="1"/>
  <c r="Y966" i="1" s="1"/>
  <c r="S966" i="1"/>
  <c r="V966" i="1"/>
  <c r="L967" i="1"/>
  <c r="M967" i="1"/>
  <c r="N967" i="1"/>
  <c r="O967" i="1"/>
  <c r="P967" i="1"/>
  <c r="W967" i="1" s="1"/>
  <c r="Q967" i="1"/>
  <c r="X967" i="1" s="1"/>
  <c r="R967" i="1"/>
  <c r="S967" i="1"/>
  <c r="T967" i="1"/>
  <c r="U967" i="1"/>
  <c r="V967" i="1"/>
  <c r="Y967" i="1"/>
  <c r="L968" i="1"/>
  <c r="M968" i="1"/>
  <c r="N968" i="1"/>
  <c r="V968" i="1" s="1"/>
  <c r="O968" i="1"/>
  <c r="P968" i="1"/>
  <c r="W968" i="1" s="1"/>
  <c r="Q968" i="1"/>
  <c r="X968" i="1" s="1"/>
  <c r="R968" i="1"/>
  <c r="S968" i="1"/>
  <c r="T968" i="1"/>
  <c r="U968" i="1"/>
  <c r="Y968" i="1"/>
  <c r="L969" i="1"/>
  <c r="T969" i="1" s="1"/>
  <c r="M969" i="1"/>
  <c r="U969" i="1" s="1"/>
  <c r="N969" i="1"/>
  <c r="O969" i="1"/>
  <c r="P969" i="1"/>
  <c r="Q969" i="1"/>
  <c r="X969" i="1" s="1"/>
  <c r="R969" i="1"/>
  <c r="Y969" i="1" s="1"/>
  <c r="S969" i="1"/>
  <c r="V969" i="1"/>
  <c r="W969" i="1"/>
  <c r="L970" i="1"/>
  <c r="T970" i="1" s="1"/>
  <c r="M970" i="1"/>
  <c r="U970" i="1" s="1"/>
  <c r="N970" i="1"/>
  <c r="O970" i="1"/>
  <c r="P970" i="1"/>
  <c r="W970" i="1" s="1"/>
  <c r="Q970" i="1"/>
  <c r="X970" i="1" s="1"/>
  <c r="R970" i="1"/>
  <c r="Y970" i="1" s="1"/>
  <c r="S970" i="1"/>
  <c r="V970" i="1"/>
  <c r="L971" i="1"/>
  <c r="M971" i="1"/>
  <c r="N971" i="1"/>
  <c r="O971" i="1"/>
  <c r="P971" i="1"/>
  <c r="W971" i="1" s="1"/>
  <c r="Q971" i="1"/>
  <c r="X971" i="1" s="1"/>
  <c r="R971" i="1"/>
  <c r="S971" i="1"/>
  <c r="T971" i="1"/>
  <c r="U971" i="1"/>
  <c r="V971" i="1"/>
  <c r="Y971" i="1"/>
  <c r="L972" i="1"/>
  <c r="M972" i="1"/>
  <c r="N972" i="1"/>
  <c r="V972" i="1" s="1"/>
  <c r="O972" i="1"/>
  <c r="P972" i="1"/>
  <c r="W972" i="1" s="1"/>
  <c r="Q972" i="1"/>
  <c r="X972" i="1" s="1"/>
  <c r="R972" i="1"/>
  <c r="S972" i="1"/>
  <c r="T972" i="1"/>
  <c r="U972" i="1"/>
  <c r="Y972" i="1"/>
  <c r="L973" i="1"/>
  <c r="Z973" i="1" s="1"/>
  <c r="M973" i="1"/>
  <c r="U973" i="1" s="1"/>
  <c r="N973" i="1"/>
  <c r="O973" i="1"/>
  <c r="P973" i="1"/>
  <c r="Q973" i="1"/>
  <c r="X973" i="1" s="1"/>
  <c r="R973" i="1"/>
  <c r="Y973" i="1" s="1"/>
  <c r="S973" i="1"/>
  <c r="V973" i="1"/>
  <c r="W973" i="1"/>
  <c r="L974" i="1"/>
  <c r="T974" i="1" s="1"/>
  <c r="M974" i="1"/>
  <c r="N974" i="1"/>
  <c r="V974" i="1" s="1"/>
  <c r="O974" i="1"/>
  <c r="Z974" i="1" s="1"/>
  <c r="P974" i="1"/>
  <c r="W974" i="1" s="1"/>
  <c r="Q974" i="1"/>
  <c r="X974" i="1" s="1"/>
  <c r="R974" i="1"/>
  <c r="Y974" i="1" s="1"/>
  <c r="S974" i="1"/>
  <c r="U974" i="1"/>
  <c r="L975" i="1"/>
  <c r="M975" i="1"/>
  <c r="N975" i="1"/>
  <c r="O975" i="1"/>
  <c r="P975" i="1"/>
  <c r="W975" i="1" s="1"/>
  <c r="Q975" i="1"/>
  <c r="X975" i="1" s="1"/>
  <c r="R975" i="1"/>
  <c r="S975" i="1"/>
  <c r="T975" i="1"/>
  <c r="U975" i="1"/>
  <c r="V975" i="1"/>
  <c r="Y975" i="1"/>
  <c r="L976" i="1"/>
  <c r="M976" i="1"/>
  <c r="N976" i="1"/>
  <c r="O976" i="1"/>
  <c r="P976" i="1"/>
  <c r="W976" i="1" s="1"/>
  <c r="Q976" i="1"/>
  <c r="X976" i="1" s="1"/>
  <c r="R976" i="1"/>
  <c r="S976" i="1"/>
  <c r="T976" i="1"/>
  <c r="U976" i="1"/>
  <c r="V976" i="1"/>
  <c r="Y976" i="1"/>
  <c r="L977" i="1"/>
  <c r="T977" i="1" s="1"/>
  <c r="M977" i="1"/>
  <c r="U977" i="1" s="1"/>
  <c r="N977" i="1"/>
  <c r="O977" i="1"/>
  <c r="P977" i="1"/>
  <c r="Q977" i="1"/>
  <c r="X977" i="1" s="1"/>
  <c r="R977" i="1"/>
  <c r="S977" i="1"/>
  <c r="V977" i="1"/>
  <c r="W977" i="1"/>
  <c r="Y977" i="1"/>
  <c r="L978" i="1"/>
  <c r="T978" i="1" s="1"/>
  <c r="M978" i="1"/>
  <c r="U978" i="1" s="1"/>
  <c r="N978" i="1"/>
  <c r="O978" i="1"/>
  <c r="Z978" i="1" s="1"/>
  <c r="P978" i="1"/>
  <c r="W978" i="1" s="1"/>
  <c r="Q978" i="1"/>
  <c r="X978" i="1" s="1"/>
  <c r="R978" i="1"/>
  <c r="Y978" i="1" s="1"/>
  <c r="S978" i="1"/>
  <c r="V978" i="1"/>
  <c r="L979" i="1"/>
  <c r="M979" i="1"/>
  <c r="N979" i="1"/>
  <c r="O979" i="1"/>
  <c r="P979" i="1"/>
  <c r="W979" i="1" s="1"/>
  <c r="Q979" i="1"/>
  <c r="X979" i="1" s="1"/>
  <c r="R979" i="1"/>
  <c r="S979" i="1"/>
  <c r="T979" i="1"/>
  <c r="U979" i="1"/>
  <c r="V979" i="1"/>
  <c r="Y979" i="1"/>
  <c r="L980" i="1"/>
  <c r="M980" i="1"/>
  <c r="N980" i="1"/>
  <c r="V980" i="1" s="1"/>
  <c r="O980" i="1"/>
  <c r="P980" i="1"/>
  <c r="W980" i="1" s="1"/>
  <c r="Q980" i="1"/>
  <c r="X980" i="1" s="1"/>
  <c r="R980" i="1"/>
  <c r="S980" i="1"/>
  <c r="T980" i="1"/>
  <c r="U980" i="1"/>
  <c r="Y980" i="1"/>
  <c r="L981" i="1"/>
  <c r="T981" i="1" s="1"/>
  <c r="M981" i="1"/>
  <c r="U981" i="1" s="1"/>
  <c r="N981" i="1"/>
  <c r="O981" i="1"/>
  <c r="P981" i="1"/>
  <c r="Q981" i="1"/>
  <c r="X981" i="1" s="1"/>
  <c r="R981" i="1"/>
  <c r="Y981" i="1" s="1"/>
  <c r="S981" i="1"/>
  <c r="V981" i="1"/>
  <c r="W981" i="1"/>
  <c r="L982" i="1"/>
  <c r="T982" i="1" s="1"/>
  <c r="M982" i="1"/>
  <c r="U982" i="1" s="1"/>
  <c r="N982" i="1"/>
  <c r="O982" i="1"/>
  <c r="Z982" i="1" s="1"/>
  <c r="P982" i="1"/>
  <c r="W982" i="1" s="1"/>
  <c r="Q982" i="1"/>
  <c r="X982" i="1" s="1"/>
  <c r="R982" i="1"/>
  <c r="Y982" i="1" s="1"/>
  <c r="S982" i="1"/>
  <c r="V982" i="1"/>
  <c r="L983" i="1"/>
  <c r="M983" i="1"/>
  <c r="N983" i="1"/>
  <c r="O983" i="1"/>
  <c r="P983" i="1"/>
  <c r="W983" i="1" s="1"/>
  <c r="Q983" i="1"/>
  <c r="X983" i="1" s="1"/>
  <c r="R983" i="1"/>
  <c r="S983" i="1"/>
  <c r="T983" i="1"/>
  <c r="U983" i="1"/>
  <c r="V983" i="1"/>
  <c r="Y983" i="1"/>
  <c r="L984" i="1"/>
  <c r="M984" i="1"/>
  <c r="N984" i="1"/>
  <c r="V984" i="1" s="1"/>
  <c r="O984" i="1"/>
  <c r="P984" i="1"/>
  <c r="W984" i="1" s="1"/>
  <c r="Q984" i="1"/>
  <c r="X984" i="1" s="1"/>
  <c r="R984" i="1"/>
  <c r="S984" i="1"/>
  <c r="T984" i="1"/>
  <c r="U984" i="1"/>
  <c r="Y984" i="1"/>
  <c r="L985" i="1"/>
  <c r="T985" i="1" s="1"/>
  <c r="M985" i="1"/>
  <c r="U985" i="1" s="1"/>
  <c r="N985" i="1"/>
  <c r="O985" i="1"/>
  <c r="P985" i="1"/>
  <c r="Q985" i="1"/>
  <c r="X985" i="1" s="1"/>
  <c r="R985" i="1"/>
  <c r="Y985" i="1" s="1"/>
  <c r="S985" i="1"/>
  <c r="V985" i="1"/>
  <c r="W985" i="1"/>
  <c r="L986" i="1"/>
  <c r="T986" i="1" s="1"/>
  <c r="M986" i="1"/>
  <c r="N986" i="1"/>
  <c r="V986" i="1" s="1"/>
  <c r="O986" i="1"/>
  <c r="Z986" i="1" s="1"/>
  <c r="P986" i="1"/>
  <c r="W986" i="1" s="1"/>
  <c r="Q986" i="1"/>
  <c r="X986" i="1" s="1"/>
  <c r="R986" i="1"/>
  <c r="Y986" i="1" s="1"/>
  <c r="S986" i="1"/>
  <c r="U986" i="1"/>
  <c r="L987" i="1"/>
  <c r="M987" i="1"/>
  <c r="N987" i="1"/>
  <c r="V987" i="1" s="1"/>
  <c r="O987" i="1"/>
  <c r="P987" i="1"/>
  <c r="Q987" i="1"/>
  <c r="X987" i="1" s="1"/>
  <c r="R987" i="1"/>
  <c r="Y987" i="1" s="1"/>
  <c r="S987" i="1"/>
  <c r="T987" i="1"/>
  <c r="U987" i="1"/>
  <c r="W987" i="1"/>
  <c r="L988" i="1"/>
  <c r="M988" i="1"/>
  <c r="N988" i="1"/>
  <c r="V988" i="1" s="1"/>
  <c r="O988" i="1"/>
  <c r="P988" i="1"/>
  <c r="W988" i="1" s="1"/>
  <c r="Q988" i="1"/>
  <c r="X988" i="1" s="1"/>
  <c r="R988" i="1"/>
  <c r="S988" i="1"/>
  <c r="T988" i="1"/>
  <c r="U988" i="1"/>
  <c r="Y988" i="1"/>
  <c r="L989" i="1"/>
  <c r="Z989" i="1" s="1"/>
  <c r="M989" i="1"/>
  <c r="U989" i="1" s="1"/>
  <c r="N989" i="1"/>
  <c r="O989" i="1"/>
  <c r="P989" i="1"/>
  <c r="Q989" i="1"/>
  <c r="X989" i="1" s="1"/>
  <c r="R989" i="1"/>
  <c r="Y989" i="1" s="1"/>
  <c r="S989" i="1"/>
  <c r="V989" i="1"/>
  <c r="W989" i="1"/>
  <c r="L990" i="1"/>
  <c r="T990" i="1" s="1"/>
  <c r="M990" i="1"/>
  <c r="N990" i="1"/>
  <c r="V990" i="1" s="1"/>
  <c r="O990" i="1"/>
  <c r="Z990" i="1" s="1"/>
  <c r="P990" i="1"/>
  <c r="W990" i="1" s="1"/>
  <c r="Q990" i="1"/>
  <c r="X990" i="1" s="1"/>
  <c r="R990" i="1"/>
  <c r="S990" i="1"/>
  <c r="U990" i="1"/>
  <c r="Y990" i="1"/>
  <c r="L991" i="1"/>
  <c r="M991" i="1"/>
  <c r="U991" i="1" s="1"/>
  <c r="N991" i="1"/>
  <c r="V991" i="1" s="1"/>
  <c r="O991" i="1"/>
  <c r="P991" i="1"/>
  <c r="Q991" i="1"/>
  <c r="X991" i="1" s="1"/>
  <c r="R991" i="1"/>
  <c r="Y991" i="1" s="1"/>
  <c r="S991" i="1"/>
  <c r="T991" i="1"/>
  <c r="W991" i="1"/>
  <c r="L992" i="1"/>
  <c r="M992" i="1"/>
  <c r="U992" i="1" s="1"/>
  <c r="N992" i="1"/>
  <c r="O992" i="1"/>
  <c r="P992" i="1"/>
  <c r="W992" i="1" s="1"/>
  <c r="Q992" i="1"/>
  <c r="X992" i="1" s="1"/>
  <c r="R992" i="1"/>
  <c r="S992" i="1"/>
  <c r="T992" i="1"/>
  <c r="V992" i="1"/>
  <c r="Y992" i="1"/>
  <c r="L993" i="1"/>
  <c r="T993" i="1" s="1"/>
  <c r="M993" i="1"/>
  <c r="N993" i="1"/>
  <c r="V993" i="1" s="1"/>
  <c r="O993" i="1"/>
  <c r="P993" i="1"/>
  <c r="W993" i="1" s="1"/>
  <c r="Q993" i="1"/>
  <c r="X993" i="1" s="1"/>
  <c r="R993" i="1"/>
  <c r="S993" i="1"/>
  <c r="U993" i="1"/>
  <c r="Y993" i="1"/>
  <c r="L994" i="1"/>
  <c r="M994" i="1"/>
  <c r="U994" i="1" s="1"/>
  <c r="N994" i="1"/>
  <c r="V994" i="1" s="1"/>
  <c r="O994" i="1"/>
  <c r="P994" i="1"/>
  <c r="W994" i="1" s="1"/>
  <c r="Q994" i="1"/>
  <c r="X994" i="1" s="1"/>
  <c r="R994" i="1"/>
  <c r="S994" i="1"/>
  <c r="T994" i="1"/>
  <c r="Y994" i="1"/>
  <c r="L995" i="1"/>
  <c r="T995" i="1" s="1"/>
  <c r="M995" i="1"/>
  <c r="U995" i="1" s="1"/>
  <c r="N995" i="1"/>
  <c r="O995" i="1"/>
  <c r="P995" i="1"/>
  <c r="W995" i="1" s="1"/>
  <c r="Q995" i="1"/>
  <c r="X995" i="1" s="1"/>
  <c r="R995" i="1"/>
  <c r="Y995" i="1" s="1"/>
  <c r="S995" i="1"/>
  <c r="V995" i="1"/>
  <c r="L996" i="1"/>
  <c r="T996" i="1" s="1"/>
  <c r="M996" i="1"/>
  <c r="N996" i="1"/>
  <c r="O996" i="1"/>
  <c r="P996" i="1"/>
  <c r="W996" i="1" s="1"/>
  <c r="Q996" i="1"/>
  <c r="X996" i="1" s="1"/>
  <c r="R996" i="1"/>
  <c r="Y996" i="1" s="1"/>
  <c r="S996" i="1"/>
  <c r="U996" i="1"/>
  <c r="V996" i="1"/>
  <c r="L997" i="1"/>
  <c r="T997" i="1" s="1"/>
  <c r="M997" i="1"/>
  <c r="N997" i="1"/>
  <c r="V997" i="1" s="1"/>
  <c r="O997" i="1"/>
  <c r="P997" i="1"/>
  <c r="W997" i="1" s="1"/>
  <c r="Q997" i="1"/>
  <c r="X997" i="1" s="1"/>
  <c r="R997" i="1"/>
  <c r="S997" i="1"/>
  <c r="U997" i="1"/>
  <c r="Y997" i="1"/>
  <c r="L998" i="1"/>
  <c r="M998" i="1"/>
  <c r="U998" i="1" s="1"/>
  <c r="N998" i="1"/>
  <c r="O998" i="1"/>
  <c r="Z998" i="1" s="1"/>
  <c r="P998" i="1"/>
  <c r="W998" i="1" s="1"/>
  <c r="Q998" i="1"/>
  <c r="X998" i="1" s="1"/>
  <c r="R998" i="1"/>
  <c r="S998" i="1"/>
  <c r="T998" i="1"/>
  <c r="V998" i="1"/>
  <c r="Y998" i="1"/>
  <c r="L999" i="1"/>
  <c r="T999" i="1" s="1"/>
  <c r="M999" i="1"/>
  <c r="N999" i="1"/>
  <c r="V999" i="1" s="1"/>
  <c r="O999" i="1"/>
  <c r="P999" i="1"/>
  <c r="W999" i="1" s="1"/>
  <c r="Q999" i="1"/>
  <c r="X999" i="1" s="1"/>
  <c r="R999" i="1"/>
  <c r="S999" i="1"/>
  <c r="AA999" i="1" s="1"/>
  <c r="U999" i="1"/>
  <c r="Y999" i="1"/>
  <c r="L1000" i="1"/>
  <c r="M1000" i="1"/>
  <c r="U1000" i="1" s="1"/>
  <c r="N1000" i="1"/>
  <c r="O1000" i="1"/>
  <c r="P1000" i="1"/>
  <c r="W1000" i="1" s="1"/>
  <c r="Q1000" i="1"/>
  <c r="X1000" i="1" s="1"/>
  <c r="R1000" i="1"/>
  <c r="S1000" i="1"/>
  <c r="T1000" i="1"/>
  <c r="V1000" i="1"/>
  <c r="Y1000" i="1"/>
  <c r="L1001" i="1"/>
  <c r="M1001" i="1"/>
  <c r="U1001" i="1" s="1"/>
  <c r="N1001" i="1"/>
  <c r="O1001" i="1"/>
  <c r="P1001" i="1"/>
  <c r="W1001" i="1" s="1"/>
  <c r="Q1001" i="1"/>
  <c r="X1001" i="1" s="1"/>
  <c r="R1001" i="1"/>
  <c r="S1001" i="1"/>
  <c r="T1001" i="1"/>
  <c r="V1001" i="1"/>
  <c r="Y1001" i="1"/>
  <c r="L1002" i="1"/>
  <c r="M1002" i="1"/>
  <c r="Z1002" i="1" s="1"/>
  <c r="N1002" i="1"/>
  <c r="V1002" i="1" s="1"/>
  <c r="O1002" i="1"/>
  <c r="P1002" i="1"/>
  <c r="W1002" i="1" s="1"/>
  <c r="Q1002" i="1"/>
  <c r="X1002" i="1" s="1"/>
  <c r="R1002" i="1"/>
  <c r="S1002" i="1"/>
  <c r="T1002" i="1"/>
  <c r="Y1002" i="1"/>
  <c r="L1003" i="1"/>
  <c r="M1003" i="1"/>
  <c r="U1003" i="1" s="1"/>
  <c r="N1003" i="1"/>
  <c r="V1003" i="1" s="1"/>
  <c r="O1003" i="1"/>
  <c r="P1003" i="1"/>
  <c r="Q1003" i="1"/>
  <c r="X1003" i="1" s="1"/>
  <c r="R1003" i="1"/>
  <c r="Y1003" i="1" s="1"/>
  <c r="S1003" i="1"/>
  <c r="T1003" i="1"/>
  <c r="W1003" i="1"/>
  <c r="L1004" i="1"/>
  <c r="M1004" i="1"/>
  <c r="N1004" i="1"/>
  <c r="V1004" i="1" s="1"/>
  <c r="O1004" i="1"/>
  <c r="P1004" i="1"/>
  <c r="W1004" i="1" s="1"/>
  <c r="Q1004" i="1"/>
  <c r="X1004" i="1" s="1"/>
  <c r="R1004" i="1"/>
  <c r="S1004" i="1"/>
  <c r="T1004" i="1"/>
  <c r="U1004" i="1"/>
  <c r="Y1004" i="1"/>
  <c r="L1005" i="1"/>
  <c r="M1005" i="1"/>
  <c r="N1005" i="1"/>
  <c r="V1005" i="1" s="1"/>
  <c r="O1005" i="1"/>
  <c r="P1005" i="1"/>
  <c r="W1005" i="1" s="1"/>
  <c r="Q1005" i="1"/>
  <c r="X1005" i="1" s="1"/>
  <c r="R1005" i="1"/>
  <c r="S1005" i="1"/>
  <c r="T1005" i="1"/>
  <c r="U1005" i="1"/>
  <c r="Y1005" i="1"/>
  <c r="L1006" i="1"/>
  <c r="Z1006" i="1" s="1"/>
  <c r="M1006" i="1"/>
  <c r="U1006" i="1" s="1"/>
  <c r="N1006" i="1"/>
  <c r="O1006" i="1"/>
  <c r="P1006" i="1"/>
  <c r="W1006" i="1" s="1"/>
  <c r="Q1006" i="1"/>
  <c r="X1006" i="1" s="1"/>
  <c r="R1006" i="1"/>
  <c r="Y1006" i="1" s="1"/>
  <c r="S1006" i="1"/>
  <c r="V1006" i="1"/>
  <c r="L1007" i="1"/>
  <c r="T1007" i="1" s="1"/>
  <c r="M1007" i="1"/>
  <c r="U1007" i="1" s="1"/>
  <c r="N1007" i="1"/>
  <c r="O1007" i="1"/>
  <c r="P1007" i="1"/>
  <c r="W1007" i="1" s="1"/>
  <c r="Q1007" i="1"/>
  <c r="X1007" i="1" s="1"/>
  <c r="R1007" i="1"/>
  <c r="S1007" i="1"/>
  <c r="V1007" i="1"/>
  <c r="Y1007" i="1"/>
  <c r="L1008" i="1"/>
  <c r="M1008" i="1"/>
  <c r="U1008" i="1" s="1"/>
  <c r="N1008" i="1"/>
  <c r="O1008" i="1"/>
  <c r="P1008" i="1"/>
  <c r="W1008" i="1" s="1"/>
  <c r="Q1008" i="1"/>
  <c r="X1008" i="1" s="1"/>
  <c r="R1008" i="1"/>
  <c r="Y1008" i="1" s="1"/>
  <c r="S1008" i="1"/>
  <c r="T1008" i="1"/>
  <c r="V1008" i="1"/>
  <c r="L1009" i="1"/>
  <c r="M1009" i="1"/>
  <c r="U1009" i="1" s="1"/>
  <c r="N1009" i="1"/>
  <c r="O1009" i="1"/>
  <c r="P1009" i="1"/>
  <c r="W1009" i="1" s="1"/>
  <c r="Q1009" i="1"/>
  <c r="X1009" i="1" s="1"/>
  <c r="R1009" i="1"/>
  <c r="S1009" i="1"/>
  <c r="T1009" i="1"/>
  <c r="V1009" i="1"/>
  <c r="Y1009" i="1"/>
  <c r="L1010" i="1"/>
  <c r="T1010" i="1" s="1"/>
  <c r="M1010" i="1"/>
  <c r="N1010" i="1"/>
  <c r="V1010" i="1" s="1"/>
  <c r="O1010" i="1"/>
  <c r="P1010" i="1"/>
  <c r="W1010" i="1" s="1"/>
  <c r="Q1010" i="1"/>
  <c r="X1010" i="1" s="1"/>
  <c r="R1010" i="1"/>
  <c r="Y1010" i="1" s="1"/>
  <c r="S1010" i="1"/>
  <c r="U1010" i="1"/>
  <c r="L1011" i="1"/>
  <c r="M1011" i="1"/>
  <c r="N1011" i="1"/>
  <c r="V1011" i="1" s="1"/>
  <c r="O1011" i="1"/>
  <c r="Z1011" i="1" s="1"/>
  <c r="P1011" i="1"/>
  <c r="W1011" i="1" s="1"/>
  <c r="Q1011" i="1"/>
  <c r="X1011" i="1" s="1"/>
  <c r="R1011" i="1"/>
  <c r="S1011" i="1"/>
  <c r="T1011" i="1"/>
  <c r="U1011" i="1"/>
  <c r="Y1011" i="1"/>
  <c r="L1012" i="1"/>
  <c r="T1012" i="1" s="1"/>
  <c r="M1012" i="1"/>
  <c r="N1012" i="1"/>
  <c r="V1012" i="1" s="1"/>
  <c r="O1012" i="1"/>
  <c r="P1012" i="1"/>
  <c r="W1012" i="1" s="1"/>
  <c r="Q1012" i="1"/>
  <c r="X1012" i="1" s="1"/>
  <c r="R1012" i="1"/>
  <c r="Y1012" i="1" s="1"/>
  <c r="S1012" i="1"/>
  <c r="U1012" i="1"/>
  <c r="L1013" i="1"/>
  <c r="T1013" i="1" s="1"/>
  <c r="M1013" i="1"/>
  <c r="N1013" i="1"/>
  <c r="O1013" i="1"/>
  <c r="P1013" i="1"/>
  <c r="Q1013" i="1"/>
  <c r="X1013" i="1" s="1"/>
  <c r="R1013" i="1"/>
  <c r="S1013" i="1"/>
  <c r="U1013" i="1"/>
  <c r="V1013" i="1"/>
  <c r="W1013" i="1"/>
  <c r="Y1013" i="1"/>
  <c r="L1014" i="1"/>
  <c r="T1014" i="1" s="1"/>
  <c r="M1014" i="1"/>
  <c r="N1014" i="1"/>
  <c r="V1014" i="1" s="1"/>
  <c r="O1014" i="1"/>
  <c r="P1014" i="1"/>
  <c r="W1014" i="1" s="1"/>
  <c r="Q1014" i="1"/>
  <c r="X1014" i="1" s="1"/>
  <c r="R1014" i="1"/>
  <c r="Y1014" i="1" s="1"/>
  <c r="S1014" i="1"/>
  <c r="U1014" i="1"/>
  <c r="L1015" i="1"/>
  <c r="M1015" i="1"/>
  <c r="U1015" i="1" s="1"/>
  <c r="N1015" i="1"/>
  <c r="V1015" i="1" s="1"/>
  <c r="O1015" i="1"/>
  <c r="Z1015" i="1" s="1"/>
  <c r="P1015" i="1"/>
  <c r="Q1015" i="1"/>
  <c r="X1015" i="1" s="1"/>
  <c r="R1015" i="1"/>
  <c r="S1015" i="1"/>
  <c r="T1015" i="1"/>
  <c r="W1015" i="1"/>
  <c r="Y1015" i="1"/>
  <c r="L1016" i="1"/>
  <c r="M1016" i="1"/>
  <c r="N1016" i="1"/>
  <c r="V1016" i="1" s="1"/>
  <c r="O1016" i="1"/>
  <c r="P1016" i="1"/>
  <c r="W1016" i="1" s="1"/>
  <c r="Q1016" i="1"/>
  <c r="X1016" i="1" s="1"/>
  <c r="R1016" i="1"/>
  <c r="Y1016" i="1" s="1"/>
  <c r="S1016" i="1"/>
  <c r="T1016" i="1"/>
  <c r="U1016" i="1"/>
  <c r="L1017" i="1"/>
  <c r="M1017" i="1"/>
  <c r="N1017" i="1"/>
  <c r="O1017" i="1"/>
  <c r="P1017" i="1"/>
  <c r="W1017" i="1" s="1"/>
  <c r="Q1017" i="1"/>
  <c r="X1017" i="1" s="1"/>
  <c r="R1017" i="1"/>
  <c r="S1017" i="1"/>
  <c r="T1017" i="1"/>
  <c r="U1017" i="1"/>
  <c r="V1017" i="1"/>
  <c r="Y1017" i="1"/>
  <c r="L1018" i="1"/>
  <c r="T1018" i="1" s="1"/>
  <c r="M1018" i="1"/>
  <c r="U1018" i="1" s="1"/>
  <c r="N1018" i="1"/>
  <c r="V1018" i="1" s="1"/>
  <c r="O1018" i="1"/>
  <c r="P1018" i="1"/>
  <c r="W1018" i="1" s="1"/>
  <c r="Q1018" i="1"/>
  <c r="X1018" i="1" s="1"/>
  <c r="R1018" i="1"/>
  <c r="Y1018" i="1" s="1"/>
  <c r="S1018" i="1"/>
  <c r="L1019" i="1"/>
  <c r="T1019" i="1" s="1"/>
  <c r="M1019" i="1"/>
  <c r="Z1019" i="1" s="1"/>
  <c r="N1019" i="1"/>
  <c r="V1019" i="1" s="1"/>
  <c r="O1019" i="1"/>
  <c r="P1019" i="1"/>
  <c r="W1019" i="1" s="1"/>
  <c r="Q1019" i="1"/>
  <c r="X1019" i="1" s="1"/>
  <c r="R1019" i="1"/>
  <c r="Y1019" i="1" s="1"/>
  <c r="S1019" i="1"/>
  <c r="L1020" i="1"/>
  <c r="M1020" i="1"/>
  <c r="U1020" i="1" s="1"/>
  <c r="N1020" i="1"/>
  <c r="V1020" i="1" s="1"/>
  <c r="O1020" i="1"/>
  <c r="P1020" i="1"/>
  <c r="W1020" i="1" s="1"/>
  <c r="Q1020" i="1"/>
  <c r="X1020" i="1" s="1"/>
  <c r="R1020" i="1"/>
  <c r="Y1020" i="1" s="1"/>
  <c r="S1020" i="1"/>
  <c r="T1020" i="1"/>
  <c r="L1021" i="1"/>
  <c r="M1021" i="1"/>
  <c r="N1021" i="1"/>
  <c r="O1021" i="1"/>
  <c r="P1021" i="1"/>
  <c r="W1021" i="1" s="1"/>
  <c r="Q1021" i="1"/>
  <c r="X1021" i="1" s="1"/>
  <c r="R1021" i="1"/>
  <c r="S1021" i="1"/>
  <c r="T1021" i="1"/>
  <c r="U1021" i="1"/>
  <c r="V1021" i="1"/>
  <c r="Y1021" i="1"/>
  <c r="L1022" i="1"/>
  <c r="M1022" i="1"/>
  <c r="N1022" i="1"/>
  <c r="V1022" i="1" s="1"/>
  <c r="O1022" i="1"/>
  <c r="P1022" i="1"/>
  <c r="W1022" i="1" s="1"/>
  <c r="Q1022" i="1"/>
  <c r="X1022" i="1" s="1"/>
  <c r="R1022" i="1"/>
  <c r="S1022" i="1"/>
  <c r="T1022" i="1"/>
  <c r="U1022" i="1"/>
  <c r="Y1022" i="1"/>
  <c r="L1023" i="1"/>
  <c r="T1023" i="1" s="1"/>
  <c r="M1023" i="1"/>
  <c r="U1023" i="1" s="1"/>
  <c r="N1023" i="1"/>
  <c r="V1023" i="1" s="1"/>
  <c r="O1023" i="1"/>
  <c r="P1023" i="1"/>
  <c r="Q1023" i="1"/>
  <c r="R1023" i="1"/>
  <c r="Y1023" i="1" s="1"/>
  <c r="S1023" i="1"/>
  <c r="W1023" i="1"/>
  <c r="L1024" i="1"/>
  <c r="T1024" i="1" s="1"/>
  <c r="M1024" i="1"/>
  <c r="U1024" i="1" s="1"/>
  <c r="N1024" i="1"/>
  <c r="O1024" i="1"/>
  <c r="P1024" i="1"/>
  <c r="W1024" i="1" s="1"/>
  <c r="Q1024" i="1"/>
  <c r="X1024" i="1" s="1"/>
  <c r="R1024" i="1"/>
  <c r="S1024" i="1"/>
  <c r="V1024" i="1"/>
  <c r="Y1024" i="1"/>
  <c r="L1025" i="1"/>
  <c r="M1025" i="1"/>
  <c r="N1025" i="1"/>
  <c r="V1025" i="1" s="1"/>
  <c r="O1025" i="1"/>
  <c r="P1025" i="1"/>
  <c r="Q1025" i="1"/>
  <c r="R1025" i="1"/>
  <c r="Y1025" i="1" s="1"/>
  <c r="S1025" i="1"/>
  <c r="T1025" i="1"/>
  <c r="U1025" i="1"/>
  <c r="W1025" i="1"/>
  <c r="L1026" i="1"/>
  <c r="M1026" i="1"/>
  <c r="U1026" i="1" s="1"/>
  <c r="N1026" i="1"/>
  <c r="O1026" i="1"/>
  <c r="P1026" i="1"/>
  <c r="W1026" i="1" s="1"/>
  <c r="Q1026" i="1"/>
  <c r="X1026" i="1" s="1"/>
  <c r="R1026" i="1"/>
  <c r="S1026" i="1"/>
  <c r="T1026" i="1"/>
  <c r="V1026" i="1"/>
  <c r="Y1026" i="1"/>
  <c r="L1027" i="1"/>
  <c r="T1027" i="1" s="1"/>
  <c r="M1027" i="1"/>
  <c r="N1027" i="1"/>
  <c r="V1027" i="1" s="1"/>
  <c r="O1027" i="1"/>
  <c r="P1027" i="1"/>
  <c r="Q1027" i="1"/>
  <c r="R1027" i="1"/>
  <c r="Y1027" i="1" s="1"/>
  <c r="S1027" i="1"/>
  <c r="U1027" i="1"/>
  <c r="W1027" i="1"/>
  <c r="L1028" i="1"/>
  <c r="T1028" i="1" s="1"/>
  <c r="M1028" i="1"/>
  <c r="N1028" i="1"/>
  <c r="V1028" i="1" s="1"/>
  <c r="O1028" i="1"/>
  <c r="P1028" i="1"/>
  <c r="W1028" i="1" s="1"/>
  <c r="Q1028" i="1"/>
  <c r="X1028" i="1" s="1"/>
  <c r="R1028" i="1"/>
  <c r="Y1028" i="1" s="1"/>
  <c r="S1028" i="1"/>
  <c r="U1028" i="1"/>
  <c r="L1029" i="1"/>
  <c r="M1029" i="1"/>
  <c r="N1029" i="1"/>
  <c r="V1029" i="1" s="1"/>
  <c r="O1029" i="1"/>
  <c r="P1029" i="1"/>
  <c r="Q1029" i="1"/>
  <c r="R1029" i="1"/>
  <c r="Y1029" i="1" s="1"/>
  <c r="S1029" i="1"/>
  <c r="T1029" i="1"/>
  <c r="U1029" i="1"/>
  <c r="W1029" i="1"/>
  <c r="L1030" i="1"/>
  <c r="M1030" i="1"/>
  <c r="U1030" i="1" s="1"/>
  <c r="N1030" i="1"/>
  <c r="O1030" i="1"/>
  <c r="P1030" i="1"/>
  <c r="W1030" i="1" s="1"/>
  <c r="Q1030" i="1"/>
  <c r="X1030" i="1" s="1"/>
  <c r="R1030" i="1"/>
  <c r="S1030" i="1"/>
  <c r="T1030" i="1"/>
  <c r="V1030" i="1"/>
  <c r="Y1030" i="1"/>
  <c r="L1031" i="1"/>
  <c r="T1031" i="1" s="1"/>
  <c r="M1031" i="1"/>
  <c r="N1031" i="1"/>
  <c r="V1031" i="1" s="1"/>
  <c r="O1031" i="1"/>
  <c r="P1031" i="1"/>
  <c r="W1031" i="1" s="1"/>
  <c r="Q1031" i="1"/>
  <c r="R1031" i="1"/>
  <c r="S1031" i="1"/>
  <c r="U1031" i="1"/>
  <c r="Y1031" i="1"/>
  <c r="L1032" i="1"/>
  <c r="M1032" i="1"/>
  <c r="U1032" i="1" s="1"/>
  <c r="N1032" i="1"/>
  <c r="V1032" i="1" s="1"/>
  <c r="O1032" i="1"/>
  <c r="P1032" i="1"/>
  <c r="W1032" i="1" s="1"/>
  <c r="Q1032" i="1"/>
  <c r="X1032" i="1" s="1"/>
  <c r="R1032" i="1"/>
  <c r="S1032" i="1"/>
  <c r="T1032" i="1"/>
  <c r="Y1032" i="1"/>
  <c r="L1033" i="1"/>
  <c r="M1033" i="1"/>
  <c r="U1033" i="1" s="1"/>
  <c r="N1033" i="1"/>
  <c r="O1033" i="1"/>
  <c r="P1033" i="1"/>
  <c r="W1033" i="1" s="1"/>
  <c r="Q1033" i="1"/>
  <c r="R1033" i="1"/>
  <c r="Y1033" i="1" s="1"/>
  <c r="S1033" i="1"/>
  <c r="T1033" i="1"/>
  <c r="V1033" i="1"/>
  <c r="L1034" i="1"/>
  <c r="M1034" i="1"/>
  <c r="N1034" i="1"/>
  <c r="O1034" i="1"/>
  <c r="P1034" i="1"/>
  <c r="W1034" i="1" s="1"/>
  <c r="Q1034" i="1"/>
  <c r="X1034" i="1" s="1"/>
  <c r="R1034" i="1"/>
  <c r="S1034" i="1"/>
  <c r="T1034" i="1"/>
  <c r="U1034" i="1"/>
  <c r="V1034" i="1"/>
  <c r="Y1034" i="1"/>
  <c r="L1035" i="1"/>
  <c r="M1035" i="1"/>
  <c r="U1035" i="1" s="1"/>
  <c r="N1035" i="1"/>
  <c r="O1035" i="1"/>
  <c r="P1035" i="1"/>
  <c r="Q1035" i="1"/>
  <c r="R1035" i="1"/>
  <c r="Y1035" i="1" s="1"/>
  <c r="S1035" i="1"/>
  <c r="T1035" i="1"/>
  <c r="V1035" i="1"/>
  <c r="W1035" i="1"/>
  <c r="L1036" i="1"/>
  <c r="T1036" i="1" s="1"/>
  <c r="M1036" i="1"/>
  <c r="U1036" i="1" s="1"/>
  <c r="N1036" i="1"/>
  <c r="V1036" i="1" s="1"/>
  <c r="O1036" i="1"/>
  <c r="P1036" i="1"/>
  <c r="W1036" i="1" s="1"/>
  <c r="Q1036" i="1"/>
  <c r="X1036" i="1" s="1"/>
  <c r="R1036" i="1"/>
  <c r="S1036" i="1"/>
  <c r="Y1036" i="1"/>
  <c r="L1037" i="1"/>
  <c r="M1037" i="1"/>
  <c r="U1037" i="1" s="1"/>
  <c r="N1037" i="1"/>
  <c r="V1037" i="1" s="1"/>
  <c r="O1037" i="1"/>
  <c r="P1037" i="1"/>
  <c r="W1037" i="1" s="1"/>
  <c r="Q1037" i="1"/>
  <c r="R1037" i="1"/>
  <c r="Y1037" i="1" s="1"/>
  <c r="S1037" i="1"/>
  <c r="T1037" i="1"/>
  <c r="L1038" i="1"/>
  <c r="M1038" i="1"/>
  <c r="N1038" i="1"/>
  <c r="O1038" i="1"/>
  <c r="P1038" i="1"/>
  <c r="W1038" i="1" s="1"/>
  <c r="Q1038" i="1"/>
  <c r="X1038" i="1" s="1"/>
  <c r="R1038" i="1"/>
  <c r="Y1038" i="1" s="1"/>
  <c r="S1038" i="1"/>
  <c r="T1038" i="1"/>
  <c r="U1038" i="1"/>
  <c r="V1038" i="1"/>
  <c r="L1039" i="1"/>
  <c r="T1039" i="1" s="1"/>
  <c r="M1039" i="1"/>
  <c r="N1039" i="1"/>
  <c r="O1039" i="1"/>
  <c r="P1039" i="1"/>
  <c r="Q1039" i="1"/>
  <c r="R1039" i="1"/>
  <c r="S1039" i="1"/>
  <c r="U1039" i="1"/>
  <c r="V1039" i="1"/>
  <c r="W1039" i="1"/>
  <c r="Y1039" i="1"/>
  <c r="L1040" i="1"/>
  <c r="T1040" i="1" s="1"/>
  <c r="M1040" i="1"/>
  <c r="U1040" i="1" s="1"/>
  <c r="N1040" i="1"/>
  <c r="O1040" i="1"/>
  <c r="P1040" i="1"/>
  <c r="W1040" i="1" s="1"/>
  <c r="Q1040" i="1"/>
  <c r="X1040" i="1" s="1"/>
  <c r="R1040" i="1"/>
  <c r="Y1040" i="1" s="1"/>
  <c r="S1040" i="1"/>
  <c r="V1040" i="1"/>
  <c r="L1041" i="1"/>
  <c r="T1041" i="1" s="1"/>
  <c r="M1041" i="1"/>
  <c r="U1041" i="1" s="1"/>
  <c r="N1041" i="1"/>
  <c r="V1041" i="1" s="1"/>
  <c r="O1041" i="1"/>
  <c r="P1041" i="1"/>
  <c r="W1041" i="1" s="1"/>
  <c r="Q1041" i="1"/>
  <c r="R1041" i="1"/>
  <c r="Y1041" i="1" s="1"/>
  <c r="S1041" i="1"/>
  <c r="L1042" i="1"/>
  <c r="M1042" i="1"/>
  <c r="N1042" i="1"/>
  <c r="V1042" i="1" s="1"/>
  <c r="O1042" i="1"/>
  <c r="P1042" i="1"/>
  <c r="W1042" i="1" s="1"/>
  <c r="Q1042" i="1"/>
  <c r="X1042" i="1" s="1"/>
  <c r="R1042" i="1"/>
  <c r="S1042" i="1"/>
  <c r="T1042" i="1"/>
  <c r="U1042" i="1"/>
  <c r="Y1042" i="1"/>
  <c r="L1043" i="1"/>
  <c r="M1043" i="1"/>
  <c r="N1043" i="1"/>
  <c r="V1043" i="1" s="1"/>
  <c r="O1043" i="1"/>
  <c r="P1043" i="1"/>
  <c r="Q1043" i="1"/>
  <c r="R1043" i="1"/>
  <c r="S1043" i="1"/>
  <c r="T1043" i="1"/>
  <c r="U1043" i="1"/>
  <c r="W1043" i="1"/>
  <c r="Y1043" i="1"/>
  <c r="L1044" i="1"/>
  <c r="T1044" i="1" s="1"/>
  <c r="M1044" i="1"/>
  <c r="N1044" i="1"/>
  <c r="V1044" i="1" s="1"/>
  <c r="O1044" i="1"/>
  <c r="P1044" i="1"/>
  <c r="W1044" i="1" s="1"/>
  <c r="Q1044" i="1"/>
  <c r="X1044" i="1" s="1"/>
  <c r="R1044" i="1"/>
  <c r="Y1044" i="1" s="1"/>
  <c r="S1044" i="1"/>
  <c r="U1044" i="1"/>
  <c r="L1045" i="1"/>
  <c r="T1045" i="1" s="1"/>
  <c r="M1045" i="1"/>
  <c r="N1045" i="1"/>
  <c r="V1045" i="1" s="1"/>
  <c r="O1045" i="1"/>
  <c r="P1045" i="1"/>
  <c r="W1045" i="1" s="1"/>
  <c r="Q1045" i="1"/>
  <c r="R1045" i="1"/>
  <c r="Y1045" i="1" s="1"/>
  <c r="S1045" i="1"/>
  <c r="U1045" i="1"/>
  <c r="L1046" i="1"/>
  <c r="T1046" i="1" s="1"/>
  <c r="M1046" i="1"/>
  <c r="N1046" i="1"/>
  <c r="V1046" i="1" s="1"/>
  <c r="O1046" i="1"/>
  <c r="P1046" i="1"/>
  <c r="W1046" i="1" s="1"/>
  <c r="Q1046" i="1"/>
  <c r="X1046" i="1" s="1"/>
  <c r="R1046" i="1"/>
  <c r="Y1046" i="1" s="1"/>
  <c r="S1046" i="1"/>
  <c r="U1046" i="1"/>
  <c r="L1047" i="1"/>
  <c r="M1047" i="1"/>
  <c r="U1047" i="1" s="1"/>
  <c r="N1047" i="1"/>
  <c r="O1047" i="1"/>
  <c r="P1047" i="1"/>
  <c r="Q1047" i="1"/>
  <c r="R1047" i="1"/>
  <c r="S1047" i="1"/>
  <c r="T1047" i="1"/>
  <c r="V1047" i="1"/>
  <c r="W1047" i="1"/>
  <c r="Y1047" i="1"/>
  <c r="L1048" i="1"/>
  <c r="M1048" i="1"/>
  <c r="N1048" i="1"/>
  <c r="O1048" i="1"/>
  <c r="P1048" i="1"/>
  <c r="W1048" i="1" s="1"/>
  <c r="Q1048" i="1"/>
  <c r="X1048" i="1" s="1"/>
  <c r="R1048" i="1"/>
  <c r="S1048" i="1"/>
  <c r="T1048" i="1"/>
  <c r="U1048" i="1"/>
  <c r="V1048" i="1"/>
  <c r="Y1048" i="1"/>
  <c r="L1049" i="1"/>
  <c r="M1049" i="1"/>
  <c r="U1049" i="1" s="1"/>
  <c r="N1049" i="1"/>
  <c r="V1049" i="1" s="1"/>
  <c r="O1049" i="1"/>
  <c r="P1049" i="1"/>
  <c r="Q1049" i="1"/>
  <c r="R1049" i="1"/>
  <c r="S1049" i="1"/>
  <c r="T1049" i="1"/>
  <c r="W1049" i="1"/>
  <c r="Y1049" i="1"/>
  <c r="L1050" i="1"/>
  <c r="T1050" i="1" s="1"/>
  <c r="M1050" i="1"/>
  <c r="N1050" i="1"/>
  <c r="V1050" i="1" s="1"/>
  <c r="O1050" i="1"/>
  <c r="P1050" i="1"/>
  <c r="W1050" i="1" s="1"/>
  <c r="Q1050" i="1"/>
  <c r="X1050" i="1" s="1"/>
  <c r="R1050" i="1"/>
  <c r="Y1050" i="1" s="1"/>
  <c r="S1050" i="1"/>
  <c r="U1050" i="1"/>
  <c r="L1051" i="1"/>
  <c r="T1051" i="1" s="1"/>
  <c r="M1051" i="1"/>
  <c r="N1051" i="1"/>
  <c r="O1051" i="1"/>
  <c r="P1051" i="1"/>
  <c r="Q1051" i="1"/>
  <c r="R1051" i="1"/>
  <c r="Y1051" i="1" s="1"/>
  <c r="S1051" i="1"/>
  <c r="U1051" i="1"/>
  <c r="V1051" i="1"/>
  <c r="W1051" i="1"/>
  <c r="L1052" i="1"/>
  <c r="M1052" i="1"/>
  <c r="U1052" i="1" s="1"/>
  <c r="N1052" i="1"/>
  <c r="O1052" i="1"/>
  <c r="P1052" i="1"/>
  <c r="W1052" i="1" s="1"/>
  <c r="Q1052" i="1"/>
  <c r="X1052" i="1" s="1"/>
  <c r="R1052" i="1"/>
  <c r="S1052" i="1"/>
  <c r="T1052" i="1"/>
  <c r="V1052" i="1"/>
  <c r="Y1052" i="1"/>
  <c r="L1053" i="1"/>
  <c r="M1053" i="1"/>
  <c r="U1053" i="1" s="1"/>
  <c r="N1053" i="1"/>
  <c r="V1053" i="1" s="1"/>
  <c r="O1053" i="1"/>
  <c r="P1053" i="1"/>
  <c r="Q1053" i="1"/>
  <c r="R1053" i="1"/>
  <c r="S1053" i="1"/>
  <c r="T1053" i="1"/>
  <c r="W1053" i="1"/>
  <c r="Y1053" i="1"/>
  <c r="L1054" i="1"/>
  <c r="M1054" i="1"/>
  <c r="U1054" i="1" s="1"/>
  <c r="N1054" i="1"/>
  <c r="V1054" i="1" s="1"/>
  <c r="O1054" i="1"/>
  <c r="P1054" i="1"/>
  <c r="W1054" i="1" s="1"/>
  <c r="Q1054" i="1"/>
  <c r="X1054" i="1" s="1"/>
  <c r="R1054" i="1"/>
  <c r="S1054" i="1"/>
  <c r="T1054" i="1"/>
  <c r="Y1054" i="1"/>
  <c r="L1055" i="1"/>
  <c r="M1055" i="1"/>
  <c r="N1055" i="1"/>
  <c r="V1055" i="1" s="1"/>
  <c r="O1055" i="1"/>
  <c r="P1055" i="1"/>
  <c r="Q1055" i="1"/>
  <c r="R1055" i="1"/>
  <c r="Y1055" i="1" s="1"/>
  <c r="S1055" i="1"/>
  <c r="T1055" i="1"/>
  <c r="U1055" i="1"/>
  <c r="W1055" i="1"/>
  <c r="L1056" i="1"/>
  <c r="T1056" i="1" s="1"/>
  <c r="M1056" i="1"/>
  <c r="N1056" i="1"/>
  <c r="O1056" i="1"/>
  <c r="P1056" i="1"/>
  <c r="W1056" i="1" s="1"/>
  <c r="Q1056" i="1"/>
  <c r="X1056" i="1" s="1"/>
  <c r="R1056" i="1"/>
  <c r="Y1056" i="1" s="1"/>
  <c r="S1056" i="1"/>
  <c r="U1056" i="1"/>
  <c r="V1056" i="1"/>
  <c r="L1057" i="1"/>
  <c r="T1057" i="1" s="1"/>
  <c r="M1057" i="1"/>
  <c r="N1057" i="1"/>
  <c r="V1057" i="1" s="1"/>
  <c r="O1057" i="1"/>
  <c r="P1057" i="1"/>
  <c r="W1057" i="1" s="1"/>
  <c r="Q1057" i="1"/>
  <c r="R1057" i="1"/>
  <c r="S1057" i="1"/>
  <c r="U1057" i="1"/>
  <c r="Y1057" i="1"/>
  <c r="L1058" i="1"/>
  <c r="T1058" i="1" s="1"/>
  <c r="M1058" i="1"/>
  <c r="U1058" i="1" s="1"/>
  <c r="N1058" i="1"/>
  <c r="O1058" i="1"/>
  <c r="P1058" i="1"/>
  <c r="W1058" i="1" s="1"/>
  <c r="Q1058" i="1"/>
  <c r="X1058" i="1" s="1"/>
  <c r="R1058" i="1"/>
  <c r="Y1058" i="1" s="1"/>
  <c r="S1058" i="1"/>
  <c r="V1058" i="1"/>
  <c r="L1059" i="1"/>
  <c r="T1059" i="1" s="1"/>
  <c r="M1059" i="1"/>
  <c r="N1059" i="1"/>
  <c r="O1059" i="1"/>
  <c r="P1059" i="1"/>
  <c r="Q1059" i="1"/>
  <c r="R1059" i="1"/>
  <c r="S1059" i="1"/>
  <c r="U1059" i="1"/>
  <c r="V1059" i="1"/>
  <c r="W1059" i="1"/>
  <c r="Y1059" i="1"/>
  <c r="L1060" i="1"/>
  <c r="M1060" i="1"/>
  <c r="N1060" i="1"/>
  <c r="V1060" i="1" s="1"/>
  <c r="O1060" i="1"/>
  <c r="P1060" i="1"/>
  <c r="W1060" i="1" s="1"/>
  <c r="Q1060" i="1"/>
  <c r="X1060" i="1" s="1"/>
  <c r="R1060" i="1"/>
  <c r="Y1060" i="1" s="1"/>
  <c r="S1060" i="1"/>
  <c r="T1060" i="1"/>
  <c r="U1060" i="1"/>
  <c r="L1061" i="1"/>
  <c r="T1061" i="1" s="1"/>
  <c r="M1061" i="1"/>
  <c r="U1061" i="1" s="1"/>
  <c r="N1061" i="1"/>
  <c r="V1061" i="1" s="1"/>
  <c r="O1061" i="1"/>
  <c r="P1061" i="1"/>
  <c r="W1061" i="1" s="1"/>
  <c r="Q1061" i="1"/>
  <c r="R1061" i="1"/>
  <c r="S1061" i="1"/>
  <c r="Y1061" i="1"/>
  <c r="L1062" i="1"/>
  <c r="T1062" i="1" s="1"/>
  <c r="M1062" i="1"/>
  <c r="U1062" i="1" s="1"/>
  <c r="N1062" i="1"/>
  <c r="O1062" i="1"/>
  <c r="P1062" i="1"/>
  <c r="W1062" i="1" s="1"/>
  <c r="Q1062" i="1"/>
  <c r="X1062" i="1" s="1"/>
  <c r="R1062" i="1"/>
  <c r="Y1062" i="1" s="1"/>
  <c r="S1062" i="1"/>
  <c r="V1062" i="1"/>
  <c r="L1063" i="1"/>
  <c r="M1063" i="1"/>
  <c r="N1063" i="1"/>
  <c r="V1063" i="1" s="1"/>
  <c r="O1063" i="1"/>
  <c r="P1063" i="1"/>
  <c r="Q1063" i="1"/>
  <c r="R1063" i="1"/>
  <c r="S1063" i="1"/>
  <c r="T1063" i="1"/>
  <c r="U1063" i="1"/>
  <c r="W1063" i="1"/>
  <c r="Y1063" i="1"/>
  <c r="L1064" i="1"/>
  <c r="M1064" i="1"/>
  <c r="U1064" i="1" s="1"/>
  <c r="N1064" i="1"/>
  <c r="O1064" i="1"/>
  <c r="P1064" i="1"/>
  <c r="W1064" i="1" s="1"/>
  <c r="Q1064" i="1"/>
  <c r="X1064" i="1" s="1"/>
  <c r="R1064" i="1"/>
  <c r="S1064" i="1"/>
  <c r="T1064" i="1"/>
  <c r="V1064" i="1"/>
  <c r="Y1064" i="1"/>
  <c r="L1065" i="1"/>
  <c r="T1065" i="1" s="1"/>
  <c r="M1065" i="1"/>
  <c r="U1065" i="1" s="1"/>
  <c r="N1065" i="1"/>
  <c r="O1065" i="1"/>
  <c r="P1065" i="1"/>
  <c r="Q1065" i="1"/>
  <c r="R1065" i="1"/>
  <c r="Y1065" i="1" s="1"/>
  <c r="S1065" i="1"/>
  <c r="V1065" i="1"/>
  <c r="W1065" i="1"/>
  <c r="L1066" i="1"/>
  <c r="M1066" i="1"/>
  <c r="N1066" i="1"/>
  <c r="V1066" i="1" s="1"/>
  <c r="O1066" i="1"/>
  <c r="Z1066" i="1" s="1"/>
  <c r="P1066" i="1"/>
  <c r="W1066" i="1" s="1"/>
  <c r="Q1066" i="1"/>
  <c r="X1066" i="1" s="1"/>
  <c r="R1066" i="1"/>
  <c r="Y1066" i="1" s="1"/>
  <c r="S1066" i="1"/>
  <c r="T1066" i="1"/>
  <c r="U1066" i="1"/>
  <c r="L1067" i="1"/>
  <c r="M1067" i="1"/>
  <c r="U1067" i="1" s="1"/>
  <c r="N1067" i="1"/>
  <c r="O1067" i="1"/>
  <c r="P1067" i="1"/>
  <c r="Q1067" i="1"/>
  <c r="R1067" i="1"/>
  <c r="Y1067" i="1" s="1"/>
  <c r="S1067" i="1"/>
  <c r="T1067" i="1"/>
  <c r="V1067" i="1"/>
  <c r="W1067" i="1"/>
  <c r="L1068" i="1"/>
  <c r="T1068" i="1" s="1"/>
  <c r="M1068" i="1"/>
  <c r="N1068" i="1"/>
  <c r="O1068" i="1"/>
  <c r="P1068" i="1"/>
  <c r="W1068" i="1" s="1"/>
  <c r="Q1068" i="1"/>
  <c r="X1068" i="1" s="1"/>
  <c r="R1068" i="1"/>
  <c r="S1068" i="1"/>
  <c r="U1068" i="1"/>
  <c r="V1068" i="1"/>
  <c r="Y1068" i="1"/>
  <c r="L1069" i="1"/>
  <c r="M1069" i="1"/>
  <c r="U1069" i="1" s="1"/>
  <c r="N1069" i="1"/>
  <c r="O1069" i="1"/>
  <c r="P1069" i="1"/>
  <c r="W1069" i="1" s="1"/>
  <c r="Q1069" i="1"/>
  <c r="R1069" i="1"/>
  <c r="S1069" i="1"/>
  <c r="T1069" i="1"/>
  <c r="V1069" i="1"/>
  <c r="Y1069" i="1"/>
  <c r="L1070" i="1"/>
  <c r="T1070" i="1" s="1"/>
  <c r="M1070" i="1"/>
  <c r="Z1070" i="1" s="1"/>
  <c r="N1070" i="1"/>
  <c r="V1070" i="1" s="1"/>
  <c r="O1070" i="1"/>
  <c r="P1070" i="1"/>
  <c r="W1070" i="1" s="1"/>
  <c r="Q1070" i="1"/>
  <c r="X1070" i="1" s="1"/>
  <c r="R1070" i="1"/>
  <c r="S1070" i="1"/>
  <c r="Y1070" i="1"/>
  <c r="L1071" i="1"/>
  <c r="M1071" i="1"/>
  <c r="U1071" i="1" s="1"/>
  <c r="N1071" i="1"/>
  <c r="V1071" i="1" s="1"/>
  <c r="O1071" i="1"/>
  <c r="P1071" i="1"/>
  <c r="Q1071" i="1"/>
  <c r="R1071" i="1"/>
  <c r="Y1071" i="1" s="1"/>
  <c r="S1071" i="1"/>
  <c r="T1071" i="1"/>
  <c r="W1071" i="1"/>
  <c r="L1072" i="1"/>
  <c r="M1072" i="1"/>
  <c r="N1072" i="1"/>
  <c r="V1072" i="1" s="1"/>
  <c r="O1072" i="1"/>
  <c r="P1072" i="1"/>
  <c r="W1072" i="1" s="1"/>
  <c r="Q1072" i="1"/>
  <c r="X1072" i="1" s="1"/>
  <c r="R1072" i="1"/>
  <c r="S1072" i="1"/>
  <c r="T1072" i="1"/>
  <c r="U1072" i="1"/>
  <c r="Y1072" i="1"/>
  <c r="L1073" i="1"/>
  <c r="M1073" i="1"/>
  <c r="N1073" i="1"/>
  <c r="V1073" i="1" s="1"/>
  <c r="O1073" i="1"/>
  <c r="P1073" i="1"/>
  <c r="Q1073" i="1"/>
  <c r="R1073" i="1"/>
  <c r="S1073" i="1"/>
  <c r="T1073" i="1"/>
  <c r="U1073" i="1"/>
  <c r="W1073" i="1"/>
  <c r="Y1073" i="1"/>
  <c r="L1074" i="1"/>
  <c r="Z1074" i="1" s="1"/>
  <c r="M1074" i="1"/>
  <c r="N1074" i="1"/>
  <c r="V1074" i="1" s="1"/>
  <c r="O1074" i="1"/>
  <c r="P1074" i="1"/>
  <c r="W1074" i="1" s="1"/>
  <c r="Q1074" i="1"/>
  <c r="X1074" i="1" s="1"/>
  <c r="R1074" i="1"/>
  <c r="Y1074" i="1" s="1"/>
  <c r="S1074" i="1"/>
  <c r="U1074" i="1"/>
  <c r="L1075" i="1"/>
  <c r="T1075" i="1" s="1"/>
  <c r="M1075" i="1"/>
  <c r="N1075" i="1"/>
  <c r="V1075" i="1" s="1"/>
  <c r="O1075" i="1"/>
  <c r="P1075" i="1"/>
  <c r="W1075" i="1" s="1"/>
  <c r="Q1075" i="1"/>
  <c r="R1075" i="1"/>
  <c r="Y1075" i="1" s="1"/>
  <c r="S1075" i="1"/>
  <c r="U1075" i="1"/>
  <c r="L1076" i="1"/>
  <c r="T1076" i="1" s="1"/>
  <c r="M1076" i="1"/>
  <c r="N1076" i="1"/>
  <c r="V1076" i="1" s="1"/>
  <c r="O1076" i="1"/>
  <c r="P1076" i="1"/>
  <c r="W1076" i="1" s="1"/>
  <c r="Q1076" i="1"/>
  <c r="X1076" i="1" s="1"/>
  <c r="R1076" i="1"/>
  <c r="Y1076" i="1" s="1"/>
  <c r="S1076" i="1"/>
  <c r="U1076" i="1"/>
  <c r="L1077" i="1"/>
  <c r="T1077" i="1" s="1"/>
  <c r="M1077" i="1"/>
  <c r="N1077" i="1"/>
  <c r="O1077" i="1"/>
  <c r="P1077" i="1"/>
  <c r="Q1077" i="1"/>
  <c r="R1077" i="1"/>
  <c r="S1077" i="1"/>
  <c r="U1077" i="1"/>
  <c r="V1077" i="1"/>
  <c r="W1077" i="1"/>
  <c r="Y1077" i="1"/>
  <c r="L1078" i="1"/>
  <c r="T1078" i="1" s="1"/>
  <c r="M1078" i="1"/>
  <c r="N1078" i="1"/>
  <c r="O1078" i="1"/>
  <c r="Z1078" i="1" s="1"/>
  <c r="P1078" i="1"/>
  <c r="W1078" i="1" s="1"/>
  <c r="Q1078" i="1"/>
  <c r="X1078" i="1" s="1"/>
  <c r="R1078" i="1"/>
  <c r="Y1078" i="1" s="1"/>
  <c r="S1078" i="1"/>
  <c r="U1078" i="1"/>
  <c r="V1078" i="1"/>
  <c r="L1079" i="1"/>
  <c r="T1079" i="1" s="1"/>
  <c r="M1079" i="1"/>
  <c r="U1079" i="1" s="1"/>
  <c r="N1079" i="1"/>
  <c r="V1079" i="1" s="1"/>
  <c r="O1079" i="1"/>
  <c r="P1079" i="1"/>
  <c r="W1079" i="1" s="1"/>
  <c r="Q1079" i="1"/>
  <c r="R1079" i="1"/>
  <c r="S1079" i="1"/>
  <c r="Y1079" i="1"/>
  <c r="L1080" i="1"/>
  <c r="T1080" i="1" s="1"/>
  <c r="M1080" i="1"/>
  <c r="U1080" i="1" s="1"/>
  <c r="N1080" i="1"/>
  <c r="O1080" i="1"/>
  <c r="P1080" i="1"/>
  <c r="W1080" i="1" s="1"/>
  <c r="Q1080" i="1"/>
  <c r="X1080" i="1" s="1"/>
  <c r="R1080" i="1"/>
  <c r="Y1080" i="1" s="1"/>
  <c r="S1080" i="1"/>
  <c r="V1080" i="1"/>
  <c r="L1081" i="1"/>
  <c r="M1081" i="1"/>
  <c r="N1081" i="1"/>
  <c r="V1081" i="1" s="1"/>
  <c r="O1081" i="1"/>
  <c r="P1081" i="1"/>
  <c r="Q1081" i="1"/>
  <c r="R1081" i="1"/>
  <c r="Y1081" i="1" s="1"/>
  <c r="S1081" i="1"/>
  <c r="T1081" i="1"/>
  <c r="U1081" i="1"/>
  <c r="W1081" i="1"/>
  <c r="L1082" i="1"/>
  <c r="M1082" i="1"/>
  <c r="U1082" i="1" s="1"/>
  <c r="N1082" i="1"/>
  <c r="O1082" i="1"/>
  <c r="P1082" i="1"/>
  <c r="W1082" i="1" s="1"/>
  <c r="Q1082" i="1"/>
  <c r="X1082" i="1" s="1"/>
  <c r="R1082" i="1"/>
  <c r="S1082" i="1"/>
  <c r="T1082" i="1"/>
  <c r="V1082" i="1"/>
  <c r="Y1082" i="1"/>
  <c r="L1083" i="1"/>
  <c r="T1083" i="1" s="1"/>
  <c r="M1083" i="1"/>
  <c r="N1083" i="1"/>
  <c r="V1083" i="1" s="1"/>
  <c r="O1083" i="1"/>
  <c r="P1083" i="1"/>
  <c r="W1083" i="1" s="1"/>
  <c r="Q1083" i="1"/>
  <c r="R1083" i="1"/>
  <c r="S1083" i="1"/>
  <c r="U1083" i="1"/>
  <c r="Y1083" i="1"/>
  <c r="L1084" i="1"/>
  <c r="M1084" i="1"/>
  <c r="U1084" i="1" s="1"/>
  <c r="N1084" i="1"/>
  <c r="V1084" i="1" s="1"/>
  <c r="O1084" i="1"/>
  <c r="P1084" i="1"/>
  <c r="W1084" i="1" s="1"/>
  <c r="Q1084" i="1"/>
  <c r="X1084" i="1" s="1"/>
  <c r="R1084" i="1"/>
  <c r="S1084" i="1"/>
  <c r="T1084" i="1"/>
  <c r="Y1084" i="1"/>
  <c r="L1085" i="1"/>
  <c r="T1085" i="1" s="1"/>
  <c r="M1085" i="1"/>
  <c r="N1085" i="1"/>
  <c r="V1085" i="1" s="1"/>
  <c r="O1085" i="1"/>
  <c r="P1085" i="1"/>
  <c r="W1085" i="1" s="1"/>
  <c r="Q1085" i="1"/>
  <c r="R1085" i="1"/>
  <c r="Y1085" i="1" s="1"/>
  <c r="S1085" i="1"/>
  <c r="U1085" i="1"/>
  <c r="L1086" i="1"/>
  <c r="M1086" i="1"/>
  <c r="N1086" i="1"/>
  <c r="O1086" i="1"/>
  <c r="P1086" i="1"/>
  <c r="W1086" i="1" s="1"/>
  <c r="Q1086" i="1"/>
  <c r="X1086" i="1" s="1"/>
  <c r="R1086" i="1"/>
  <c r="Y1086" i="1" s="1"/>
  <c r="S1086" i="1"/>
  <c r="T1086" i="1"/>
  <c r="U1086" i="1"/>
  <c r="V1086" i="1"/>
  <c r="L1087" i="1"/>
  <c r="T1087" i="1" s="1"/>
  <c r="M1087" i="1"/>
  <c r="N1087" i="1"/>
  <c r="O1087" i="1"/>
  <c r="P1087" i="1"/>
  <c r="Q1087" i="1"/>
  <c r="R1087" i="1"/>
  <c r="S1087" i="1"/>
  <c r="U1087" i="1"/>
  <c r="V1087" i="1"/>
  <c r="W1087" i="1"/>
  <c r="Y1087" i="1"/>
  <c r="L1088" i="1"/>
  <c r="T1088" i="1" s="1"/>
  <c r="M1088" i="1"/>
  <c r="U1088" i="1" s="1"/>
  <c r="N1088" i="1"/>
  <c r="O1088" i="1"/>
  <c r="P1088" i="1"/>
  <c r="W1088" i="1" s="1"/>
  <c r="Q1088" i="1"/>
  <c r="X1088" i="1" s="1"/>
  <c r="R1088" i="1"/>
  <c r="Y1088" i="1" s="1"/>
  <c r="S1088" i="1"/>
  <c r="V1088" i="1"/>
  <c r="L1089" i="1"/>
  <c r="T1089" i="1" s="1"/>
  <c r="M1089" i="1"/>
  <c r="U1089" i="1" s="1"/>
  <c r="N1089" i="1"/>
  <c r="O1089" i="1"/>
  <c r="P1089" i="1"/>
  <c r="W1089" i="1" s="1"/>
  <c r="Q1089" i="1"/>
  <c r="R1089" i="1"/>
  <c r="S1089" i="1"/>
  <c r="V1089" i="1"/>
  <c r="Y1089" i="1"/>
  <c r="L1090" i="1"/>
  <c r="M1090" i="1"/>
  <c r="U1090" i="1" s="1"/>
  <c r="N1090" i="1"/>
  <c r="O1090" i="1"/>
  <c r="P1090" i="1"/>
  <c r="W1090" i="1" s="1"/>
  <c r="Q1090" i="1"/>
  <c r="X1090" i="1" s="1"/>
  <c r="R1090" i="1"/>
  <c r="Y1090" i="1" s="1"/>
  <c r="S1090" i="1"/>
  <c r="T1090" i="1"/>
  <c r="V1090" i="1"/>
  <c r="L1091" i="1"/>
  <c r="M1091" i="1"/>
  <c r="U1091" i="1" s="1"/>
  <c r="N1091" i="1"/>
  <c r="O1091" i="1"/>
  <c r="P1091" i="1"/>
  <c r="Q1091" i="1"/>
  <c r="R1091" i="1"/>
  <c r="S1091" i="1"/>
  <c r="T1091" i="1"/>
  <c r="V1091" i="1"/>
  <c r="W1091" i="1"/>
  <c r="Y1091" i="1"/>
  <c r="L1092" i="1"/>
  <c r="M1092" i="1"/>
  <c r="U1092" i="1" s="1"/>
  <c r="N1092" i="1"/>
  <c r="O1092" i="1"/>
  <c r="P1092" i="1"/>
  <c r="W1092" i="1" s="1"/>
  <c r="Q1092" i="1"/>
  <c r="X1092" i="1" s="1"/>
  <c r="R1092" i="1"/>
  <c r="S1092" i="1"/>
  <c r="T1092" i="1"/>
  <c r="V1092" i="1"/>
  <c r="Y1092" i="1"/>
  <c r="L1093" i="1"/>
  <c r="M1093" i="1"/>
  <c r="U1093" i="1" s="1"/>
  <c r="N1093" i="1"/>
  <c r="V1093" i="1" s="1"/>
  <c r="O1093" i="1"/>
  <c r="P1093" i="1"/>
  <c r="Q1093" i="1"/>
  <c r="R1093" i="1"/>
  <c r="S1093" i="1"/>
  <c r="T1093" i="1"/>
  <c r="W1093" i="1"/>
  <c r="Y1093" i="1"/>
  <c r="L1094" i="1"/>
  <c r="M1094" i="1"/>
  <c r="U1094" i="1" s="1"/>
  <c r="N1094" i="1"/>
  <c r="V1094" i="1" s="1"/>
  <c r="O1094" i="1"/>
  <c r="P1094" i="1"/>
  <c r="W1094" i="1" s="1"/>
  <c r="Q1094" i="1"/>
  <c r="X1094" i="1" s="1"/>
  <c r="R1094" i="1"/>
  <c r="Y1094" i="1" s="1"/>
  <c r="S1094" i="1"/>
  <c r="T1094" i="1"/>
  <c r="L1095" i="1"/>
  <c r="M1095" i="1"/>
  <c r="N1095" i="1"/>
  <c r="O1095" i="1"/>
  <c r="P1095" i="1"/>
  <c r="W1095" i="1" s="1"/>
  <c r="Q1095" i="1"/>
  <c r="R1095" i="1"/>
  <c r="S1095" i="1"/>
  <c r="T1095" i="1"/>
  <c r="U1095" i="1"/>
  <c r="V1095" i="1"/>
  <c r="Y1095" i="1"/>
  <c r="L1096" i="1"/>
  <c r="M1096" i="1"/>
  <c r="N1096" i="1"/>
  <c r="V1096" i="1" s="1"/>
  <c r="O1096" i="1"/>
  <c r="P1096" i="1"/>
  <c r="W1096" i="1" s="1"/>
  <c r="Q1096" i="1"/>
  <c r="X1096" i="1" s="1"/>
  <c r="R1096" i="1"/>
  <c r="S1096" i="1"/>
  <c r="T1096" i="1"/>
  <c r="U1096" i="1"/>
  <c r="Y1096" i="1"/>
  <c r="L1097" i="1"/>
  <c r="T1097" i="1" s="1"/>
  <c r="M1097" i="1"/>
  <c r="U1097" i="1" s="1"/>
  <c r="N1097" i="1"/>
  <c r="O1097" i="1"/>
  <c r="P1097" i="1"/>
  <c r="Q1097" i="1"/>
  <c r="R1097" i="1"/>
  <c r="Y1097" i="1" s="1"/>
  <c r="S1097" i="1"/>
  <c r="V1097" i="1"/>
  <c r="W1097" i="1"/>
  <c r="L1098" i="1"/>
  <c r="T1098" i="1" s="1"/>
  <c r="M1098" i="1"/>
  <c r="N1098" i="1"/>
  <c r="V1098" i="1" s="1"/>
  <c r="O1098" i="1"/>
  <c r="Z1098" i="1" s="1"/>
  <c r="P1098" i="1"/>
  <c r="W1098" i="1" s="1"/>
  <c r="Q1098" i="1"/>
  <c r="X1098" i="1" s="1"/>
  <c r="R1098" i="1"/>
  <c r="Y1098" i="1" s="1"/>
  <c r="S1098" i="1"/>
  <c r="U1098" i="1"/>
  <c r="L1099" i="1"/>
  <c r="M1099" i="1"/>
  <c r="U1099" i="1" s="1"/>
  <c r="N1099" i="1"/>
  <c r="O1099" i="1"/>
  <c r="P1099" i="1"/>
  <c r="W1099" i="1" s="1"/>
  <c r="Q1099" i="1"/>
  <c r="R1099" i="1"/>
  <c r="Y1099" i="1" s="1"/>
  <c r="S1099" i="1"/>
  <c r="T1099" i="1"/>
  <c r="V1099" i="1"/>
  <c r="L1100" i="1"/>
  <c r="T1100" i="1" s="1"/>
  <c r="M1100" i="1"/>
  <c r="N1100" i="1"/>
  <c r="O1100" i="1"/>
  <c r="P1100" i="1"/>
  <c r="W1100" i="1" s="1"/>
  <c r="Q1100" i="1"/>
  <c r="X1100" i="1" s="1"/>
  <c r="R1100" i="1"/>
  <c r="S1100" i="1"/>
  <c r="U1100" i="1"/>
  <c r="V1100" i="1"/>
  <c r="Y1100" i="1"/>
  <c r="L1101" i="1"/>
  <c r="M1101" i="1"/>
  <c r="U1101" i="1" s="1"/>
  <c r="N1101" i="1"/>
  <c r="O1101" i="1"/>
  <c r="P1101" i="1"/>
  <c r="W1101" i="1" s="1"/>
  <c r="Q1101" i="1"/>
  <c r="R1101" i="1"/>
  <c r="S1101" i="1"/>
  <c r="T1101" i="1"/>
  <c r="V1101" i="1"/>
  <c r="Y1101" i="1"/>
  <c r="L1102" i="1"/>
  <c r="T1102" i="1" s="1"/>
  <c r="M1102" i="1"/>
  <c r="U1102" i="1" s="1"/>
  <c r="N1102" i="1"/>
  <c r="V1102" i="1" s="1"/>
  <c r="O1102" i="1"/>
  <c r="P1102" i="1"/>
  <c r="W1102" i="1" s="1"/>
  <c r="Q1102" i="1"/>
  <c r="X1102" i="1" s="1"/>
  <c r="R1102" i="1"/>
  <c r="S1102" i="1"/>
  <c r="Y1102" i="1"/>
  <c r="L1103" i="1"/>
  <c r="M1103" i="1"/>
  <c r="U1103" i="1" s="1"/>
  <c r="N1103" i="1"/>
  <c r="V1103" i="1" s="1"/>
  <c r="O1103" i="1"/>
  <c r="P1103" i="1"/>
  <c r="W1103" i="1" s="1"/>
  <c r="Q1103" i="1"/>
  <c r="R1103" i="1"/>
  <c r="Y1103" i="1" s="1"/>
  <c r="S1103" i="1"/>
  <c r="T1103" i="1"/>
  <c r="L1104" i="1"/>
  <c r="M1104" i="1"/>
  <c r="N1104" i="1"/>
  <c r="V1104" i="1" s="1"/>
  <c r="O1104" i="1"/>
  <c r="P1104" i="1"/>
  <c r="W1104" i="1" s="1"/>
  <c r="Q1104" i="1"/>
  <c r="X1104" i="1" s="1"/>
  <c r="R1104" i="1"/>
  <c r="S1104" i="1"/>
  <c r="T1104" i="1"/>
  <c r="U1104" i="1"/>
  <c r="Y1104" i="1"/>
  <c r="L1105" i="1"/>
  <c r="M1105" i="1"/>
  <c r="N1105" i="1"/>
  <c r="V1105" i="1" s="1"/>
  <c r="O1105" i="1"/>
  <c r="P1105" i="1"/>
  <c r="Q1105" i="1"/>
  <c r="R1105" i="1"/>
  <c r="S1105" i="1"/>
  <c r="T1105" i="1"/>
  <c r="U1105" i="1"/>
  <c r="W1105" i="1"/>
  <c r="Y1105" i="1"/>
  <c r="L1106" i="1"/>
  <c r="T1106" i="1" s="1"/>
  <c r="M1106" i="1"/>
  <c r="N1106" i="1"/>
  <c r="V1106" i="1" s="1"/>
  <c r="O1106" i="1"/>
  <c r="P1106" i="1"/>
  <c r="W1106" i="1" s="1"/>
  <c r="Q1106" i="1"/>
  <c r="X1106" i="1" s="1"/>
  <c r="R1106" i="1"/>
  <c r="Y1106" i="1" s="1"/>
  <c r="S1106" i="1"/>
  <c r="U1106" i="1"/>
  <c r="L1107" i="1"/>
  <c r="T1107" i="1" s="1"/>
  <c r="M1107" i="1"/>
  <c r="N1107" i="1"/>
  <c r="V1107" i="1" s="1"/>
  <c r="O1107" i="1"/>
  <c r="P1107" i="1"/>
  <c r="W1107" i="1" s="1"/>
  <c r="Q1107" i="1"/>
  <c r="R1107" i="1"/>
  <c r="Y1107" i="1" s="1"/>
  <c r="S1107" i="1"/>
  <c r="U1107" i="1"/>
  <c r="L1108" i="1"/>
  <c r="T1108" i="1" s="1"/>
  <c r="M1108" i="1"/>
  <c r="N1108" i="1"/>
  <c r="V1108" i="1" s="1"/>
  <c r="O1108" i="1"/>
  <c r="P1108" i="1"/>
  <c r="W1108" i="1" s="1"/>
  <c r="Q1108" i="1"/>
  <c r="X1108" i="1" s="1"/>
  <c r="R1108" i="1"/>
  <c r="Y1108" i="1" s="1"/>
  <c r="S1108" i="1"/>
  <c r="U1108" i="1"/>
  <c r="L1109" i="1"/>
  <c r="T1109" i="1" s="1"/>
  <c r="M1109" i="1"/>
  <c r="N1109" i="1"/>
  <c r="O1109" i="1"/>
  <c r="P1109" i="1"/>
  <c r="Q1109" i="1"/>
  <c r="R1109" i="1"/>
  <c r="S1109" i="1"/>
  <c r="U1109" i="1"/>
  <c r="V1109" i="1"/>
  <c r="W1109" i="1"/>
  <c r="Y1109" i="1"/>
  <c r="L1110" i="1"/>
  <c r="T1110" i="1" s="1"/>
  <c r="M1110" i="1"/>
  <c r="N1110" i="1"/>
  <c r="O1110" i="1"/>
  <c r="P1110" i="1"/>
  <c r="W1110" i="1" s="1"/>
  <c r="Q1110" i="1"/>
  <c r="X1110" i="1" s="1"/>
  <c r="R1110" i="1"/>
  <c r="Y1110" i="1" s="1"/>
  <c r="S1110" i="1"/>
  <c r="U1110" i="1"/>
  <c r="V1110" i="1"/>
  <c r="L1111" i="1"/>
  <c r="T1111" i="1" s="1"/>
  <c r="M1111" i="1"/>
  <c r="U1111" i="1" s="1"/>
  <c r="N1111" i="1"/>
  <c r="V1111" i="1" s="1"/>
  <c r="O1111" i="1"/>
  <c r="P1111" i="1"/>
  <c r="W1111" i="1" s="1"/>
  <c r="Q1111" i="1"/>
  <c r="R1111" i="1"/>
  <c r="S1111" i="1"/>
  <c r="Y1111" i="1"/>
  <c r="L1112" i="1"/>
  <c r="T1112" i="1" s="1"/>
  <c r="M1112" i="1"/>
  <c r="U1112" i="1" s="1"/>
  <c r="N1112" i="1"/>
  <c r="O1112" i="1"/>
  <c r="P1112" i="1"/>
  <c r="W1112" i="1" s="1"/>
  <c r="Q1112" i="1"/>
  <c r="X1112" i="1" s="1"/>
  <c r="R1112" i="1"/>
  <c r="Y1112" i="1" s="1"/>
  <c r="S1112" i="1"/>
  <c r="V1112" i="1"/>
  <c r="L1113" i="1"/>
  <c r="M1113" i="1"/>
  <c r="N1113" i="1"/>
  <c r="V1113" i="1" s="1"/>
  <c r="O1113" i="1"/>
  <c r="P1113" i="1"/>
  <c r="Q1113" i="1"/>
  <c r="R1113" i="1"/>
  <c r="Y1113" i="1" s="1"/>
  <c r="S1113" i="1"/>
  <c r="T1113" i="1"/>
  <c r="U1113" i="1"/>
  <c r="W1113" i="1"/>
  <c r="L1114" i="1"/>
  <c r="M1114" i="1"/>
  <c r="U1114" i="1" s="1"/>
  <c r="N1114" i="1"/>
  <c r="O1114" i="1"/>
  <c r="P1114" i="1"/>
  <c r="W1114" i="1" s="1"/>
  <c r="Q1114" i="1"/>
  <c r="X1114" i="1" s="1"/>
  <c r="R1114" i="1"/>
  <c r="S1114" i="1"/>
  <c r="T1114" i="1"/>
  <c r="V1114" i="1"/>
  <c r="Y1114" i="1"/>
  <c r="L1115" i="1"/>
  <c r="T1115" i="1" s="1"/>
  <c r="M1115" i="1"/>
  <c r="N1115" i="1"/>
  <c r="V1115" i="1" s="1"/>
  <c r="O1115" i="1"/>
  <c r="P1115" i="1"/>
  <c r="W1115" i="1" s="1"/>
  <c r="Q1115" i="1"/>
  <c r="R1115" i="1"/>
  <c r="S1115" i="1"/>
  <c r="U1115" i="1"/>
  <c r="Y1115" i="1"/>
  <c r="L1116" i="1"/>
  <c r="M1116" i="1"/>
  <c r="U1116" i="1" s="1"/>
  <c r="N1116" i="1"/>
  <c r="V1116" i="1" s="1"/>
  <c r="O1116" i="1"/>
  <c r="P1116" i="1"/>
  <c r="Q1116" i="1"/>
  <c r="X1116" i="1" s="1"/>
  <c r="R1116" i="1"/>
  <c r="S1116" i="1"/>
  <c r="T1116" i="1"/>
  <c r="W1116" i="1"/>
  <c r="Y1116" i="1"/>
  <c r="L1117" i="1"/>
  <c r="M1117" i="1"/>
  <c r="U1117" i="1" s="1"/>
  <c r="N1117" i="1"/>
  <c r="V1117" i="1" s="1"/>
  <c r="O1117" i="1"/>
  <c r="P1117" i="1"/>
  <c r="W1117" i="1" s="1"/>
  <c r="Q1117" i="1"/>
  <c r="R1117" i="1"/>
  <c r="Y1117" i="1" s="1"/>
  <c r="S1117" i="1"/>
  <c r="T1117" i="1"/>
  <c r="L1118" i="1"/>
  <c r="M1118" i="1"/>
  <c r="N1118" i="1"/>
  <c r="O1118" i="1"/>
  <c r="P1118" i="1"/>
  <c r="W1118" i="1" s="1"/>
  <c r="Q1118" i="1"/>
  <c r="X1118" i="1" s="1"/>
  <c r="R1118" i="1"/>
  <c r="S1118" i="1"/>
  <c r="T1118" i="1"/>
  <c r="U1118" i="1"/>
  <c r="V1118" i="1"/>
  <c r="Y1118" i="1"/>
  <c r="L1119" i="1"/>
  <c r="M1119" i="1"/>
  <c r="N1119" i="1"/>
  <c r="V1119" i="1" s="1"/>
  <c r="O1119" i="1"/>
  <c r="P1119" i="1"/>
  <c r="W1119" i="1" s="1"/>
  <c r="Q1119" i="1"/>
  <c r="R1119" i="1"/>
  <c r="S1119" i="1"/>
  <c r="T1119" i="1"/>
  <c r="U1119" i="1"/>
  <c r="Y1119" i="1"/>
  <c r="L1120" i="1"/>
  <c r="T1120" i="1" s="1"/>
  <c r="M1120" i="1"/>
  <c r="U1120" i="1" s="1"/>
  <c r="N1120" i="1"/>
  <c r="O1120" i="1"/>
  <c r="P1120" i="1"/>
  <c r="Q1120" i="1"/>
  <c r="X1120" i="1" s="1"/>
  <c r="R1120" i="1"/>
  <c r="Y1120" i="1" s="1"/>
  <c r="S1120" i="1"/>
  <c r="V1120" i="1"/>
  <c r="W1120" i="1"/>
  <c r="L1121" i="1"/>
  <c r="T1121" i="1" s="1"/>
  <c r="M1121" i="1"/>
  <c r="N1121" i="1"/>
  <c r="V1121" i="1" s="1"/>
  <c r="O1121" i="1"/>
  <c r="P1121" i="1"/>
  <c r="W1121" i="1" s="1"/>
  <c r="Q1121" i="1"/>
  <c r="R1121" i="1"/>
  <c r="Y1121" i="1" s="1"/>
  <c r="S1121" i="1"/>
  <c r="U1121" i="1"/>
  <c r="L300" i="1"/>
  <c r="M300" i="1"/>
  <c r="U300" i="1" s="1"/>
  <c r="N300" i="1"/>
  <c r="O300" i="1"/>
  <c r="P300" i="1"/>
  <c r="W300" i="1" s="1"/>
  <c r="Q300" i="1"/>
  <c r="X300" i="1" s="1"/>
  <c r="R300" i="1"/>
  <c r="Y300" i="1" s="1"/>
  <c r="S300" i="1"/>
  <c r="T300" i="1"/>
  <c r="V300" i="1"/>
  <c r="L301" i="1"/>
  <c r="T301" i="1" s="1"/>
  <c r="M301" i="1"/>
  <c r="N301" i="1"/>
  <c r="O301" i="1"/>
  <c r="P301" i="1"/>
  <c r="W301" i="1" s="1"/>
  <c r="Q301" i="1"/>
  <c r="X301" i="1" s="1"/>
  <c r="R301" i="1"/>
  <c r="S301" i="1"/>
  <c r="U301" i="1"/>
  <c r="V301" i="1"/>
  <c r="Y301" i="1"/>
  <c r="L302" i="1"/>
  <c r="M302" i="1"/>
  <c r="U302" i="1" s="1"/>
  <c r="N302" i="1"/>
  <c r="O302" i="1"/>
  <c r="P302" i="1"/>
  <c r="W302" i="1" s="1"/>
  <c r="Q302" i="1"/>
  <c r="X302" i="1" s="1"/>
  <c r="R302" i="1"/>
  <c r="S302" i="1"/>
  <c r="T302" i="1"/>
  <c r="V302" i="1"/>
  <c r="Y302" i="1"/>
  <c r="L303" i="1"/>
  <c r="T303" i="1" s="1"/>
  <c r="M303" i="1"/>
  <c r="U303" i="1" s="1"/>
  <c r="N303" i="1"/>
  <c r="V303" i="1" s="1"/>
  <c r="O303" i="1"/>
  <c r="P303" i="1"/>
  <c r="W303" i="1" s="1"/>
  <c r="Q303" i="1"/>
  <c r="X303" i="1" s="1"/>
  <c r="R303" i="1"/>
  <c r="S303" i="1"/>
  <c r="Y303" i="1"/>
  <c r="L304" i="1"/>
  <c r="M304" i="1"/>
  <c r="U304" i="1" s="1"/>
  <c r="N304" i="1"/>
  <c r="V304" i="1" s="1"/>
  <c r="O304" i="1"/>
  <c r="P304" i="1"/>
  <c r="W304" i="1" s="1"/>
  <c r="Q304" i="1"/>
  <c r="X304" i="1" s="1"/>
  <c r="R304" i="1"/>
  <c r="Y304" i="1" s="1"/>
  <c r="S304" i="1"/>
  <c r="T304" i="1"/>
  <c r="L305" i="1"/>
  <c r="M305" i="1"/>
  <c r="N305" i="1"/>
  <c r="V305" i="1" s="1"/>
  <c r="O305" i="1"/>
  <c r="P305" i="1"/>
  <c r="W305" i="1" s="1"/>
  <c r="Q305" i="1"/>
  <c r="X305" i="1" s="1"/>
  <c r="R305" i="1"/>
  <c r="S305" i="1"/>
  <c r="T305" i="1"/>
  <c r="U305" i="1"/>
  <c r="Y305" i="1"/>
  <c r="L306" i="1"/>
  <c r="M306" i="1"/>
  <c r="N306" i="1"/>
  <c r="V306" i="1" s="1"/>
  <c r="O306" i="1"/>
  <c r="P306" i="1"/>
  <c r="Q306" i="1"/>
  <c r="X306" i="1" s="1"/>
  <c r="R306" i="1"/>
  <c r="S306" i="1"/>
  <c r="T306" i="1"/>
  <c r="U306" i="1"/>
  <c r="W306" i="1"/>
  <c r="Y306" i="1"/>
  <c r="L307" i="1"/>
  <c r="T307" i="1" s="1"/>
  <c r="M307" i="1"/>
  <c r="N307" i="1"/>
  <c r="V307" i="1" s="1"/>
  <c r="O307" i="1"/>
  <c r="P307" i="1"/>
  <c r="W307" i="1" s="1"/>
  <c r="Q307" i="1"/>
  <c r="X307" i="1" s="1"/>
  <c r="R307" i="1"/>
  <c r="Y307" i="1" s="1"/>
  <c r="S307" i="1"/>
  <c r="U307" i="1"/>
  <c r="L308" i="1"/>
  <c r="T308" i="1" s="1"/>
  <c r="M308" i="1"/>
  <c r="N308" i="1"/>
  <c r="V308" i="1" s="1"/>
  <c r="O308" i="1"/>
  <c r="Z308" i="1" s="1"/>
  <c r="P308" i="1"/>
  <c r="W308" i="1" s="1"/>
  <c r="Q308" i="1"/>
  <c r="X308" i="1" s="1"/>
  <c r="R308" i="1"/>
  <c r="Y308" i="1" s="1"/>
  <c r="S308" i="1"/>
  <c r="U308" i="1"/>
  <c r="L309" i="1"/>
  <c r="T309" i="1" s="1"/>
  <c r="M309" i="1"/>
  <c r="N309" i="1"/>
  <c r="V309" i="1" s="1"/>
  <c r="O309" i="1"/>
  <c r="P309" i="1"/>
  <c r="W309" i="1" s="1"/>
  <c r="Q309" i="1"/>
  <c r="X309" i="1" s="1"/>
  <c r="R309" i="1"/>
  <c r="Y309" i="1" s="1"/>
  <c r="S309" i="1"/>
  <c r="U309" i="1"/>
  <c r="L310" i="1"/>
  <c r="T310" i="1" s="1"/>
  <c r="M310" i="1"/>
  <c r="N310" i="1"/>
  <c r="O310" i="1"/>
  <c r="P310" i="1"/>
  <c r="Q310" i="1"/>
  <c r="X310" i="1" s="1"/>
  <c r="R310" i="1"/>
  <c r="S310" i="1"/>
  <c r="U310" i="1"/>
  <c r="V310" i="1"/>
  <c r="W310" i="1"/>
  <c r="Y310" i="1"/>
  <c r="L311" i="1"/>
  <c r="T311" i="1" s="1"/>
  <c r="M311" i="1"/>
  <c r="N311" i="1"/>
  <c r="O311" i="1"/>
  <c r="P311" i="1"/>
  <c r="W311" i="1" s="1"/>
  <c r="Q311" i="1"/>
  <c r="X311" i="1" s="1"/>
  <c r="R311" i="1"/>
  <c r="Y311" i="1" s="1"/>
  <c r="S311" i="1"/>
  <c r="U311" i="1"/>
  <c r="V311" i="1"/>
  <c r="L312" i="1"/>
  <c r="T312" i="1" s="1"/>
  <c r="M312" i="1"/>
  <c r="Z312" i="1" s="1"/>
  <c r="N312" i="1"/>
  <c r="V312" i="1" s="1"/>
  <c r="O312" i="1"/>
  <c r="P312" i="1"/>
  <c r="W312" i="1" s="1"/>
  <c r="Q312" i="1"/>
  <c r="X312" i="1" s="1"/>
  <c r="R312" i="1"/>
  <c r="S312" i="1"/>
  <c r="Y312" i="1"/>
  <c r="L313" i="1"/>
  <c r="T313" i="1" s="1"/>
  <c r="M313" i="1"/>
  <c r="U313" i="1" s="1"/>
  <c r="N313" i="1"/>
  <c r="O313" i="1"/>
  <c r="P313" i="1"/>
  <c r="W313" i="1" s="1"/>
  <c r="Q313" i="1"/>
  <c r="X313" i="1" s="1"/>
  <c r="R313" i="1"/>
  <c r="Y313" i="1" s="1"/>
  <c r="S313" i="1"/>
  <c r="V313" i="1"/>
  <c r="L314" i="1"/>
  <c r="M314" i="1"/>
  <c r="N314" i="1"/>
  <c r="V314" i="1" s="1"/>
  <c r="O314" i="1"/>
  <c r="P314" i="1"/>
  <c r="Q314" i="1"/>
  <c r="X314" i="1" s="1"/>
  <c r="R314" i="1"/>
  <c r="Y314" i="1" s="1"/>
  <c r="S314" i="1"/>
  <c r="T314" i="1"/>
  <c r="U314" i="1"/>
  <c r="W314" i="1"/>
  <c r="L315" i="1"/>
  <c r="M315" i="1"/>
  <c r="U315" i="1" s="1"/>
  <c r="N315" i="1"/>
  <c r="O315" i="1"/>
  <c r="P315" i="1"/>
  <c r="W315" i="1" s="1"/>
  <c r="Q315" i="1"/>
  <c r="X315" i="1" s="1"/>
  <c r="R315" i="1"/>
  <c r="S315" i="1"/>
  <c r="T315" i="1"/>
  <c r="V315" i="1"/>
  <c r="Y315" i="1"/>
  <c r="L316" i="1"/>
  <c r="Z316" i="1" s="1"/>
  <c r="M316" i="1"/>
  <c r="N316" i="1"/>
  <c r="V316" i="1" s="1"/>
  <c r="O316" i="1"/>
  <c r="P316" i="1"/>
  <c r="W316" i="1" s="1"/>
  <c r="Q316" i="1"/>
  <c r="X316" i="1" s="1"/>
  <c r="R316" i="1"/>
  <c r="S316" i="1"/>
  <c r="U316" i="1"/>
  <c r="Y316" i="1"/>
  <c r="L317" i="1"/>
  <c r="M317" i="1"/>
  <c r="U317" i="1" s="1"/>
  <c r="N317" i="1"/>
  <c r="V317" i="1" s="1"/>
  <c r="O317" i="1"/>
  <c r="P317" i="1"/>
  <c r="W317" i="1" s="1"/>
  <c r="Q317" i="1"/>
  <c r="X317" i="1" s="1"/>
  <c r="R317" i="1"/>
  <c r="S317" i="1"/>
  <c r="T317" i="1"/>
  <c r="Y317" i="1"/>
  <c r="L318" i="1"/>
  <c r="T318" i="1" s="1"/>
  <c r="M318" i="1"/>
  <c r="N318" i="1"/>
  <c r="V318" i="1" s="1"/>
  <c r="O318" i="1"/>
  <c r="P318" i="1"/>
  <c r="W318" i="1" s="1"/>
  <c r="Q318" i="1"/>
  <c r="X318" i="1" s="1"/>
  <c r="R318" i="1"/>
  <c r="Y318" i="1" s="1"/>
  <c r="S318" i="1"/>
  <c r="U318" i="1"/>
  <c r="Z1022" i="1"/>
  <c r="Z1026" i="1"/>
  <c r="Z1030" i="1"/>
  <c r="Z1034" i="1"/>
  <c r="Z1038" i="1"/>
  <c r="Z1042" i="1"/>
  <c r="Z1046" i="1"/>
  <c r="Z1050" i="1"/>
  <c r="Z1054" i="1"/>
  <c r="Z1058" i="1"/>
  <c r="Z1062" i="1"/>
  <c r="Z1082" i="1"/>
  <c r="Z1086" i="1"/>
  <c r="Z1090" i="1"/>
  <c r="Z1094" i="1"/>
  <c r="Z1110" i="1"/>
  <c r="Z1118" i="1"/>
  <c r="AA1022" i="1"/>
  <c r="AA1026" i="1"/>
  <c r="AA1030" i="1"/>
  <c r="AA1034" i="1"/>
  <c r="AA1038" i="1"/>
  <c r="AA1042" i="1"/>
  <c r="AA1074" i="1"/>
  <c r="AA1078" i="1"/>
  <c r="AA1082" i="1"/>
  <c r="AA1086" i="1"/>
  <c r="AA1090" i="1"/>
  <c r="AA1110" i="1"/>
  <c r="AA1118" i="1"/>
  <c r="AA1021" i="1"/>
  <c r="Z320" i="1"/>
  <c r="Z322" i="1"/>
  <c r="Z324" i="1"/>
  <c r="Z326" i="1"/>
  <c r="Z328" i="1"/>
  <c r="Z330" i="1"/>
  <c r="Z332" i="1"/>
  <c r="Z334" i="1"/>
  <c r="Z336" i="1"/>
  <c r="Z338" i="1"/>
  <c r="Z340" i="1"/>
  <c r="Z342" i="1"/>
  <c r="Z344" i="1"/>
  <c r="Z346" i="1"/>
  <c r="Z348" i="1"/>
  <c r="Z350" i="1"/>
  <c r="Z354" i="1"/>
  <c r="Z356" i="1"/>
  <c r="Z358" i="1"/>
  <c r="Z362" i="1"/>
  <c r="Z364" i="1"/>
  <c r="Z366" i="1"/>
  <c r="Z368" i="1"/>
  <c r="Z370" i="1"/>
  <c r="Z372" i="1"/>
  <c r="Z374" i="1"/>
  <c r="Z376" i="1"/>
  <c r="Z378" i="1"/>
  <c r="Z380" i="1"/>
  <c r="Z382" i="1"/>
  <c r="Z384" i="1"/>
  <c r="Z386" i="1"/>
  <c r="Z388" i="1"/>
  <c r="Z390" i="1"/>
  <c r="Z392" i="1"/>
  <c r="Z394" i="1"/>
  <c r="Z396" i="1"/>
  <c r="Z398" i="1"/>
  <c r="Z400" i="1"/>
  <c r="Z402" i="1"/>
  <c r="Z406" i="1"/>
  <c r="Z410" i="1"/>
  <c r="Z414" i="1"/>
  <c r="Z418" i="1"/>
  <c r="Z422" i="1"/>
  <c r="Z426" i="1"/>
  <c r="Z430" i="1"/>
  <c r="Z434" i="1"/>
  <c r="Z438" i="1"/>
  <c r="Z442" i="1"/>
  <c r="Z446" i="1"/>
  <c r="Z450" i="1"/>
  <c r="Z454" i="1"/>
  <c r="Z458" i="1"/>
  <c r="Z462" i="1"/>
  <c r="Z466" i="1"/>
  <c r="Z470" i="1"/>
  <c r="Z474" i="1"/>
  <c r="Z478" i="1"/>
  <c r="Z482" i="1"/>
  <c r="Z486" i="1"/>
  <c r="Z490" i="1"/>
  <c r="Z494" i="1"/>
  <c r="Z498" i="1"/>
  <c r="Z502" i="1"/>
  <c r="Z506" i="1"/>
  <c r="Z510" i="1"/>
  <c r="Z514" i="1"/>
  <c r="Z518" i="1"/>
  <c r="Z522" i="1"/>
  <c r="Z526" i="1"/>
  <c r="Z530" i="1"/>
  <c r="Z534" i="1"/>
  <c r="Z538" i="1"/>
  <c r="Z542" i="1"/>
  <c r="Z546" i="1"/>
  <c r="Z550" i="1"/>
  <c r="Z554" i="1"/>
  <c r="Z558" i="1"/>
  <c r="Z560" i="1"/>
  <c r="Z562" i="1"/>
  <c r="Z564" i="1"/>
  <c r="Z566" i="1"/>
  <c r="Z568" i="1"/>
  <c r="Z570" i="1"/>
  <c r="Z572" i="1"/>
  <c r="Z574" i="1"/>
  <c r="Z576" i="1"/>
  <c r="Z578" i="1"/>
  <c r="Z580" i="1"/>
  <c r="Z582" i="1"/>
  <c r="Z584" i="1"/>
  <c r="Z586" i="1"/>
  <c r="Z588" i="1"/>
  <c r="Z590" i="1"/>
  <c r="Z592" i="1"/>
  <c r="Z594" i="1"/>
  <c r="Z596" i="1"/>
  <c r="Z598" i="1"/>
  <c r="Z600" i="1"/>
  <c r="Z602" i="1"/>
  <c r="Z604" i="1"/>
  <c r="Z606" i="1"/>
  <c r="Z608" i="1"/>
  <c r="Z610" i="1"/>
  <c r="Z612" i="1"/>
  <c r="Z614" i="1"/>
  <c r="Z616" i="1"/>
  <c r="Z618" i="1"/>
  <c r="Z620" i="1"/>
  <c r="Z622" i="1"/>
  <c r="Z624" i="1"/>
  <c r="Z626" i="1"/>
  <c r="Z628" i="1"/>
  <c r="Z630" i="1"/>
  <c r="Z632" i="1"/>
  <c r="Z634" i="1"/>
  <c r="Z636" i="1"/>
  <c r="Z638" i="1"/>
  <c r="Z640" i="1"/>
  <c r="Z642" i="1"/>
  <c r="Z644" i="1"/>
  <c r="Z646" i="1"/>
  <c r="Z648" i="1"/>
  <c r="Z650" i="1"/>
  <c r="Z652" i="1"/>
  <c r="Z654" i="1"/>
  <c r="Z656" i="1"/>
  <c r="Z658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4" i="1"/>
  <c r="Z685" i="1"/>
  <c r="Z686" i="1"/>
  <c r="Z687" i="1"/>
  <c r="Z688" i="1"/>
  <c r="Z689" i="1"/>
  <c r="Z690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7" i="1"/>
  <c r="Z828" i="1"/>
  <c r="Z829" i="1"/>
  <c r="Z830" i="1"/>
  <c r="Z832" i="1"/>
  <c r="Z833" i="1"/>
  <c r="Z834" i="1"/>
  <c r="Z835" i="1"/>
  <c r="Z836" i="1"/>
  <c r="Z838" i="1"/>
  <c r="Z839" i="1"/>
  <c r="Z840" i="1"/>
  <c r="Z841" i="1"/>
  <c r="Z842" i="1"/>
  <c r="Z844" i="1"/>
  <c r="Z845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60" i="1"/>
  <c r="Z861" i="1"/>
  <c r="Z862" i="1"/>
  <c r="Z863" i="1"/>
  <c r="Z864" i="1"/>
  <c r="Z865" i="1"/>
  <c r="Z867" i="1"/>
  <c r="Z868" i="1"/>
  <c r="Z869" i="1"/>
  <c r="Z871" i="1"/>
  <c r="Z872" i="1"/>
  <c r="Z873" i="1"/>
  <c r="Z875" i="1"/>
  <c r="Z876" i="1"/>
  <c r="Z878" i="1"/>
  <c r="Z879" i="1"/>
  <c r="Z881" i="1"/>
  <c r="Z882" i="1"/>
  <c r="Z883" i="1"/>
  <c r="Z885" i="1"/>
  <c r="Z886" i="1"/>
  <c r="Z887" i="1"/>
  <c r="Z888" i="1"/>
  <c r="Z889" i="1"/>
  <c r="Z890" i="1"/>
  <c r="Z892" i="1"/>
  <c r="Z893" i="1"/>
  <c r="Z895" i="1"/>
  <c r="Z896" i="1"/>
  <c r="Z897" i="1"/>
  <c r="Z899" i="1"/>
  <c r="Z900" i="1"/>
  <c r="Z901" i="1"/>
  <c r="Z902" i="1"/>
  <c r="Z903" i="1"/>
  <c r="Z904" i="1"/>
  <c r="Z906" i="1"/>
  <c r="Z907" i="1"/>
  <c r="Z909" i="1"/>
  <c r="Z910" i="1"/>
  <c r="Z911" i="1"/>
  <c r="Z913" i="1"/>
  <c r="Z914" i="1"/>
  <c r="Z917" i="1"/>
  <c r="Z918" i="1"/>
  <c r="Z919" i="1"/>
  <c r="Z920" i="1"/>
  <c r="Z921" i="1"/>
  <c r="Z922" i="1"/>
  <c r="Z924" i="1"/>
  <c r="Z925" i="1"/>
  <c r="Z926" i="1"/>
  <c r="Z928" i="1"/>
  <c r="Z929" i="1"/>
  <c r="Z931" i="1"/>
  <c r="Z932" i="1"/>
  <c r="Z933" i="1"/>
  <c r="Z935" i="1"/>
  <c r="Z936" i="1"/>
  <c r="Z937" i="1"/>
  <c r="Z939" i="1"/>
  <c r="Z940" i="1"/>
  <c r="Z943" i="1"/>
  <c r="Z944" i="1"/>
  <c r="Z947" i="1"/>
  <c r="Z948" i="1"/>
  <c r="Z951" i="1"/>
  <c r="Z952" i="1"/>
  <c r="Z954" i="1"/>
  <c r="Z955" i="1"/>
  <c r="Z956" i="1"/>
  <c r="Z958" i="1"/>
  <c r="Z959" i="1"/>
  <c r="Z960" i="1"/>
  <c r="Z962" i="1"/>
  <c r="Z963" i="1"/>
  <c r="Z964" i="1"/>
  <c r="Z966" i="1"/>
  <c r="Z967" i="1"/>
  <c r="Z968" i="1"/>
  <c r="Z970" i="1"/>
  <c r="Z971" i="1"/>
  <c r="Z972" i="1"/>
  <c r="Z975" i="1"/>
  <c r="Z976" i="1"/>
  <c r="Z979" i="1"/>
  <c r="Z980" i="1"/>
  <c r="Z983" i="1"/>
  <c r="Z984" i="1"/>
  <c r="Z987" i="1"/>
  <c r="Z988" i="1"/>
  <c r="Z991" i="1"/>
  <c r="Z992" i="1"/>
  <c r="Z995" i="1"/>
  <c r="Z996" i="1"/>
  <c r="Z999" i="1"/>
  <c r="Z1000" i="1"/>
  <c r="Z1001" i="1"/>
  <c r="Z1003" i="1"/>
  <c r="Z1004" i="1"/>
  <c r="Z1005" i="1"/>
  <c r="Z1007" i="1"/>
  <c r="Z1008" i="1"/>
  <c r="Z1009" i="1"/>
  <c r="Z1012" i="1"/>
  <c r="Z1013" i="1"/>
  <c r="Z1014" i="1"/>
  <c r="Z1016" i="1"/>
  <c r="Z1017" i="1"/>
  <c r="Z1018" i="1"/>
  <c r="Z1020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2" i="1"/>
  <c r="AA333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5" i="1"/>
  <c r="AA407" i="1"/>
  <c r="AA409" i="1"/>
  <c r="AA411" i="1"/>
  <c r="AA413" i="1"/>
  <c r="AA415" i="1"/>
  <c r="AA417" i="1"/>
  <c r="AA419" i="1"/>
  <c r="AA421" i="1"/>
  <c r="AA423" i="1"/>
  <c r="AA425" i="1"/>
  <c r="AA427" i="1"/>
  <c r="AA429" i="1"/>
  <c r="AA431" i="1"/>
  <c r="AA433" i="1"/>
  <c r="AA435" i="1"/>
  <c r="AA437" i="1"/>
  <c r="AA439" i="1"/>
  <c r="AA441" i="1"/>
  <c r="AA443" i="1"/>
  <c r="AA445" i="1"/>
  <c r="AA447" i="1"/>
  <c r="AA449" i="1"/>
  <c r="AA451" i="1"/>
  <c r="AA453" i="1"/>
  <c r="AA455" i="1"/>
  <c r="AA457" i="1"/>
  <c r="AA459" i="1"/>
  <c r="AA461" i="1"/>
  <c r="AA463" i="1"/>
  <c r="AA465" i="1"/>
  <c r="AA467" i="1"/>
  <c r="AA469" i="1"/>
  <c r="AA471" i="1"/>
  <c r="AA473" i="1"/>
  <c r="AA475" i="1"/>
  <c r="AA477" i="1"/>
  <c r="AA479" i="1"/>
  <c r="AA481" i="1"/>
  <c r="AA483" i="1"/>
  <c r="AA485" i="1"/>
  <c r="AA487" i="1"/>
  <c r="AA489" i="1"/>
  <c r="AA491" i="1"/>
  <c r="AA493" i="1"/>
  <c r="AA495" i="1"/>
  <c r="AA497" i="1"/>
  <c r="AA499" i="1"/>
  <c r="AA501" i="1"/>
  <c r="AA503" i="1"/>
  <c r="AA505" i="1"/>
  <c r="AA507" i="1"/>
  <c r="AA509" i="1"/>
  <c r="AA511" i="1"/>
  <c r="AA513" i="1"/>
  <c r="AA515" i="1"/>
  <c r="AA517" i="1"/>
  <c r="AA519" i="1"/>
  <c r="AA521" i="1"/>
  <c r="AA523" i="1"/>
  <c r="AA525" i="1"/>
  <c r="AA527" i="1"/>
  <c r="AA529" i="1"/>
  <c r="AA531" i="1"/>
  <c r="AA533" i="1"/>
  <c r="AA535" i="1"/>
  <c r="AA537" i="1"/>
  <c r="AA539" i="1"/>
  <c r="AA541" i="1"/>
  <c r="AA543" i="1"/>
  <c r="AA545" i="1"/>
  <c r="AA547" i="1"/>
  <c r="AA549" i="1"/>
  <c r="AA551" i="1"/>
  <c r="AA553" i="1"/>
  <c r="AA555" i="1"/>
  <c r="AA557" i="1"/>
  <c r="AA559" i="1"/>
  <c r="AA561" i="1"/>
  <c r="AA563" i="1"/>
  <c r="AA565" i="1"/>
  <c r="AA567" i="1"/>
  <c r="AA569" i="1"/>
  <c r="AA571" i="1"/>
  <c r="AA573" i="1"/>
  <c r="AA575" i="1"/>
  <c r="AA577" i="1"/>
  <c r="AA579" i="1"/>
  <c r="AA581" i="1"/>
  <c r="AA583" i="1"/>
  <c r="AA585" i="1"/>
  <c r="AA589" i="1"/>
  <c r="AA591" i="1"/>
  <c r="AA593" i="1"/>
  <c r="AA595" i="1"/>
  <c r="AA597" i="1"/>
  <c r="AA599" i="1"/>
  <c r="AA601" i="1"/>
  <c r="AA603" i="1"/>
  <c r="AA605" i="1"/>
  <c r="AA607" i="1"/>
  <c r="AA609" i="1"/>
  <c r="AA611" i="1"/>
  <c r="AA613" i="1"/>
  <c r="AA615" i="1"/>
  <c r="AA617" i="1"/>
  <c r="AA619" i="1"/>
  <c r="AA621" i="1"/>
  <c r="AA623" i="1"/>
  <c r="AA625" i="1"/>
  <c r="AA629" i="1"/>
  <c r="AA631" i="1"/>
  <c r="AA633" i="1"/>
  <c r="AA635" i="1"/>
  <c r="AA637" i="1"/>
  <c r="AA639" i="1"/>
  <c r="AA641" i="1"/>
  <c r="AA643" i="1"/>
  <c r="AA645" i="1"/>
  <c r="AA647" i="1"/>
  <c r="AA649" i="1"/>
  <c r="AA651" i="1"/>
  <c r="AA653" i="1"/>
  <c r="AA655" i="1"/>
  <c r="AA657" i="1"/>
  <c r="AA659" i="1"/>
  <c r="AA661" i="1"/>
  <c r="AA663" i="1"/>
  <c r="AA665" i="1"/>
  <c r="AA669" i="1"/>
  <c r="AA671" i="1"/>
  <c r="AA673" i="1"/>
  <c r="AA677" i="1"/>
  <c r="AA679" i="1"/>
  <c r="AA681" i="1"/>
  <c r="AA683" i="1"/>
  <c r="AA685" i="1"/>
  <c r="AA687" i="1"/>
  <c r="AA689" i="1"/>
  <c r="AA691" i="1"/>
  <c r="AA693" i="1"/>
  <c r="AA695" i="1"/>
  <c r="AA697" i="1"/>
  <c r="AA699" i="1"/>
  <c r="AA701" i="1"/>
  <c r="AA703" i="1"/>
  <c r="AA707" i="1"/>
  <c r="AA709" i="1"/>
  <c r="AA711" i="1"/>
  <c r="AA713" i="1"/>
  <c r="AA715" i="1"/>
  <c r="AA717" i="1"/>
  <c r="AA719" i="1"/>
  <c r="AA721" i="1"/>
  <c r="AA723" i="1"/>
  <c r="AA725" i="1"/>
  <c r="AA727" i="1"/>
  <c r="AA729" i="1"/>
  <c r="AA731" i="1"/>
  <c r="AA733" i="1"/>
  <c r="AA735" i="1"/>
  <c r="AA737" i="1"/>
  <c r="AA739" i="1"/>
  <c r="AA741" i="1"/>
  <c r="AA743" i="1"/>
  <c r="AA745" i="1"/>
  <c r="AA747" i="1"/>
  <c r="AA749" i="1"/>
  <c r="AA751" i="1"/>
  <c r="AA753" i="1"/>
  <c r="AA755" i="1"/>
  <c r="AA757" i="1"/>
  <c r="AA759" i="1"/>
  <c r="AA761" i="1"/>
  <c r="AA763" i="1"/>
  <c r="AA765" i="1"/>
  <c r="AA767" i="1"/>
  <c r="AA771" i="1"/>
  <c r="AA773" i="1"/>
  <c r="AA775" i="1"/>
  <c r="AA777" i="1"/>
  <c r="AA779" i="1"/>
  <c r="AA781" i="1"/>
  <c r="AA783" i="1"/>
  <c r="AA785" i="1"/>
  <c r="AA787" i="1"/>
  <c r="AA789" i="1"/>
  <c r="AA791" i="1"/>
  <c r="AA793" i="1"/>
  <c r="AA795" i="1"/>
  <c r="AA797" i="1"/>
  <c r="AA799" i="1"/>
  <c r="AA801" i="1"/>
  <c r="AA803" i="1"/>
  <c r="AA805" i="1"/>
  <c r="AA809" i="1"/>
  <c r="AA811" i="1"/>
  <c r="AA813" i="1"/>
  <c r="AA815" i="1"/>
  <c r="AA817" i="1"/>
  <c r="AA819" i="1"/>
  <c r="AA821" i="1"/>
  <c r="AA823" i="1"/>
  <c r="AA825" i="1"/>
  <c r="AA827" i="1"/>
  <c r="AA829" i="1"/>
  <c r="AA831" i="1"/>
  <c r="AA833" i="1"/>
  <c r="AA835" i="1"/>
  <c r="AA837" i="1"/>
  <c r="AA839" i="1"/>
  <c r="AA843" i="1"/>
  <c r="AA845" i="1"/>
  <c r="AA847" i="1"/>
  <c r="AA849" i="1"/>
  <c r="AA851" i="1"/>
  <c r="AA855" i="1"/>
  <c r="AA859" i="1"/>
  <c r="AA861" i="1"/>
  <c r="AA863" i="1"/>
  <c r="AA865" i="1"/>
  <c r="AA869" i="1"/>
  <c r="AA873" i="1"/>
  <c r="AA875" i="1"/>
  <c r="AA877" i="1"/>
  <c r="AA879" i="1"/>
  <c r="AA883" i="1"/>
  <c r="AA887" i="1"/>
  <c r="AA889" i="1"/>
  <c r="AA891" i="1"/>
  <c r="AA893" i="1"/>
  <c r="AA895" i="1"/>
  <c r="AA897" i="1"/>
  <c r="AA901" i="1"/>
  <c r="AA903" i="1"/>
  <c r="AA905" i="1"/>
  <c r="AA907" i="1"/>
  <c r="AA911" i="1"/>
  <c r="AA915" i="1"/>
  <c r="AA917" i="1"/>
  <c r="AA919" i="1"/>
  <c r="AA921" i="1"/>
  <c r="AA923" i="1"/>
  <c r="AA925" i="1"/>
  <c r="AA927" i="1"/>
  <c r="AA929" i="1"/>
  <c r="AA933" i="1"/>
  <c r="AA937" i="1"/>
  <c r="AA941" i="1"/>
  <c r="AA943" i="1"/>
  <c r="AA945" i="1"/>
  <c r="AA947" i="1"/>
  <c r="AA949" i="1"/>
  <c r="AA951" i="1"/>
  <c r="AA953" i="1"/>
  <c r="AA955" i="1"/>
  <c r="AA957" i="1"/>
  <c r="AA959" i="1"/>
  <c r="AA961" i="1"/>
  <c r="AA963" i="1"/>
  <c r="AA965" i="1"/>
  <c r="AA967" i="1"/>
  <c r="AA969" i="1"/>
  <c r="AA971" i="1"/>
  <c r="AA973" i="1"/>
  <c r="AA975" i="1"/>
  <c r="AA977" i="1"/>
  <c r="AA979" i="1"/>
  <c r="AA981" i="1"/>
  <c r="AA983" i="1"/>
  <c r="AA985" i="1"/>
  <c r="AA987" i="1"/>
  <c r="AA989" i="1"/>
  <c r="AA991" i="1"/>
  <c r="AA993" i="1"/>
  <c r="AA997" i="1"/>
  <c r="AA1001" i="1"/>
  <c r="AA1005" i="1"/>
  <c r="AA1009" i="1"/>
  <c r="AA1013" i="1"/>
  <c r="AA1015" i="1"/>
  <c r="AA1017" i="1"/>
  <c r="AA1019" i="1"/>
  <c r="Z302" i="1"/>
  <c r="Z304" i="1"/>
  <c r="Z306" i="1"/>
  <c r="Z310" i="1"/>
  <c r="Z314" i="1"/>
  <c r="AA301" i="1"/>
  <c r="AA303" i="1"/>
  <c r="AA305" i="1"/>
  <c r="AA307" i="1"/>
  <c r="AA311" i="1"/>
  <c r="AA315" i="1"/>
  <c r="AA317" i="1"/>
  <c r="AA995" i="1" l="1"/>
  <c r="AA705" i="1"/>
  <c r="Z985" i="1"/>
  <c r="Z969" i="1"/>
  <c r="Z953" i="1"/>
  <c r="Z905" i="1"/>
  <c r="Z793" i="1"/>
  <c r="AA1094" i="1"/>
  <c r="AA667" i="1"/>
  <c r="Z934" i="1"/>
  <c r="Z870" i="1"/>
  <c r="AA857" i="1"/>
  <c r="Z997" i="1"/>
  <c r="Z981" i="1"/>
  <c r="Z965" i="1"/>
  <c r="Z949" i="1"/>
  <c r="Z837" i="1"/>
  <c r="Z360" i="1"/>
  <c r="Z1114" i="1"/>
  <c r="AA313" i="1"/>
  <c r="Z884" i="1"/>
  <c r="AA309" i="1"/>
  <c r="AA885" i="1"/>
  <c r="AA853" i="1"/>
  <c r="Z915" i="1"/>
  <c r="Z691" i="1"/>
  <c r="AA1070" i="1"/>
  <c r="Z1106" i="1"/>
  <c r="AA1011" i="1"/>
  <c r="AA627" i="1"/>
  <c r="Z1010" i="1"/>
  <c r="Z994" i="1"/>
  <c r="Z930" i="1"/>
  <c r="Z898" i="1"/>
  <c r="Z866" i="1"/>
  <c r="AA1066" i="1"/>
  <c r="Z1102" i="1"/>
  <c r="Z993" i="1"/>
  <c r="Z977" i="1"/>
  <c r="Z961" i="1"/>
  <c r="Z945" i="1"/>
  <c r="AA1062" i="1"/>
  <c r="AA1007" i="1"/>
  <c r="Z912" i="1"/>
  <c r="Z880" i="1"/>
  <c r="Z768" i="1"/>
  <c r="AA1058" i="1"/>
  <c r="T316" i="1"/>
  <c r="T1074" i="1"/>
  <c r="T941" i="1"/>
  <c r="T908" i="1"/>
  <c r="T894" i="1"/>
  <c r="T859" i="1"/>
  <c r="Z831" i="1"/>
  <c r="AA1054" i="1"/>
  <c r="U312" i="1"/>
  <c r="U1070" i="1"/>
  <c r="U1019" i="1"/>
  <c r="T1006" i="1"/>
  <c r="U1002" i="1"/>
  <c r="T989" i="1"/>
  <c r="T973" i="1"/>
  <c r="T957" i="1"/>
  <c r="T938" i="1"/>
  <c r="V923" i="1"/>
  <c r="V891" i="1"/>
  <c r="AA909" i="1"/>
  <c r="AA1003" i="1"/>
  <c r="AA939" i="1"/>
  <c r="Z846" i="1"/>
  <c r="AA1114" i="1"/>
  <c r="AA1050" i="1"/>
  <c r="W881" i="1"/>
  <c r="AA318" i="1"/>
  <c r="AA1046" i="1"/>
  <c r="W931" i="1"/>
  <c r="AA935" i="1"/>
  <c r="AA807" i="1"/>
  <c r="AA1106" i="1"/>
  <c r="Y899" i="1"/>
  <c r="AA334" i="1"/>
  <c r="AA871" i="1"/>
  <c r="Z843" i="1"/>
  <c r="Z683" i="1"/>
  <c r="AA1102" i="1"/>
  <c r="AA867" i="1"/>
  <c r="AA675" i="1"/>
  <c r="AA347" i="1"/>
  <c r="AA331" i="1"/>
  <c r="Z874" i="1"/>
  <c r="Z826" i="1"/>
  <c r="Z746" i="1"/>
  <c r="AA1098" i="1"/>
  <c r="Z318" i="1"/>
  <c r="Z1120" i="1"/>
  <c r="Z1116" i="1"/>
  <c r="Z1112" i="1"/>
  <c r="Z1108" i="1"/>
  <c r="Z1104" i="1"/>
  <c r="Z1100" i="1"/>
  <c r="Z1096" i="1"/>
  <c r="Z1092" i="1"/>
  <c r="Z1088" i="1"/>
  <c r="Z1084" i="1"/>
  <c r="Z1080" i="1"/>
  <c r="Z1076" i="1"/>
  <c r="Z1072" i="1"/>
  <c r="Z1068" i="1"/>
  <c r="Z1064" i="1"/>
  <c r="Z1060" i="1"/>
  <c r="Z1056" i="1"/>
  <c r="Z1052" i="1"/>
  <c r="Z1048" i="1"/>
  <c r="Z1044" i="1"/>
  <c r="Z1040" i="1"/>
  <c r="Z1036" i="1"/>
  <c r="Z1032" i="1"/>
  <c r="Z1028" i="1"/>
  <c r="Z1024" i="1"/>
  <c r="Z317" i="1"/>
  <c r="Z315" i="1"/>
  <c r="Z313" i="1"/>
  <c r="Z311" i="1"/>
  <c r="Z309" i="1"/>
  <c r="Z307" i="1"/>
  <c r="Z305" i="1"/>
  <c r="Z303" i="1"/>
  <c r="Z301" i="1"/>
  <c r="Z659" i="1"/>
  <c r="Z657" i="1"/>
  <c r="Z655" i="1"/>
  <c r="Z653" i="1"/>
  <c r="Z651" i="1"/>
  <c r="Z649" i="1"/>
  <c r="Z647" i="1"/>
  <c r="Z645" i="1"/>
  <c r="Z643" i="1"/>
  <c r="Z641" i="1"/>
  <c r="Z639" i="1"/>
  <c r="Z637" i="1"/>
  <c r="Z635" i="1"/>
  <c r="Z633" i="1"/>
  <c r="Z631" i="1"/>
  <c r="Z629" i="1"/>
  <c r="Z627" i="1"/>
  <c r="Z625" i="1"/>
  <c r="Z623" i="1"/>
  <c r="Z621" i="1"/>
  <c r="Z619" i="1"/>
  <c r="Z617" i="1"/>
  <c r="Z615" i="1"/>
  <c r="Z613" i="1"/>
  <c r="Z611" i="1"/>
  <c r="Z609" i="1"/>
  <c r="Z607" i="1"/>
  <c r="Z605" i="1"/>
  <c r="Z603" i="1"/>
  <c r="Z601" i="1"/>
  <c r="Z599" i="1"/>
  <c r="Z597" i="1"/>
  <c r="Z595" i="1"/>
  <c r="Z593" i="1"/>
  <c r="Z591" i="1"/>
  <c r="Z589" i="1"/>
  <c r="Z587" i="1"/>
  <c r="Z585" i="1"/>
  <c r="Z583" i="1"/>
  <c r="Z581" i="1"/>
  <c r="Z579" i="1"/>
  <c r="Z577" i="1"/>
  <c r="Z575" i="1"/>
  <c r="Z573" i="1"/>
  <c r="Z571" i="1"/>
  <c r="Z569" i="1"/>
  <c r="Z567" i="1"/>
  <c r="Z565" i="1"/>
  <c r="Z563" i="1"/>
  <c r="Z561" i="1"/>
  <c r="Z559" i="1"/>
  <c r="Z556" i="1"/>
  <c r="Z552" i="1"/>
  <c r="Z548" i="1"/>
  <c r="Z544" i="1"/>
  <c r="Z540" i="1"/>
  <c r="Z536" i="1"/>
  <c r="Z532" i="1"/>
  <c r="Z528" i="1"/>
  <c r="Z524" i="1"/>
  <c r="Z520" i="1"/>
  <c r="Z516" i="1"/>
  <c r="Z512" i="1"/>
  <c r="Z508" i="1"/>
  <c r="Z504" i="1"/>
  <c r="Z500" i="1"/>
  <c r="Z496" i="1"/>
  <c r="Z492" i="1"/>
  <c r="Z488" i="1"/>
  <c r="Z484" i="1"/>
  <c r="Z480" i="1"/>
  <c r="Z476" i="1"/>
  <c r="Z472" i="1"/>
  <c r="Z468" i="1"/>
  <c r="Z464" i="1"/>
  <c r="Z460" i="1"/>
  <c r="Z456" i="1"/>
  <c r="Z452" i="1"/>
  <c r="Z448" i="1"/>
  <c r="Z444" i="1"/>
  <c r="Z440" i="1"/>
  <c r="Z436" i="1"/>
  <c r="Z432" i="1"/>
  <c r="Z428" i="1"/>
  <c r="Z424" i="1"/>
  <c r="Z420" i="1"/>
  <c r="Z416" i="1"/>
  <c r="Z412" i="1"/>
  <c r="Z408" i="1"/>
  <c r="Z404" i="1"/>
  <c r="Z557" i="1"/>
  <c r="Z555" i="1"/>
  <c r="Z553" i="1"/>
  <c r="Z551" i="1"/>
  <c r="Z549" i="1"/>
  <c r="Z547" i="1"/>
  <c r="Z545" i="1"/>
  <c r="Z543" i="1"/>
  <c r="Z541" i="1"/>
  <c r="Z539" i="1"/>
  <c r="Z537" i="1"/>
  <c r="Z535" i="1"/>
  <c r="Z533" i="1"/>
  <c r="Z531" i="1"/>
  <c r="Z529" i="1"/>
  <c r="Z527" i="1"/>
  <c r="Z525" i="1"/>
  <c r="Z523" i="1"/>
  <c r="Z521" i="1"/>
  <c r="Z519" i="1"/>
  <c r="Z517" i="1"/>
  <c r="Z515" i="1"/>
  <c r="Z513" i="1"/>
  <c r="Z511" i="1"/>
  <c r="Z509" i="1"/>
  <c r="Z507" i="1"/>
  <c r="Z505" i="1"/>
  <c r="Z503" i="1"/>
  <c r="Z501" i="1"/>
  <c r="Z499" i="1"/>
  <c r="Z497" i="1"/>
  <c r="Z495" i="1"/>
  <c r="Z493" i="1"/>
  <c r="Z491" i="1"/>
  <c r="Z489" i="1"/>
  <c r="Z487" i="1"/>
  <c r="Z485" i="1"/>
  <c r="Z483" i="1"/>
  <c r="Z481" i="1"/>
  <c r="Z479" i="1"/>
  <c r="Z477" i="1"/>
  <c r="Z475" i="1"/>
  <c r="Z473" i="1"/>
  <c r="Z471" i="1"/>
  <c r="Z469" i="1"/>
  <c r="Z467" i="1"/>
  <c r="Z465" i="1"/>
  <c r="Z463" i="1"/>
  <c r="Z461" i="1"/>
  <c r="Z459" i="1"/>
  <c r="Z457" i="1"/>
  <c r="Z455" i="1"/>
  <c r="Z453" i="1"/>
  <c r="Z451" i="1"/>
  <c r="Z449" i="1"/>
  <c r="Z447" i="1"/>
  <c r="Z445" i="1"/>
  <c r="Z443" i="1"/>
  <c r="Z441" i="1"/>
  <c r="Z439" i="1"/>
  <c r="Z437" i="1"/>
  <c r="Z435" i="1"/>
  <c r="Z433" i="1"/>
  <c r="Z431" i="1"/>
  <c r="Z429" i="1"/>
  <c r="Z427" i="1"/>
  <c r="Z425" i="1"/>
  <c r="Z423" i="1"/>
  <c r="Z421" i="1"/>
  <c r="Z419" i="1"/>
  <c r="Z417" i="1"/>
  <c r="Z415" i="1"/>
  <c r="Z413" i="1"/>
  <c r="Z411" i="1"/>
  <c r="Z409" i="1"/>
  <c r="Z407" i="1"/>
  <c r="Z405" i="1"/>
  <c r="Z403" i="1"/>
  <c r="Z401" i="1"/>
  <c r="Z399" i="1"/>
  <c r="Z397" i="1"/>
  <c r="Z395" i="1"/>
  <c r="Z393" i="1"/>
  <c r="Z391" i="1"/>
  <c r="Z389" i="1"/>
  <c r="Z387" i="1"/>
  <c r="Z385" i="1"/>
  <c r="Z383" i="1"/>
  <c r="Z381" i="1"/>
  <c r="Z379" i="1"/>
  <c r="Z377" i="1"/>
  <c r="Z375" i="1"/>
  <c r="Z373" i="1"/>
  <c r="Z371" i="1"/>
  <c r="Z369" i="1"/>
  <c r="Z367" i="1"/>
  <c r="Z365" i="1"/>
  <c r="Z363" i="1"/>
  <c r="Z361" i="1"/>
  <c r="Z359" i="1"/>
  <c r="Z357" i="1"/>
  <c r="Z355" i="1"/>
  <c r="Z353" i="1"/>
  <c r="Z351" i="1"/>
  <c r="Z349" i="1"/>
  <c r="Z347" i="1"/>
  <c r="Z345" i="1"/>
  <c r="Z343" i="1"/>
  <c r="Z341" i="1"/>
  <c r="Z339" i="1"/>
  <c r="Z337" i="1"/>
  <c r="Z335" i="1"/>
  <c r="Z333" i="1"/>
  <c r="Z331" i="1"/>
  <c r="Z329" i="1"/>
  <c r="Z327" i="1"/>
  <c r="Z325" i="1"/>
  <c r="Z323" i="1"/>
  <c r="Z321" i="1"/>
  <c r="Z319" i="1"/>
  <c r="AA1020" i="1"/>
  <c r="AA1018" i="1"/>
  <c r="AA1016" i="1"/>
  <c r="AA1014" i="1"/>
  <c r="AA1012" i="1"/>
  <c r="AA1010" i="1"/>
  <c r="AA1008" i="1"/>
  <c r="AA1006" i="1"/>
  <c r="AA1004" i="1"/>
  <c r="AA1002" i="1"/>
  <c r="AA1000" i="1"/>
  <c r="AA998" i="1"/>
  <c r="AA996" i="1"/>
  <c r="AA994" i="1"/>
  <c r="AA992" i="1"/>
  <c r="AA990" i="1"/>
  <c r="AA988" i="1"/>
  <c r="AA986" i="1"/>
  <c r="AA984" i="1"/>
  <c r="AA982" i="1"/>
  <c r="AA980" i="1"/>
  <c r="AA978" i="1"/>
  <c r="AA976" i="1"/>
  <c r="AA974" i="1"/>
  <c r="AA972" i="1"/>
  <c r="AA970" i="1"/>
  <c r="AA968" i="1"/>
  <c r="AA966" i="1"/>
  <c r="AA964" i="1"/>
  <c r="AA962" i="1"/>
  <c r="AA960" i="1"/>
  <c r="AA958" i="1"/>
  <c r="AA956" i="1"/>
  <c r="AA954" i="1"/>
  <c r="AA952" i="1"/>
  <c r="AA950" i="1"/>
  <c r="AA948" i="1"/>
  <c r="AA946" i="1"/>
  <c r="AA944" i="1"/>
  <c r="AA942" i="1"/>
  <c r="AA940" i="1"/>
  <c r="AA938" i="1"/>
  <c r="AA936" i="1"/>
  <c r="AA934" i="1"/>
  <c r="AA932" i="1"/>
  <c r="AA930" i="1"/>
  <c r="AA928" i="1"/>
  <c r="AA926" i="1"/>
  <c r="AA924" i="1"/>
  <c r="AA922" i="1"/>
  <c r="AA920" i="1"/>
  <c r="AA918" i="1"/>
  <c r="AA916" i="1"/>
  <c r="AA914" i="1"/>
  <c r="AA912" i="1"/>
  <c r="AA910" i="1"/>
  <c r="AA908" i="1"/>
  <c r="AA906" i="1"/>
  <c r="AA904" i="1"/>
  <c r="AA902" i="1"/>
  <c r="AA900" i="1"/>
  <c r="AA898" i="1"/>
  <c r="AA896" i="1"/>
  <c r="AA894" i="1"/>
  <c r="AA892" i="1"/>
  <c r="AA890" i="1"/>
  <c r="AA888" i="1"/>
  <c r="AA886" i="1"/>
  <c r="AA884" i="1"/>
  <c r="AA882" i="1"/>
  <c r="AA880" i="1"/>
  <c r="AA878" i="1"/>
  <c r="AA876" i="1"/>
  <c r="AA874" i="1"/>
  <c r="AA872" i="1"/>
  <c r="AA870" i="1"/>
  <c r="AA868" i="1"/>
  <c r="AA866" i="1"/>
  <c r="AA864" i="1"/>
  <c r="AA862" i="1"/>
  <c r="AA860" i="1"/>
  <c r="AA858" i="1"/>
  <c r="AA856" i="1"/>
  <c r="AA854" i="1"/>
  <c r="AA852" i="1"/>
  <c r="AA850" i="1"/>
  <c r="AA848" i="1"/>
  <c r="AA846" i="1"/>
  <c r="AA844" i="1"/>
  <c r="AA842" i="1"/>
  <c r="AA840" i="1"/>
  <c r="AA838" i="1"/>
  <c r="AA836" i="1"/>
  <c r="AA834" i="1"/>
  <c r="AA832" i="1"/>
  <c r="AA830" i="1"/>
  <c r="AA828" i="1"/>
  <c r="AA826" i="1"/>
  <c r="AA824" i="1"/>
  <c r="AA822" i="1"/>
  <c r="AA820" i="1"/>
  <c r="AA818" i="1"/>
  <c r="AA816" i="1"/>
  <c r="AA814" i="1"/>
  <c r="AA812" i="1"/>
  <c r="AA810" i="1"/>
  <c r="AA808" i="1"/>
  <c r="AA806" i="1"/>
  <c r="AA804" i="1"/>
  <c r="AA802" i="1"/>
  <c r="AA800" i="1"/>
  <c r="AA798" i="1"/>
  <c r="AA796" i="1"/>
  <c r="AA794" i="1"/>
  <c r="AA792" i="1"/>
  <c r="AA790" i="1"/>
  <c r="AA788" i="1"/>
  <c r="AA786" i="1"/>
  <c r="AA784" i="1"/>
  <c r="AA782" i="1"/>
  <c r="AA780" i="1"/>
  <c r="AA778" i="1"/>
  <c r="AA776" i="1"/>
  <c r="AA774" i="1"/>
  <c r="AA772" i="1"/>
  <c r="AA770" i="1"/>
  <c r="AA768" i="1"/>
  <c r="AA766" i="1"/>
  <c r="AA764" i="1"/>
  <c r="AA762" i="1"/>
  <c r="AA760" i="1"/>
  <c r="AA758" i="1"/>
  <c r="AA756" i="1"/>
  <c r="AA754" i="1"/>
  <c r="AA752" i="1"/>
  <c r="AA750" i="1"/>
  <c r="AA748" i="1"/>
  <c r="AA746" i="1"/>
  <c r="AA744" i="1"/>
  <c r="AA742" i="1"/>
  <c r="AA740" i="1"/>
  <c r="AA738" i="1"/>
  <c r="AA736" i="1"/>
  <c r="AA734" i="1"/>
  <c r="AA732" i="1"/>
  <c r="AA730" i="1"/>
  <c r="AA728" i="1"/>
  <c r="AA726" i="1"/>
  <c r="AA724" i="1"/>
  <c r="AA722" i="1"/>
  <c r="AA720" i="1"/>
  <c r="AA718" i="1"/>
  <c r="AA716" i="1"/>
  <c r="AA714" i="1"/>
  <c r="AA712" i="1"/>
  <c r="AA710" i="1"/>
  <c r="AA708" i="1"/>
  <c r="AA706" i="1"/>
  <c r="AA704" i="1"/>
  <c r="AA702" i="1"/>
  <c r="AA700" i="1"/>
  <c r="AA698" i="1"/>
  <c r="AA696" i="1"/>
  <c r="AA694" i="1"/>
  <c r="AA692" i="1"/>
  <c r="AA690" i="1"/>
  <c r="AA688" i="1"/>
  <c r="AA686" i="1"/>
  <c r="AA684" i="1"/>
  <c r="AA682" i="1"/>
  <c r="AA680" i="1"/>
  <c r="AA678" i="1"/>
  <c r="AA676" i="1"/>
  <c r="AA674" i="1"/>
  <c r="AA672" i="1"/>
  <c r="AA670" i="1"/>
  <c r="AA668" i="1"/>
  <c r="AA666" i="1"/>
  <c r="AA664" i="1"/>
  <c r="AA662" i="1"/>
  <c r="AA660" i="1"/>
  <c r="AA658" i="1"/>
  <c r="AA656" i="1"/>
  <c r="AA654" i="1"/>
  <c r="AA652" i="1"/>
  <c r="AA650" i="1"/>
  <c r="AA648" i="1"/>
  <c r="AA646" i="1"/>
  <c r="AA644" i="1"/>
  <c r="AA642" i="1"/>
  <c r="AA640" i="1"/>
  <c r="AA638" i="1"/>
  <c r="AA636" i="1"/>
  <c r="AA634" i="1"/>
  <c r="AA632" i="1"/>
  <c r="AA630" i="1"/>
  <c r="AA628" i="1"/>
  <c r="AA626" i="1"/>
  <c r="AA624" i="1"/>
  <c r="AA622" i="1"/>
  <c r="AA620" i="1"/>
  <c r="AA618" i="1"/>
  <c r="AA616" i="1"/>
  <c r="AA614" i="1"/>
  <c r="AA612" i="1"/>
  <c r="AA610" i="1"/>
  <c r="AA608" i="1"/>
  <c r="AA606" i="1"/>
  <c r="AA604" i="1"/>
  <c r="AA602" i="1"/>
  <c r="AA600" i="1"/>
  <c r="AA598" i="1"/>
  <c r="AA596" i="1"/>
  <c r="AA594" i="1"/>
  <c r="AA592" i="1"/>
  <c r="AA590" i="1"/>
  <c r="AA588" i="1"/>
  <c r="AA586" i="1"/>
  <c r="AA584" i="1"/>
  <c r="AA582" i="1"/>
  <c r="AA580" i="1"/>
  <c r="AA578" i="1"/>
  <c r="AA576" i="1"/>
  <c r="AA574" i="1"/>
  <c r="AA572" i="1"/>
  <c r="AA570" i="1"/>
  <c r="AA568" i="1"/>
  <c r="AA566" i="1"/>
  <c r="AA564" i="1"/>
  <c r="AA562" i="1"/>
  <c r="AA560" i="1"/>
  <c r="AA558" i="1"/>
  <c r="AA556" i="1"/>
  <c r="AA554" i="1"/>
  <c r="AA552" i="1"/>
  <c r="AA550" i="1"/>
  <c r="AA548" i="1"/>
  <c r="AA546" i="1"/>
  <c r="AA544" i="1"/>
  <c r="AA542" i="1"/>
  <c r="AA540" i="1"/>
  <c r="AA538" i="1"/>
  <c r="AA536" i="1"/>
  <c r="AA534" i="1"/>
  <c r="AA532" i="1"/>
  <c r="AA530" i="1"/>
  <c r="AA528" i="1"/>
  <c r="AA526" i="1"/>
  <c r="AA524" i="1"/>
  <c r="AA522" i="1"/>
  <c r="AA520" i="1"/>
  <c r="AA518" i="1"/>
  <c r="AA516" i="1"/>
  <c r="AA514" i="1"/>
  <c r="AA512" i="1"/>
  <c r="AA510" i="1"/>
  <c r="AA508" i="1"/>
  <c r="AA506" i="1"/>
  <c r="AA504" i="1"/>
  <c r="AA502" i="1"/>
  <c r="AA500" i="1"/>
  <c r="AA498" i="1"/>
  <c r="AA496" i="1"/>
  <c r="AA494" i="1"/>
  <c r="AA492" i="1"/>
  <c r="AA490" i="1"/>
  <c r="AA488" i="1"/>
  <c r="AA486" i="1"/>
  <c r="AA484" i="1"/>
  <c r="AA482" i="1"/>
  <c r="AA480" i="1"/>
  <c r="AA478" i="1"/>
  <c r="AA476" i="1"/>
  <c r="AA474" i="1"/>
  <c r="AA472" i="1"/>
  <c r="AA470" i="1"/>
  <c r="AA468" i="1"/>
  <c r="AA466" i="1"/>
  <c r="AA464" i="1"/>
  <c r="AA462" i="1"/>
  <c r="AA460" i="1"/>
  <c r="AA458" i="1"/>
  <c r="AA456" i="1"/>
  <c r="AA454" i="1"/>
  <c r="AA452" i="1"/>
  <c r="AA450" i="1"/>
  <c r="AA448" i="1"/>
  <c r="AA446" i="1"/>
  <c r="AA444" i="1"/>
  <c r="AA442" i="1"/>
  <c r="AA440" i="1"/>
  <c r="AA438" i="1"/>
  <c r="AA436" i="1"/>
  <c r="AA434" i="1"/>
  <c r="AA432" i="1"/>
  <c r="AA430" i="1"/>
  <c r="AA428" i="1"/>
  <c r="AA426" i="1"/>
  <c r="AA424" i="1"/>
  <c r="AA422" i="1"/>
  <c r="AA420" i="1"/>
  <c r="AA418" i="1"/>
  <c r="AA416" i="1"/>
  <c r="AA414" i="1"/>
  <c r="AA412" i="1"/>
  <c r="AA410" i="1"/>
  <c r="AA408" i="1"/>
  <c r="AA406" i="1"/>
  <c r="AA404" i="1"/>
  <c r="AA1120" i="1"/>
  <c r="AA1116" i="1"/>
  <c r="AA1112" i="1"/>
  <c r="AA1108" i="1"/>
  <c r="AA1104" i="1"/>
  <c r="AA1100" i="1"/>
  <c r="AA1096" i="1"/>
  <c r="AA1092" i="1"/>
  <c r="AA1088" i="1"/>
  <c r="AA1084" i="1"/>
  <c r="AA1080" i="1"/>
  <c r="AA1076" i="1"/>
  <c r="AA1072" i="1"/>
  <c r="AA1068" i="1"/>
  <c r="AA1064" i="1"/>
  <c r="AA1060" i="1"/>
  <c r="AA1056" i="1"/>
  <c r="AA1052" i="1"/>
  <c r="AA1048" i="1"/>
  <c r="AA1044" i="1"/>
  <c r="AA1040" i="1"/>
  <c r="AA1036" i="1"/>
  <c r="AA1032" i="1"/>
  <c r="AA1028" i="1"/>
  <c r="AA1024" i="1"/>
  <c r="X1121" i="1"/>
  <c r="AA1121" i="1"/>
  <c r="Z1121" i="1"/>
  <c r="X1119" i="1"/>
  <c r="AA1119" i="1"/>
  <c r="Z1119" i="1"/>
  <c r="X1117" i="1"/>
  <c r="AA1117" i="1"/>
  <c r="Z1117" i="1"/>
  <c r="X1115" i="1"/>
  <c r="AA1115" i="1"/>
  <c r="Z1115" i="1"/>
  <c r="X1113" i="1"/>
  <c r="AA1113" i="1"/>
  <c r="Z1113" i="1"/>
  <c r="X1111" i="1"/>
  <c r="AA1111" i="1"/>
  <c r="Z1111" i="1"/>
  <c r="X1109" i="1"/>
  <c r="AA1109" i="1"/>
  <c r="Z1109" i="1"/>
  <c r="X1107" i="1"/>
  <c r="AA1107" i="1"/>
  <c r="Z1107" i="1"/>
  <c r="X1105" i="1"/>
  <c r="AA1105" i="1"/>
  <c r="Z1105" i="1"/>
  <c r="X1103" i="1"/>
  <c r="AA1103" i="1"/>
  <c r="Z1103" i="1"/>
  <c r="X1101" i="1"/>
  <c r="AA1101" i="1"/>
  <c r="Z1101" i="1"/>
  <c r="X1099" i="1"/>
  <c r="AA1099" i="1"/>
  <c r="Z1099" i="1"/>
  <c r="X1097" i="1"/>
  <c r="AA1097" i="1"/>
  <c r="Z1097" i="1"/>
  <c r="X1095" i="1"/>
  <c r="AA1095" i="1"/>
  <c r="Z1095" i="1"/>
  <c r="X1093" i="1"/>
  <c r="AA1093" i="1"/>
  <c r="Z1093" i="1"/>
  <c r="X1091" i="1"/>
  <c r="AA1091" i="1"/>
  <c r="Z1091" i="1"/>
  <c r="X1089" i="1"/>
  <c r="AA1089" i="1"/>
  <c r="Z1089" i="1"/>
  <c r="X1087" i="1"/>
  <c r="AA1087" i="1"/>
  <c r="Z1087" i="1"/>
  <c r="X1085" i="1"/>
  <c r="AA1085" i="1"/>
  <c r="Z1085" i="1"/>
  <c r="X1083" i="1"/>
  <c r="AA1083" i="1"/>
  <c r="Z1083" i="1"/>
  <c r="X1081" i="1"/>
  <c r="AA1081" i="1"/>
  <c r="Z1081" i="1"/>
  <c r="X1079" i="1"/>
  <c r="AA1079" i="1"/>
  <c r="Z1079" i="1"/>
  <c r="X1077" i="1"/>
  <c r="AA1077" i="1"/>
  <c r="Z1077" i="1"/>
  <c r="X1075" i="1"/>
  <c r="AA1075" i="1"/>
  <c r="Z1075" i="1"/>
  <c r="X1073" i="1"/>
  <c r="AA1073" i="1"/>
  <c r="Z1073" i="1"/>
  <c r="X1071" i="1"/>
  <c r="AA1071" i="1"/>
  <c r="Z1071" i="1"/>
  <c r="X1069" i="1"/>
  <c r="AA1069" i="1"/>
  <c r="Z1069" i="1"/>
  <c r="X1067" i="1"/>
  <c r="AA1067" i="1"/>
  <c r="Z1067" i="1"/>
  <c r="X1065" i="1"/>
  <c r="AA1065" i="1"/>
  <c r="Z1065" i="1"/>
  <c r="X1063" i="1"/>
  <c r="AA1063" i="1"/>
  <c r="Z1063" i="1"/>
  <c r="X1061" i="1"/>
  <c r="AA1061" i="1"/>
  <c r="Z1061" i="1"/>
  <c r="X1059" i="1"/>
  <c r="AA1059" i="1"/>
  <c r="Z1059" i="1"/>
  <c r="X1057" i="1"/>
  <c r="AA1057" i="1"/>
  <c r="Z1057" i="1"/>
  <c r="X1055" i="1"/>
  <c r="AA1055" i="1"/>
  <c r="Z1055" i="1"/>
  <c r="X1053" i="1"/>
  <c r="AA1053" i="1"/>
  <c r="Z1053" i="1"/>
  <c r="X1051" i="1"/>
  <c r="AA1051" i="1"/>
  <c r="Z1051" i="1"/>
  <c r="X1049" i="1"/>
  <c r="AA1049" i="1"/>
  <c r="Z1049" i="1"/>
  <c r="X1047" i="1"/>
  <c r="AA1047" i="1"/>
  <c r="Z1047" i="1"/>
  <c r="X1045" i="1"/>
  <c r="AA1045" i="1"/>
  <c r="Z1045" i="1"/>
  <c r="X1043" i="1"/>
  <c r="AA1043" i="1"/>
  <c r="Z1043" i="1"/>
  <c r="X1041" i="1"/>
  <c r="AA1041" i="1"/>
  <c r="Z1041" i="1"/>
  <c r="X1039" i="1"/>
  <c r="AA1039" i="1"/>
  <c r="Z1039" i="1"/>
  <c r="X1037" i="1"/>
  <c r="AA1037" i="1"/>
  <c r="Z1037" i="1"/>
  <c r="X1035" i="1"/>
  <c r="AA1035" i="1"/>
  <c r="Z1035" i="1"/>
  <c r="X1033" i="1"/>
  <c r="AA1033" i="1"/>
  <c r="Z1033" i="1"/>
  <c r="X1031" i="1"/>
  <c r="AA1031" i="1"/>
  <c r="Z1031" i="1"/>
  <c r="X1029" i="1"/>
  <c r="AA1029" i="1"/>
  <c r="Z1029" i="1"/>
  <c r="X1027" i="1"/>
  <c r="AA1027" i="1"/>
  <c r="Z1027" i="1"/>
  <c r="X1025" i="1"/>
  <c r="AA1025" i="1"/>
  <c r="Z1025" i="1"/>
  <c r="X1023" i="1"/>
  <c r="AA1023" i="1"/>
  <c r="Z1023" i="1"/>
  <c r="AA316" i="1"/>
  <c r="AA314" i="1"/>
  <c r="AA312" i="1"/>
  <c r="AA310" i="1"/>
  <c r="AA308" i="1"/>
  <c r="AA306" i="1"/>
  <c r="AA304" i="1"/>
  <c r="AA302" i="1"/>
  <c r="Z1021" i="1"/>
  <c r="L283" i="1"/>
  <c r="Z283" i="1" s="1"/>
  <c r="L284" i="1"/>
  <c r="L285" i="1"/>
  <c r="L286" i="1"/>
  <c r="L287" i="1"/>
  <c r="L288" i="1"/>
  <c r="L289" i="1"/>
  <c r="L290" i="1"/>
  <c r="L291" i="1"/>
  <c r="L292" i="1"/>
  <c r="T292" i="1" s="1"/>
  <c r="L293" i="1"/>
  <c r="T293" i="1" s="1"/>
  <c r="L294" i="1"/>
  <c r="L295" i="1"/>
  <c r="L296" i="1"/>
  <c r="L297" i="1"/>
  <c r="L298" i="1"/>
  <c r="T298" i="1" s="1"/>
  <c r="L299" i="1"/>
  <c r="T299" i="1" s="1"/>
  <c r="M283" i="1"/>
  <c r="M284" i="1"/>
  <c r="M285" i="1"/>
  <c r="M286" i="1"/>
  <c r="M287" i="1"/>
  <c r="M288" i="1"/>
  <c r="M289" i="1"/>
  <c r="M290" i="1"/>
  <c r="M291" i="1"/>
  <c r="U291" i="1" s="1"/>
  <c r="M292" i="1"/>
  <c r="Z292" i="1" s="1"/>
  <c r="M293" i="1"/>
  <c r="M294" i="1"/>
  <c r="M295" i="1"/>
  <c r="M296" i="1"/>
  <c r="M297" i="1"/>
  <c r="U297" i="1" s="1"/>
  <c r="M298" i="1"/>
  <c r="Z298" i="1" s="1"/>
  <c r="M299" i="1"/>
  <c r="N283" i="1"/>
  <c r="N284" i="1"/>
  <c r="N285" i="1"/>
  <c r="N286" i="1"/>
  <c r="N287" i="1"/>
  <c r="N288" i="1"/>
  <c r="N289" i="1"/>
  <c r="N290" i="1"/>
  <c r="V290" i="1" s="1"/>
  <c r="N291" i="1"/>
  <c r="V291" i="1" s="1"/>
  <c r="N292" i="1"/>
  <c r="N293" i="1"/>
  <c r="N294" i="1"/>
  <c r="N295" i="1"/>
  <c r="N296" i="1"/>
  <c r="V296" i="1" s="1"/>
  <c r="N297" i="1"/>
  <c r="V297" i="1" s="1"/>
  <c r="N298" i="1"/>
  <c r="N299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Z295" i="1" s="1"/>
  <c r="O296" i="1"/>
  <c r="O297" i="1"/>
  <c r="O298" i="1"/>
  <c r="O299" i="1"/>
  <c r="P283" i="1"/>
  <c r="W283" i="1" s="1"/>
  <c r="P284" i="1"/>
  <c r="P285" i="1"/>
  <c r="W285" i="1" s="1"/>
  <c r="P286" i="1"/>
  <c r="P287" i="1"/>
  <c r="W287" i="1" s="1"/>
  <c r="P288" i="1"/>
  <c r="P289" i="1"/>
  <c r="W289" i="1" s="1"/>
  <c r="P290" i="1"/>
  <c r="P291" i="1"/>
  <c r="W291" i="1" s="1"/>
  <c r="P292" i="1"/>
  <c r="P293" i="1"/>
  <c r="W293" i="1" s="1"/>
  <c r="P294" i="1"/>
  <c r="P295" i="1"/>
  <c r="W295" i="1" s="1"/>
  <c r="P296" i="1"/>
  <c r="P297" i="1"/>
  <c r="W297" i="1" s="1"/>
  <c r="P298" i="1"/>
  <c r="W298" i="1" s="1"/>
  <c r="P299" i="1"/>
  <c r="W299" i="1" s="1"/>
  <c r="Q283" i="1"/>
  <c r="Q284" i="1"/>
  <c r="X284" i="1" s="1"/>
  <c r="Q285" i="1"/>
  <c r="X285" i="1" s="1"/>
  <c r="Q286" i="1"/>
  <c r="X286" i="1" s="1"/>
  <c r="Q287" i="1"/>
  <c r="Q288" i="1"/>
  <c r="X288" i="1" s="1"/>
  <c r="Q289" i="1"/>
  <c r="Q290" i="1"/>
  <c r="X290" i="1" s="1"/>
  <c r="Q291" i="1"/>
  <c r="Q292" i="1"/>
  <c r="X292" i="1" s="1"/>
  <c r="Q293" i="1"/>
  <c r="AA293" i="1" s="1"/>
  <c r="Q294" i="1"/>
  <c r="X294" i="1" s="1"/>
  <c r="Q295" i="1"/>
  <c r="Q296" i="1"/>
  <c r="X296" i="1" s="1"/>
  <c r="Q297" i="1"/>
  <c r="Q298" i="1"/>
  <c r="X298" i="1" s="1"/>
  <c r="Q299" i="1"/>
  <c r="R283" i="1"/>
  <c r="Y283" i="1" s="1"/>
  <c r="R284" i="1"/>
  <c r="R285" i="1"/>
  <c r="Y285" i="1" s="1"/>
  <c r="R286" i="1"/>
  <c r="R287" i="1"/>
  <c r="Y287" i="1" s="1"/>
  <c r="R288" i="1"/>
  <c r="R289" i="1"/>
  <c r="Y289" i="1" s="1"/>
  <c r="R290" i="1"/>
  <c r="R291" i="1"/>
  <c r="Y291" i="1" s="1"/>
  <c r="R292" i="1"/>
  <c r="R293" i="1"/>
  <c r="Y293" i="1" s="1"/>
  <c r="R294" i="1"/>
  <c r="R295" i="1"/>
  <c r="Y295" i="1" s="1"/>
  <c r="R296" i="1"/>
  <c r="Y296" i="1" s="1"/>
  <c r="R297" i="1"/>
  <c r="Y297" i="1" s="1"/>
  <c r="R298" i="1"/>
  <c r="R299" i="1"/>
  <c r="Y299" i="1" s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T284" i="1"/>
  <c r="T285" i="1"/>
  <c r="T286" i="1"/>
  <c r="T287" i="1"/>
  <c r="T288" i="1"/>
  <c r="T289" i="1"/>
  <c r="T290" i="1"/>
  <c r="T291" i="1"/>
  <c r="T294" i="1"/>
  <c r="T295" i="1"/>
  <c r="T296" i="1"/>
  <c r="T297" i="1"/>
  <c r="U283" i="1"/>
  <c r="U284" i="1"/>
  <c r="U285" i="1"/>
  <c r="U286" i="1"/>
  <c r="U287" i="1"/>
  <c r="U288" i="1"/>
  <c r="U289" i="1"/>
  <c r="U290" i="1"/>
  <c r="U293" i="1"/>
  <c r="U294" i="1"/>
  <c r="U295" i="1"/>
  <c r="U296" i="1"/>
  <c r="U299" i="1"/>
  <c r="V283" i="1"/>
  <c r="V284" i="1"/>
  <c r="V285" i="1"/>
  <c r="V286" i="1"/>
  <c r="V287" i="1"/>
  <c r="V288" i="1"/>
  <c r="V289" i="1"/>
  <c r="V292" i="1"/>
  <c r="V293" i="1"/>
  <c r="V294" i="1"/>
  <c r="V295" i="1"/>
  <c r="V298" i="1"/>
  <c r="V299" i="1"/>
  <c r="W284" i="1"/>
  <c r="W286" i="1"/>
  <c r="W288" i="1"/>
  <c r="W290" i="1"/>
  <c r="W292" i="1"/>
  <c r="W294" i="1"/>
  <c r="W296" i="1"/>
  <c r="X283" i="1"/>
  <c r="X287" i="1"/>
  <c r="X289" i="1"/>
  <c r="X291" i="1"/>
  <c r="X295" i="1"/>
  <c r="X297" i="1"/>
  <c r="X299" i="1"/>
  <c r="Y284" i="1"/>
  <c r="Y286" i="1"/>
  <c r="Y288" i="1"/>
  <c r="Y290" i="1"/>
  <c r="Y292" i="1"/>
  <c r="Y294" i="1"/>
  <c r="Y298" i="1"/>
  <c r="Z285" i="1"/>
  <c r="Z287" i="1"/>
  <c r="Z289" i="1"/>
  <c r="Z293" i="1"/>
  <c r="Z300" i="1"/>
  <c r="AA283" i="1"/>
  <c r="AA285" i="1"/>
  <c r="AA287" i="1"/>
  <c r="AA297" i="1"/>
  <c r="AA299" i="1"/>
  <c r="AA300" i="1"/>
  <c r="L264" i="1"/>
  <c r="L265" i="1"/>
  <c r="T265" i="1" s="1"/>
  <c r="L266" i="1"/>
  <c r="T266" i="1" s="1"/>
  <c r="L267" i="1"/>
  <c r="L268" i="1"/>
  <c r="L269" i="1"/>
  <c r="L270" i="1"/>
  <c r="Z270" i="1" s="1"/>
  <c r="L271" i="1"/>
  <c r="T271" i="1" s="1"/>
  <c r="L272" i="1"/>
  <c r="T272" i="1" s="1"/>
  <c r="L273" i="1"/>
  <c r="L274" i="1"/>
  <c r="L275" i="1"/>
  <c r="T275" i="1" s="1"/>
  <c r="L276" i="1"/>
  <c r="L277" i="1"/>
  <c r="L278" i="1"/>
  <c r="L279" i="1"/>
  <c r="L280" i="1"/>
  <c r="L281" i="1"/>
  <c r="T281" i="1" s="1"/>
  <c r="L282" i="1"/>
  <c r="T282" i="1" s="1"/>
  <c r="M264" i="1"/>
  <c r="M265" i="1"/>
  <c r="M266" i="1"/>
  <c r="M267" i="1"/>
  <c r="M268" i="1"/>
  <c r="U268" i="1" s="1"/>
  <c r="M269" i="1"/>
  <c r="U269" i="1" s="1"/>
  <c r="M270" i="1"/>
  <c r="M271" i="1"/>
  <c r="M272" i="1"/>
  <c r="U272" i="1" s="1"/>
  <c r="M273" i="1"/>
  <c r="M274" i="1"/>
  <c r="M275" i="1"/>
  <c r="M276" i="1"/>
  <c r="M277" i="1"/>
  <c r="M278" i="1"/>
  <c r="U278" i="1" s="1"/>
  <c r="M279" i="1"/>
  <c r="U279" i="1" s="1"/>
  <c r="M280" i="1"/>
  <c r="M281" i="1"/>
  <c r="M282" i="1"/>
  <c r="N264" i="1"/>
  <c r="N265" i="1"/>
  <c r="V265" i="1" s="1"/>
  <c r="N266" i="1"/>
  <c r="Z266" i="1" s="1"/>
  <c r="N267" i="1"/>
  <c r="N268" i="1"/>
  <c r="N269" i="1"/>
  <c r="V269" i="1" s="1"/>
  <c r="N270" i="1"/>
  <c r="N271" i="1"/>
  <c r="N272" i="1"/>
  <c r="N273" i="1"/>
  <c r="N274" i="1"/>
  <c r="N275" i="1"/>
  <c r="V275" i="1" s="1"/>
  <c r="N276" i="1"/>
  <c r="V276" i="1" s="1"/>
  <c r="N277" i="1"/>
  <c r="N278" i="1"/>
  <c r="N279" i="1"/>
  <c r="N280" i="1"/>
  <c r="N281" i="1"/>
  <c r="V281" i="1" s="1"/>
  <c r="N282" i="1"/>
  <c r="V282" i="1" s="1"/>
  <c r="O264" i="1"/>
  <c r="O265" i="1"/>
  <c r="O266" i="1"/>
  <c r="O267" i="1"/>
  <c r="O268" i="1"/>
  <c r="O269" i="1"/>
  <c r="O270" i="1"/>
  <c r="O271" i="1"/>
  <c r="O272" i="1"/>
  <c r="O273" i="1"/>
  <c r="Z273" i="1" s="1"/>
  <c r="O274" i="1"/>
  <c r="O275" i="1"/>
  <c r="O276" i="1"/>
  <c r="O277" i="1"/>
  <c r="Z277" i="1" s="1"/>
  <c r="O278" i="1"/>
  <c r="Z278" i="1" s="1"/>
  <c r="O279" i="1"/>
  <c r="Z279" i="1" s="1"/>
  <c r="O280" i="1"/>
  <c r="O281" i="1"/>
  <c r="O282" i="1"/>
  <c r="P264" i="1"/>
  <c r="W264" i="1" s="1"/>
  <c r="P265" i="1"/>
  <c r="P266" i="1"/>
  <c r="W266" i="1" s="1"/>
  <c r="P267" i="1"/>
  <c r="P268" i="1"/>
  <c r="W268" i="1" s="1"/>
  <c r="P269" i="1"/>
  <c r="AA269" i="1" s="1"/>
  <c r="P270" i="1"/>
  <c r="W270" i="1" s="1"/>
  <c r="P271" i="1"/>
  <c r="P272" i="1"/>
  <c r="W272" i="1" s="1"/>
  <c r="P273" i="1"/>
  <c r="P274" i="1"/>
  <c r="W274" i="1" s="1"/>
  <c r="P275" i="1"/>
  <c r="AA275" i="1" s="1"/>
  <c r="P276" i="1"/>
  <c r="W276" i="1" s="1"/>
  <c r="P277" i="1"/>
  <c r="P278" i="1"/>
  <c r="W278" i="1" s="1"/>
  <c r="P279" i="1"/>
  <c r="P280" i="1"/>
  <c r="W280" i="1" s="1"/>
  <c r="P281" i="1"/>
  <c r="W281" i="1" s="1"/>
  <c r="P282" i="1"/>
  <c r="W282" i="1" s="1"/>
  <c r="Q264" i="1"/>
  <c r="Q265" i="1"/>
  <c r="X265" i="1" s="1"/>
  <c r="Q266" i="1"/>
  <c r="Q267" i="1"/>
  <c r="X267" i="1" s="1"/>
  <c r="Q268" i="1"/>
  <c r="Q269" i="1"/>
  <c r="X269" i="1" s="1"/>
  <c r="Q270" i="1"/>
  <c r="Q271" i="1"/>
  <c r="X271" i="1" s="1"/>
  <c r="Q272" i="1"/>
  <c r="X272" i="1" s="1"/>
  <c r="Q273" i="1"/>
  <c r="X273" i="1" s="1"/>
  <c r="Q274" i="1"/>
  <c r="Q275" i="1"/>
  <c r="X275" i="1" s="1"/>
  <c r="Q276" i="1"/>
  <c r="X276" i="1" s="1"/>
  <c r="Q277" i="1"/>
  <c r="X277" i="1" s="1"/>
  <c r="Q278" i="1"/>
  <c r="Q279" i="1"/>
  <c r="X279" i="1" s="1"/>
  <c r="Q280" i="1"/>
  <c r="Q281" i="1"/>
  <c r="X281" i="1" s="1"/>
  <c r="Q282" i="1"/>
  <c r="R264" i="1"/>
  <c r="Y264" i="1" s="1"/>
  <c r="R265" i="1"/>
  <c r="R266" i="1"/>
  <c r="Y266" i="1" s="1"/>
  <c r="R267" i="1"/>
  <c r="R268" i="1"/>
  <c r="Y268" i="1" s="1"/>
  <c r="R269" i="1"/>
  <c r="Y269" i="1" s="1"/>
  <c r="R270" i="1"/>
  <c r="Y270" i="1" s="1"/>
  <c r="R271" i="1"/>
  <c r="R272" i="1"/>
  <c r="Y272" i="1" s="1"/>
  <c r="R273" i="1"/>
  <c r="R274" i="1"/>
  <c r="Y274" i="1" s="1"/>
  <c r="R275" i="1"/>
  <c r="Y275" i="1" s="1"/>
  <c r="R276" i="1"/>
  <c r="Y276" i="1" s="1"/>
  <c r="R277" i="1"/>
  <c r="Y277" i="1" s="1"/>
  <c r="R278" i="1"/>
  <c r="Y278" i="1" s="1"/>
  <c r="R279" i="1"/>
  <c r="R280" i="1"/>
  <c r="Y280" i="1" s="1"/>
  <c r="R281" i="1"/>
  <c r="R282" i="1"/>
  <c r="Y282" i="1" s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AA277" i="1" s="1"/>
  <c r="S278" i="1"/>
  <c r="S279" i="1"/>
  <c r="S280" i="1"/>
  <c r="S281" i="1"/>
  <c r="AA281" i="1" s="1"/>
  <c r="S282" i="1"/>
  <c r="T264" i="1"/>
  <c r="T267" i="1"/>
  <c r="T268" i="1"/>
  <c r="T269" i="1"/>
  <c r="T270" i="1"/>
  <c r="T273" i="1"/>
  <c r="T274" i="1"/>
  <c r="T276" i="1"/>
  <c r="T277" i="1"/>
  <c r="T278" i="1"/>
  <c r="T279" i="1"/>
  <c r="T280" i="1"/>
  <c r="U264" i="1"/>
  <c r="U265" i="1"/>
  <c r="U266" i="1"/>
  <c r="U267" i="1"/>
  <c r="U270" i="1"/>
  <c r="U271" i="1"/>
  <c r="U273" i="1"/>
  <c r="U274" i="1"/>
  <c r="U275" i="1"/>
  <c r="U276" i="1"/>
  <c r="U277" i="1"/>
  <c r="U280" i="1"/>
  <c r="U281" i="1"/>
  <c r="U282" i="1"/>
  <c r="V264" i="1"/>
  <c r="V267" i="1"/>
  <c r="V268" i="1"/>
  <c r="V270" i="1"/>
  <c r="V271" i="1"/>
  <c r="V272" i="1"/>
  <c r="V273" i="1"/>
  <c r="V274" i="1"/>
  <c r="V277" i="1"/>
  <c r="V278" i="1"/>
  <c r="V279" i="1"/>
  <c r="V280" i="1"/>
  <c r="W265" i="1"/>
  <c r="W267" i="1"/>
  <c r="W269" i="1"/>
  <c r="W271" i="1"/>
  <c r="W273" i="1"/>
  <c r="W277" i="1"/>
  <c r="W279" i="1"/>
  <c r="X264" i="1"/>
  <c r="X266" i="1"/>
  <c r="X268" i="1"/>
  <c r="X270" i="1"/>
  <c r="X274" i="1"/>
  <c r="X278" i="1"/>
  <c r="X280" i="1"/>
  <c r="X282" i="1"/>
  <c r="Y265" i="1"/>
  <c r="Y267" i="1"/>
  <c r="Y271" i="1"/>
  <c r="Y273" i="1"/>
  <c r="Y279" i="1"/>
  <c r="Y281" i="1"/>
  <c r="Z264" i="1"/>
  <c r="Z274" i="1"/>
  <c r="Z280" i="1"/>
  <c r="AA265" i="1"/>
  <c r="AA267" i="1"/>
  <c r="AA279" i="1"/>
  <c r="L251" i="1"/>
  <c r="L252" i="1"/>
  <c r="T252" i="1" s="1"/>
  <c r="L253" i="1"/>
  <c r="T253" i="1" s="1"/>
  <c r="L254" i="1"/>
  <c r="L255" i="1"/>
  <c r="L256" i="1"/>
  <c r="L257" i="1"/>
  <c r="Z257" i="1" s="1"/>
  <c r="L258" i="1"/>
  <c r="T258" i="1" s="1"/>
  <c r="L259" i="1"/>
  <c r="T259" i="1" s="1"/>
  <c r="L260" i="1"/>
  <c r="L261" i="1"/>
  <c r="L262" i="1"/>
  <c r="T262" i="1" s="1"/>
  <c r="L263" i="1"/>
  <c r="M251" i="1"/>
  <c r="M252" i="1"/>
  <c r="M253" i="1"/>
  <c r="M254" i="1"/>
  <c r="M255" i="1"/>
  <c r="U255" i="1" s="1"/>
  <c r="M256" i="1"/>
  <c r="Z256" i="1" s="1"/>
  <c r="M257" i="1"/>
  <c r="M258" i="1"/>
  <c r="M259" i="1"/>
  <c r="M260" i="1"/>
  <c r="Z260" i="1" s="1"/>
  <c r="M261" i="1"/>
  <c r="U261" i="1" s="1"/>
  <c r="M262" i="1"/>
  <c r="Z262" i="1" s="1"/>
  <c r="M263" i="1"/>
  <c r="N251" i="1"/>
  <c r="N252" i="1"/>
  <c r="V252" i="1" s="1"/>
  <c r="N253" i="1"/>
  <c r="N254" i="1"/>
  <c r="N255" i="1"/>
  <c r="Z255" i="1" s="1"/>
  <c r="N256" i="1"/>
  <c r="N257" i="1"/>
  <c r="N258" i="1"/>
  <c r="V258" i="1" s="1"/>
  <c r="N259" i="1"/>
  <c r="V259" i="1" s="1"/>
  <c r="N260" i="1"/>
  <c r="N261" i="1"/>
  <c r="N262" i="1"/>
  <c r="N263" i="1"/>
  <c r="O251" i="1"/>
  <c r="Z251" i="1" s="1"/>
  <c r="O252" i="1"/>
  <c r="O253" i="1"/>
  <c r="O254" i="1"/>
  <c r="O255" i="1"/>
  <c r="O256" i="1"/>
  <c r="O257" i="1"/>
  <c r="O258" i="1"/>
  <c r="O259" i="1"/>
  <c r="O260" i="1"/>
  <c r="O261" i="1"/>
  <c r="O262" i="1"/>
  <c r="O263" i="1"/>
  <c r="P251" i="1"/>
  <c r="W251" i="1" s="1"/>
  <c r="P252" i="1"/>
  <c r="AA252" i="1" s="1"/>
  <c r="P253" i="1"/>
  <c r="W253" i="1" s="1"/>
  <c r="P254" i="1"/>
  <c r="AA254" i="1" s="1"/>
  <c r="P255" i="1"/>
  <c r="W255" i="1" s="1"/>
  <c r="P256" i="1"/>
  <c r="P257" i="1"/>
  <c r="W257" i="1" s="1"/>
  <c r="P258" i="1"/>
  <c r="AA258" i="1" s="1"/>
  <c r="P259" i="1"/>
  <c r="W259" i="1" s="1"/>
  <c r="P260" i="1"/>
  <c r="W260" i="1" s="1"/>
  <c r="P261" i="1"/>
  <c r="W261" i="1" s="1"/>
  <c r="P262" i="1"/>
  <c r="P263" i="1"/>
  <c r="W263" i="1" s="1"/>
  <c r="Q251" i="1"/>
  <c r="Q252" i="1"/>
  <c r="X252" i="1" s="1"/>
  <c r="Q253" i="1"/>
  <c r="Q254" i="1"/>
  <c r="X254" i="1" s="1"/>
  <c r="Q255" i="1"/>
  <c r="Q256" i="1"/>
  <c r="X256" i="1" s="1"/>
  <c r="Q257" i="1"/>
  <c r="Q258" i="1"/>
  <c r="X258" i="1" s="1"/>
  <c r="Q259" i="1"/>
  <c r="Q260" i="1"/>
  <c r="X260" i="1" s="1"/>
  <c r="Q261" i="1"/>
  <c r="X261" i="1" s="1"/>
  <c r="Q262" i="1"/>
  <c r="X262" i="1" s="1"/>
  <c r="Q263" i="1"/>
  <c r="R251" i="1"/>
  <c r="Y251" i="1" s="1"/>
  <c r="R252" i="1"/>
  <c r="R253" i="1"/>
  <c r="Y253" i="1" s="1"/>
  <c r="R254" i="1"/>
  <c r="R255" i="1"/>
  <c r="Y255" i="1" s="1"/>
  <c r="R256" i="1"/>
  <c r="R257" i="1"/>
  <c r="Y257" i="1" s="1"/>
  <c r="R258" i="1"/>
  <c r="R259" i="1"/>
  <c r="Y259" i="1" s="1"/>
  <c r="R260" i="1"/>
  <c r="AA260" i="1" s="1"/>
  <c r="R261" i="1"/>
  <c r="Y261" i="1" s="1"/>
  <c r="R262" i="1"/>
  <c r="R263" i="1"/>
  <c r="Y263" i="1" s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T251" i="1"/>
  <c r="T254" i="1"/>
  <c r="T255" i="1"/>
  <c r="T256" i="1"/>
  <c r="T257" i="1"/>
  <c r="T260" i="1"/>
  <c r="T261" i="1"/>
  <c r="T263" i="1"/>
  <c r="U251" i="1"/>
  <c r="U252" i="1"/>
  <c r="U253" i="1"/>
  <c r="U254" i="1"/>
  <c r="U257" i="1"/>
  <c r="U258" i="1"/>
  <c r="U259" i="1"/>
  <c r="U260" i="1"/>
  <c r="U263" i="1"/>
  <c r="V251" i="1"/>
  <c r="V253" i="1"/>
  <c r="V254" i="1"/>
  <c r="V255" i="1"/>
  <c r="V256" i="1"/>
  <c r="V257" i="1"/>
  <c r="V260" i="1"/>
  <c r="V261" i="1"/>
  <c r="V262" i="1"/>
  <c r="V263" i="1"/>
  <c r="W252" i="1"/>
  <c r="W256" i="1"/>
  <c r="W258" i="1"/>
  <c r="W262" i="1"/>
  <c r="X251" i="1"/>
  <c r="X253" i="1"/>
  <c r="X255" i="1"/>
  <c r="X257" i="1"/>
  <c r="X259" i="1"/>
  <c r="X263" i="1"/>
  <c r="Y252" i="1"/>
  <c r="Y254" i="1"/>
  <c r="Y256" i="1"/>
  <c r="Y258" i="1"/>
  <c r="Y262" i="1"/>
  <c r="Z261" i="1"/>
  <c r="Z263" i="1"/>
  <c r="AA262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L229" i="1"/>
  <c r="Z229" i="1" s="1"/>
  <c r="L230" i="1"/>
  <c r="L231" i="1"/>
  <c r="L232" i="1"/>
  <c r="L233" i="1"/>
  <c r="L234" i="1"/>
  <c r="M229" i="1"/>
  <c r="M230" i="1"/>
  <c r="Z230" i="1" s="1"/>
  <c r="M231" i="1"/>
  <c r="U231" i="1" s="1"/>
  <c r="M232" i="1"/>
  <c r="Z232" i="1" s="1"/>
  <c r="M233" i="1"/>
  <c r="M234" i="1"/>
  <c r="N229" i="1"/>
  <c r="N230" i="1"/>
  <c r="N231" i="1"/>
  <c r="N232" i="1"/>
  <c r="N233" i="1"/>
  <c r="N234" i="1"/>
  <c r="O229" i="1"/>
  <c r="O230" i="1"/>
  <c r="O231" i="1"/>
  <c r="O232" i="1"/>
  <c r="O233" i="1"/>
  <c r="O234" i="1"/>
  <c r="P229" i="1"/>
  <c r="AA229" i="1" s="1"/>
  <c r="P230" i="1"/>
  <c r="AA230" i="1" s="1"/>
  <c r="P231" i="1"/>
  <c r="P232" i="1"/>
  <c r="P233" i="1"/>
  <c r="W233" i="1" s="1"/>
  <c r="P234" i="1"/>
  <c r="Q229" i="1"/>
  <c r="Q230" i="1"/>
  <c r="Q231" i="1"/>
  <c r="X231" i="1" s="1"/>
  <c r="Q232" i="1"/>
  <c r="X232" i="1" s="1"/>
  <c r="Q233" i="1"/>
  <c r="Q234" i="1"/>
  <c r="X234" i="1" s="1"/>
  <c r="R229" i="1"/>
  <c r="R230" i="1"/>
  <c r="R231" i="1"/>
  <c r="R232" i="1"/>
  <c r="AA232" i="1" s="1"/>
  <c r="R233" i="1"/>
  <c r="AA233" i="1" s="1"/>
  <c r="R234" i="1"/>
  <c r="AA234" i="1" s="1"/>
  <c r="S229" i="1"/>
  <c r="S230" i="1"/>
  <c r="S231" i="1"/>
  <c r="AA231" i="1" s="1"/>
  <c r="S232" i="1"/>
  <c r="S233" i="1"/>
  <c r="S234" i="1"/>
  <c r="T229" i="1"/>
  <c r="T230" i="1"/>
  <c r="T231" i="1"/>
  <c r="T232" i="1"/>
  <c r="T233" i="1"/>
  <c r="T234" i="1"/>
  <c r="U229" i="1"/>
  <c r="U230" i="1"/>
  <c r="U233" i="1"/>
  <c r="U234" i="1"/>
  <c r="V229" i="1"/>
  <c r="V230" i="1"/>
  <c r="V231" i="1"/>
  <c r="V232" i="1"/>
  <c r="V233" i="1"/>
  <c r="V234" i="1"/>
  <c r="W231" i="1"/>
  <c r="W232" i="1"/>
  <c r="W234" i="1"/>
  <c r="X229" i="1"/>
  <c r="X230" i="1"/>
  <c r="X233" i="1"/>
  <c r="Y229" i="1"/>
  <c r="Y230" i="1"/>
  <c r="Y231" i="1"/>
  <c r="Z233" i="1"/>
  <c r="Z234" i="1"/>
  <c r="Z259" i="1" l="1"/>
  <c r="Z282" i="1"/>
  <c r="W275" i="1"/>
  <c r="Z296" i="1"/>
  <c r="U232" i="1"/>
  <c r="Z231" i="1"/>
  <c r="Z258" i="1"/>
  <c r="Z275" i="1"/>
  <c r="Z299" i="1"/>
  <c r="Z294" i="1"/>
  <c r="Z253" i="1"/>
  <c r="Z276" i="1"/>
  <c r="Z297" i="1"/>
  <c r="Y234" i="1"/>
  <c r="Y233" i="1"/>
  <c r="W229" i="1"/>
  <c r="Z272" i="1"/>
  <c r="Y232" i="1"/>
  <c r="Y260" i="1"/>
  <c r="W254" i="1"/>
  <c r="U262" i="1"/>
  <c r="Z254" i="1"/>
  <c r="V266" i="1"/>
  <c r="Z271" i="1"/>
  <c r="Z291" i="1"/>
  <c r="X293" i="1"/>
  <c r="U298" i="1"/>
  <c r="T283" i="1"/>
  <c r="Z290" i="1"/>
  <c r="W230" i="1"/>
  <c r="Z268" i="1"/>
  <c r="Z252" i="1"/>
  <c r="Z269" i="1"/>
  <c r="Z288" i="1"/>
  <c r="Z267" i="1"/>
  <c r="AA295" i="1"/>
  <c r="Z286" i="1"/>
  <c r="AA256" i="1"/>
  <c r="AA273" i="1"/>
  <c r="AA271" i="1"/>
  <c r="Z281" i="1"/>
  <c r="Z265" i="1"/>
  <c r="AA291" i="1"/>
  <c r="U292" i="1"/>
  <c r="Z284" i="1"/>
  <c r="U256" i="1"/>
  <c r="AA289" i="1"/>
  <c r="AA263" i="1"/>
  <c r="AA261" i="1"/>
  <c r="AA259" i="1"/>
  <c r="AA257" i="1"/>
  <c r="AA255" i="1"/>
  <c r="AA253" i="1"/>
  <c r="AA251" i="1"/>
  <c r="AA282" i="1"/>
  <c r="AA280" i="1"/>
  <c r="AA278" i="1"/>
  <c r="AA276" i="1"/>
  <c r="AA274" i="1"/>
  <c r="AA272" i="1"/>
  <c r="AA270" i="1"/>
  <c r="AA268" i="1"/>
  <c r="AA266" i="1"/>
  <c r="AA264" i="1"/>
  <c r="AA298" i="1"/>
  <c r="AA296" i="1"/>
  <c r="AA294" i="1"/>
  <c r="AA292" i="1"/>
  <c r="AA290" i="1"/>
  <c r="AA288" i="1"/>
  <c r="AA286" i="1"/>
  <c r="AA284" i="1"/>
  <c r="L224" i="1"/>
  <c r="T224" i="1" s="1"/>
  <c r="L225" i="1"/>
  <c r="T225" i="1" s="1"/>
  <c r="L226" i="1"/>
  <c r="L227" i="1"/>
  <c r="T227" i="1" s="1"/>
  <c r="L228" i="1"/>
  <c r="T228" i="1" s="1"/>
  <c r="M224" i="1"/>
  <c r="U224" i="1" s="1"/>
  <c r="M225" i="1"/>
  <c r="U225" i="1" s="1"/>
  <c r="M226" i="1"/>
  <c r="M227" i="1"/>
  <c r="M228" i="1"/>
  <c r="N224" i="1"/>
  <c r="V224" i="1" s="1"/>
  <c r="N225" i="1"/>
  <c r="N226" i="1"/>
  <c r="N227" i="1"/>
  <c r="N228" i="1"/>
  <c r="O224" i="1"/>
  <c r="O225" i="1"/>
  <c r="O226" i="1"/>
  <c r="O227" i="1"/>
  <c r="O228" i="1"/>
  <c r="P224" i="1"/>
  <c r="W224" i="1" s="1"/>
  <c r="P225" i="1"/>
  <c r="W225" i="1" s="1"/>
  <c r="P226" i="1"/>
  <c r="W226" i="1" s="1"/>
  <c r="P227" i="1"/>
  <c r="W227" i="1" s="1"/>
  <c r="P228" i="1"/>
  <c r="W228" i="1" s="1"/>
  <c r="Q224" i="1"/>
  <c r="Q225" i="1"/>
  <c r="X225" i="1" s="1"/>
  <c r="Q226" i="1"/>
  <c r="Q227" i="1"/>
  <c r="X227" i="1" s="1"/>
  <c r="Q228" i="1"/>
  <c r="X228" i="1" s="1"/>
  <c r="R224" i="1"/>
  <c r="Y224" i="1" s="1"/>
  <c r="R225" i="1"/>
  <c r="Y225" i="1" s="1"/>
  <c r="R226" i="1"/>
  <c r="Y226" i="1" s="1"/>
  <c r="R227" i="1"/>
  <c r="Y227" i="1" s="1"/>
  <c r="R228" i="1"/>
  <c r="Y228" i="1" s="1"/>
  <c r="S224" i="1"/>
  <c r="S225" i="1"/>
  <c r="S226" i="1"/>
  <c r="S227" i="1"/>
  <c r="S228" i="1"/>
  <c r="T226" i="1"/>
  <c r="U226" i="1"/>
  <c r="U227" i="1"/>
  <c r="U228" i="1"/>
  <c r="V225" i="1"/>
  <c r="V226" i="1"/>
  <c r="V227" i="1"/>
  <c r="V228" i="1"/>
  <c r="X224" i="1"/>
  <c r="X226" i="1"/>
  <c r="Z224" i="1"/>
  <c r="L207" i="1"/>
  <c r="L208" i="1"/>
  <c r="L209" i="1"/>
  <c r="L210" i="1"/>
  <c r="L211" i="1"/>
  <c r="L212" i="1"/>
  <c r="T212" i="1" s="1"/>
  <c r="L213" i="1"/>
  <c r="T213" i="1" s="1"/>
  <c r="L214" i="1"/>
  <c r="Z214" i="1" s="1"/>
  <c r="L215" i="1"/>
  <c r="L216" i="1"/>
  <c r="L217" i="1"/>
  <c r="L218" i="1"/>
  <c r="Z218" i="1" s="1"/>
  <c r="L219" i="1"/>
  <c r="L220" i="1"/>
  <c r="L221" i="1"/>
  <c r="L222" i="1"/>
  <c r="Z222" i="1" s="1"/>
  <c r="L223" i="1"/>
  <c r="M207" i="1"/>
  <c r="M208" i="1"/>
  <c r="M209" i="1"/>
  <c r="M210" i="1"/>
  <c r="M211" i="1"/>
  <c r="U211" i="1" s="1"/>
  <c r="M212" i="1"/>
  <c r="U212" i="1" s="1"/>
  <c r="M213" i="1"/>
  <c r="U213" i="1" s="1"/>
  <c r="M214" i="1"/>
  <c r="M215" i="1"/>
  <c r="M216" i="1"/>
  <c r="M217" i="1"/>
  <c r="U217" i="1" s="1"/>
  <c r="M218" i="1"/>
  <c r="M219" i="1"/>
  <c r="M220" i="1"/>
  <c r="M221" i="1"/>
  <c r="Z221" i="1" s="1"/>
  <c r="M222" i="1"/>
  <c r="M223" i="1"/>
  <c r="N207" i="1"/>
  <c r="N208" i="1"/>
  <c r="N209" i="1"/>
  <c r="N210" i="1"/>
  <c r="V210" i="1" s="1"/>
  <c r="N211" i="1"/>
  <c r="V211" i="1" s="1"/>
  <c r="N212" i="1"/>
  <c r="V212" i="1" s="1"/>
  <c r="N213" i="1"/>
  <c r="N214" i="1"/>
  <c r="N215" i="1"/>
  <c r="N216" i="1"/>
  <c r="V216" i="1" s="1"/>
  <c r="N217" i="1"/>
  <c r="N218" i="1"/>
  <c r="N219" i="1"/>
  <c r="N220" i="1"/>
  <c r="N221" i="1"/>
  <c r="N222" i="1"/>
  <c r="N223" i="1"/>
  <c r="O207" i="1"/>
  <c r="O208" i="1"/>
  <c r="O209" i="1"/>
  <c r="Z209" i="1" s="1"/>
  <c r="O210" i="1"/>
  <c r="O211" i="1"/>
  <c r="O212" i="1"/>
  <c r="O213" i="1"/>
  <c r="O214" i="1"/>
  <c r="O215" i="1"/>
  <c r="Z215" i="1" s="1"/>
  <c r="O216" i="1"/>
  <c r="O217" i="1"/>
  <c r="O218" i="1"/>
  <c r="O219" i="1"/>
  <c r="Z219" i="1" s="1"/>
  <c r="O220" i="1"/>
  <c r="O221" i="1"/>
  <c r="O222" i="1"/>
  <c r="O223" i="1"/>
  <c r="P207" i="1"/>
  <c r="P208" i="1"/>
  <c r="W208" i="1" s="1"/>
  <c r="P209" i="1"/>
  <c r="W209" i="1" s="1"/>
  <c r="P210" i="1"/>
  <c r="W210" i="1" s="1"/>
  <c r="P211" i="1"/>
  <c r="P212" i="1"/>
  <c r="P213" i="1"/>
  <c r="P214" i="1"/>
  <c r="W214" i="1" s="1"/>
  <c r="P215" i="1"/>
  <c r="P216" i="1"/>
  <c r="P217" i="1"/>
  <c r="P218" i="1"/>
  <c r="AA218" i="1" s="1"/>
  <c r="P219" i="1"/>
  <c r="P220" i="1"/>
  <c r="P221" i="1"/>
  <c r="AA221" i="1" s="1"/>
  <c r="P222" i="1"/>
  <c r="P223" i="1"/>
  <c r="Q207" i="1"/>
  <c r="X207" i="1" s="1"/>
  <c r="Q208" i="1"/>
  <c r="X208" i="1" s="1"/>
  <c r="Q209" i="1"/>
  <c r="X209" i="1" s="1"/>
  <c r="Q210" i="1"/>
  <c r="Q211" i="1"/>
  <c r="Q212" i="1"/>
  <c r="Q213" i="1"/>
  <c r="X213" i="1" s="1"/>
  <c r="Q214" i="1"/>
  <c r="Q215" i="1"/>
  <c r="Q216" i="1"/>
  <c r="Q217" i="1"/>
  <c r="AA217" i="1" s="1"/>
  <c r="Q218" i="1"/>
  <c r="Q219" i="1"/>
  <c r="Q220" i="1"/>
  <c r="AA220" i="1" s="1"/>
  <c r="Q221" i="1"/>
  <c r="Q222" i="1"/>
  <c r="Q223" i="1"/>
  <c r="X223" i="1" s="1"/>
  <c r="R207" i="1"/>
  <c r="Y207" i="1" s="1"/>
  <c r="R208" i="1"/>
  <c r="Y208" i="1" s="1"/>
  <c r="R209" i="1"/>
  <c r="R210" i="1"/>
  <c r="R211" i="1"/>
  <c r="R212" i="1"/>
  <c r="Y212" i="1" s="1"/>
  <c r="R213" i="1"/>
  <c r="R214" i="1"/>
  <c r="R215" i="1"/>
  <c r="R216" i="1"/>
  <c r="Y216" i="1" s="1"/>
  <c r="R217" i="1"/>
  <c r="R218" i="1"/>
  <c r="R219" i="1"/>
  <c r="R220" i="1"/>
  <c r="R221" i="1"/>
  <c r="R222" i="1"/>
  <c r="Y222" i="1" s="1"/>
  <c r="R223" i="1"/>
  <c r="Y223" i="1" s="1"/>
  <c r="S207" i="1"/>
  <c r="S208" i="1"/>
  <c r="S209" i="1"/>
  <c r="S210" i="1"/>
  <c r="S211" i="1"/>
  <c r="AA211" i="1" s="1"/>
  <c r="S212" i="1"/>
  <c r="S213" i="1"/>
  <c r="S214" i="1"/>
  <c r="S215" i="1"/>
  <c r="S216" i="1"/>
  <c r="S217" i="1"/>
  <c r="S218" i="1"/>
  <c r="S219" i="1"/>
  <c r="S220" i="1"/>
  <c r="S221" i="1"/>
  <c r="S222" i="1"/>
  <c r="S223" i="1"/>
  <c r="T207" i="1"/>
  <c r="T208" i="1"/>
  <c r="T209" i="1"/>
  <c r="T210" i="1"/>
  <c r="T211" i="1"/>
  <c r="T215" i="1"/>
  <c r="T216" i="1"/>
  <c r="T217" i="1"/>
  <c r="T219" i="1"/>
  <c r="T220" i="1"/>
  <c r="T221" i="1"/>
  <c r="T222" i="1"/>
  <c r="T223" i="1"/>
  <c r="U207" i="1"/>
  <c r="U208" i="1"/>
  <c r="U209" i="1"/>
  <c r="U210" i="1"/>
  <c r="U214" i="1"/>
  <c r="U215" i="1"/>
  <c r="U216" i="1"/>
  <c r="U218" i="1"/>
  <c r="U219" i="1"/>
  <c r="U220" i="1"/>
  <c r="U221" i="1"/>
  <c r="U222" i="1"/>
  <c r="U223" i="1"/>
  <c r="V207" i="1"/>
  <c r="V208" i="1"/>
  <c r="V209" i="1"/>
  <c r="V213" i="1"/>
  <c r="V214" i="1"/>
  <c r="V215" i="1"/>
  <c r="V217" i="1"/>
  <c r="V218" i="1"/>
  <c r="V219" i="1"/>
  <c r="V220" i="1"/>
  <c r="V221" i="1"/>
  <c r="V222" i="1"/>
  <c r="V223" i="1"/>
  <c r="W207" i="1"/>
  <c r="W211" i="1"/>
  <c r="W212" i="1"/>
  <c r="W213" i="1"/>
  <c r="W215" i="1"/>
  <c r="W216" i="1"/>
  <c r="W217" i="1"/>
  <c r="W219" i="1"/>
  <c r="W220" i="1"/>
  <c r="W221" i="1"/>
  <c r="W222" i="1"/>
  <c r="W223" i="1"/>
  <c r="X210" i="1"/>
  <c r="X211" i="1"/>
  <c r="X212" i="1"/>
  <c r="X214" i="1"/>
  <c r="X215" i="1"/>
  <c r="X216" i="1"/>
  <c r="X218" i="1"/>
  <c r="X219" i="1"/>
  <c r="X220" i="1"/>
  <c r="X221" i="1"/>
  <c r="X222" i="1"/>
  <c r="Y209" i="1"/>
  <c r="Y210" i="1"/>
  <c r="Y211" i="1"/>
  <c r="Y213" i="1"/>
  <c r="Y214" i="1"/>
  <c r="Y215" i="1"/>
  <c r="Y217" i="1"/>
  <c r="Y218" i="1"/>
  <c r="Y219" i="1"/>
  <c r="Y220" i="1"/>
  <c r="Y221" i="1"/>
  <c r="Z207" i="1"/>
  <c r="Z208" i="1"/>
  <c r="Z216" i="1"/>
  <c r="Z220" i="1"/>
  <c r="Z223" i="1"/>
  <c r="AA213" i="1"/>
  <c r="AA215" i="1"/>
  <c r="AA219" i="1"/>
  <c r="L190" i="1"/>
  <c r="L191" i="1"/>
  <c r="L192" i="1"/>
  <c r="L193" i="1"/>
  <c r="L194" i="1"/>
  <c r="L195" i="1"/>
  <c r="T195" i="1" s="1"/>
  <c r="L196" i="1"/>
  <c r="T196" i="1" s="1"/>
  <c r="L197" i="1"/>
  <c r="Z197" i="1" s="1"/>
  <c r="L198" i="1"/>
  <c r="L199" i="1"/>
  <c r="L200" i="1"/>
  <c r="L201" i="1"/>
  <c r="Z201" i="1" s="1"/>
  <c r="L202" i="1"/>
  <c r="L203" i="1"/>
  <c r="L204" i="1"/>
  <c r="L205" i="1"/>
  <c r="Z205" i="1" s="1"/>
  <c r="L206" i="1"/>
  <c r="M190" i="1"/>
  <c r="M191" i="1"/>
  <c r="M192" i="1"/>
  <c r="M193" i="1"/>
  <c r="M194" i="1"/>
  <c r="U194" i="1" s="1"/>
  <c r="M195" i="1"/>
  <c r="U195" i="1" s="1"/>
  <c r="M196" i="1"/>
  <c r="U196" i="1" s="1"/>
  <c r="M197" i="1"/>
  <c r="M198" i="1"/>
  <c r="M199" i="1"/>
  <c r="M200" i="1"/>
  <c r="U200" i="1" s="1"/>
  <c r="M201" i="1"/>
  <c r="M202" i="1"/>
  <c r="M203" i="1"/>
  <c r="M204" i="1"/>
  <c r="Z204" i="1" s="1"/>
  <c r="M205" i="1"/>
  <c r="M206" i="1"/>
  <c r="N190" i="1"/>
  <c r="N191" i="1"/>
  <c r="N192" i="1"/>
  <c r="N193" i="1"/>
  <c r="V193" i="1" s="1"/>
  <c r="N194" i="1"/>
  <c r="V194" i="1" s="1"/>
  <c r="N195" i="1"/>
  <c r="V195" i="1" s="1"/>
  <c r="N196" i="1"/>
  <c r="N197" i="1"/>
  <c r="N198" i="1"/>
  <c r="N199" i="1"/>
  <c r="V199" i="1" s="1"/>
  <c r="N200" i="1"/>
  <c r="N201" i="1"/>
  <c r="N202" i="1"/>
  <c r="N203" i="1"/>
  <c r="N204" i="1"/>
  <c r="N205" i="1"/>
  <c r="N206" i="1"/>
  <c r="O190" i="1"/>
  <c r="O191" i="1"/>
  <c r="O192" i="1"/>
  <c r="Z192" i="1" s="1"/>
  <c r="O193" i="1"/>
  <c r="O194" i="1"/>
  <c r="O195" i="1"/>
  <c r="O196" i="1"/>
  <c r="O197" i="1"/>
  <c r="O198" i="1"/>
  <c r="Z198" i="1" s="1"/>
  <c r="O199" i="1"/>
  <c r="O200" i="1"/>
  <c r="O201" i="1"/>
  <c r="O202" i="1"/>
  <c r="Z202" i="1" s="1"/>
  <c r="O203" i="1"/>
  <c r="O204" i="1"/>
  <c r="O205" i="1"/>
  <c r="O206" i="1"/>
  <c r="P190" i="1"/>
  <c r="P191" i="1"/>
  <c r="W191" i="1" s="1"/>
  <c r="P192" i="1"/>
  <c r="W192" i="1" s="1"/>
  <c r="P193" i="1"/>
  <c r="W193" i="1" s="1"/>
  <c r="P194" i="1"/>
  <c r="P195" i="1"/>
  <c r="P196" i="1"/>
  <c r="P197" i="1"/>
  <c r="W197" i="1" s="1"/>
  <c r="P198" i="1"/>
  <c r="P199" i="1"/>
  <c r="P200" i="1"/>
  <c r="P201" i="1"/>
  <c r="AA201" i="1" s="1"/>
  <c r="P202" i="1"/>
  <c r="P203" i="1"/>
  <c r="P204" i="1"/>
  <c r="AA204" i="1" s="1"/>
  <c r="P205" i="1"/>
  <c r="P206" i="1"/>
  <c r="Q190" i="1"/>
  <c r="X190" i="1" s="1"/>
  <c r="Q191" i="1"/>
  <c r="X191" i="1" s="1"/>
  <c r="Q192" i="1"/>
  <c r="X192" i="1" s="1"/>
  <c r="Q193" i="1"/>
  <c r="Q194" i="1"/>
  <c r="Q195" i="1"/>
  <c r="Q196" i="1"/>
  <c r="X196" i="1" s="1"/>
  <c r="Q197" i="1"/>
  <c r="Q198" i="1"/>
  <c r="Q199" i="1"/>
  <c r="Q200" i="1"/>
  <c r="AA200" i="1" s="1"/>
  <c r="Q201" i="1"/>
  <c r="Q202" i="1"/>
  <c r="Q203" i="1"/>
  <c r="AA203" i="1" s="1"/>
  <c r="Q204" i="1"/>
  <c r="Q205" i="1"/>
  <c r="Q206" i="1"/>
  <c r="X206" i="1" s="1"/>
  <c r="R190" i="1"/>
  <c r="Y190" i="1" s="1"/>
  <c r="R191" i="1"/>
  <c r="Y191" i="1" s="1"/>
  <c r="R192" i="1"/>
  <c r="R193" i="1"/>
  <c r="R194" i="1"/>
  <c r="R195" i="1"/>
  <c r="Y195" i="1" s="1"/>
  <c r="R196" i="1"/>
  <c r="R197" i="1"/>
  <c r="R198" i="1"/>
  <c r="R199" i="1"/>
  <c r="Y199" i="1" s="1"/>
  <c r="R200" i="1"/>
  <c r="R201" i="1"/>
  <c r="R202" i="1"/>
  <c r="R203" i="1"/>
  <c r="R204" i="1"/>
  <c r="R205" i="1"/>
  <c r="Y205" i="1" s="1"/>
  <c r="R206" i="1"/>
  <c r="Y206" i="1" s="1"/>
  <c r="S190" i="1"/>
  <c r="S191" i="1"/>
  <c r="S192" i="1"/>
  <c r="S193" i="1"/>
  <c r="S194" i="1"/>
  <c r="AA194" i="1" s="1"/>
  <c r="S195" i="1"/>
  <c r="S196" i="1"/>
  <c r="S197" i="1"/>
  <c r="S198" i="1"/>
  <c r="S199" i="1"/>
  <c r="S200" i="1"/>
  <c r="S201" i="1"/>
  <c r="S202" i="1"/>
  <c r="S203" i="1"/>
  <c r="S204" i="1"/>
  <c r="S205" i="1"/>
  <c r="S206" i="1"/>
  <c r="T190" i="1"/>
  <c r="T191" i="1"/>
  <c r="T192" i="1"/>
  <c r="T193" i="1"/>
  <c r="T194" i="1"/>
  <c r="T198" i="1"/>
  <c r="T199" i="1"/>
  <c r="T200" i="1"/>
  <c r="T202" i="1"/>
  <c r="T203" i="1"/>
  <c r="T204" i="1"/>
  <c r="T205" i="1"/>
  <c r="T206" i="1"/>
  <c r="U190" i="1"/>
  <c r="U191" i="1"/>
  <c r="U192" i="1"/>
  <c r="U193" i="1"/>
  <c r="U197" i="1"/>
  <c r="U198" i="1"/>
  <c r="U199" i="1"/>
  <c r="U201" i="1"/>
  <c r="U202" i="1"/>
  <c r="U203" i="1"/>
  <c r="U204" i="1"/>
  <c r="U205" i="1"/>
  <c r="U206" i="1"/>
  <c r="V190" i="1"/>
  <c r="V191" i="1"/>
  <c r="V192" i="1"/>
  <c r="V196" i="1"/>
  <c r="V197" i="1"/>
  <c r="V198" i="1"/>
  <c r="V200" i="1"/>
  <c r="V201" i="1"/>
  <c r="V202" i="1"/>
  <c r="V203" i="1"/>
  <c r="V204" i="1"/>
  <c r="V205" i="1"/>
  <c r="V206" i="1"/>
  <c r="W190" i="1"/>
  <c r="W194" i="1"/>
  <c r="W195" i="1"/>
  <c r="W196" i="1"/>
  <c r="W198" i="1"/>
  <c r="W199" i="1"/>
  <c r="W200" i="1"/>
  <c r="W202" i="1"/>
  <c r="W203" i="1"/>
  <c r="W204" i="1"/>
  <c r="W205" i="1"/>
  <c r="W206" i="1"/>
  <c r="X193" i="1"/>
  <c r="X194" i="1"/>
  <c r="X195" i="1"/>
  <c r="X197" i="1"/>
  <c r="X198" i="1"/>
  <c r="X199" i="1"/>
  <c r="X201" i="1"/>
  <c r="X202" i="1"/>
  <c r="X203" i="1"/>
  <c r="X204" i="1"/>
  <c r="X205" i="1"/>
  <c r="Y192" i="1"/>
  <c r="Y193" i="1"/>
  <c r="Y194" i="1"/>
  <c r="Y196" i="1"/>
  <c r="Y197" i="1"/>
  <c r="Y198" i="1"/>
  <c r="Y200" i="1"/>
  <c r="Y201" i="1"/>
  <c r="Y202" i="1"/>
  <c r="Y203" i="1"/>
  <c r="Y204" i="1"/>
  <c r="Z190" i="1"/>
  <c r="Z191" i="1"/>
  <c r="Z199" i="1"/>
  <c r="Z203" i="1"/>
  <c r="Z206" i="1"/>
  <c r="AA196" i="1"/>
  <c r="AA198" i="1"/>
  <c r="AA202" i="1"/>
  <c r="L177" i="1"/>
  <c r="L178" i="1"/>
  <c r="L179" i="1"/>
  <c r="L180" i="1"/>
  <c r="L181" i="1"/>
  <c r="T181" i="1" s="1"/>
  <c r="L182" i="1"/>
  <c r="Z182" i="1" s="1"/>
  <c r="L183" i="1"/>
  <c r="Z183" i="1" s="1"/>
  <c r="L184" i="1"/>
  <c r="Z184" i="1" s="1"/>
  <c r="L185" i="1"/>
  <c r="L186" i="1"/>
  <c r="L187" i="1"/>
  <c r="L188" i="1"/>
  <c r="Z188" i="1" s="1"/>
  <c r="L189" i="1"/>
  <c r="M177" i="1"/>
  <c r="M178" i="1"/>
  <c r="M179" i="1"/>
  <c r="Z179" i="1" s="1"/>
  <c r="M180" i="1"/>
  <c r="M181" i="1"/>
  <c r="M182" i="1"/>
  <c r="U182" i="1" s="1"/>
  <c r="M183" i="1"/>
  <c r="M184" i="1"/>
  <c r="U184" i="1" s="1"/>
  <c r="M185" i="1"/>
  <c r="U185" i="1" s="1"/>
  <c r="M186" i="1"/>
  <c r="U186" i="1" s="1"/>
  <c r="M187" i="1"/>
  <c r="U187" i="1" s="1"/>
  <c r="M188" i="1"/>
  <c r="M189" i="1"/>
  <c r="N177" i="1"/>
  <c r="N178" i="1"/>
  <c r="V178" i="1" s="1"/>
  <c r="N179" i="1"/>
  <c r="N180" i="1"/>
  <c r="N181" i="1"/>
  <c r="N182" i="1"/>
  <c r="N183" i="1"/>
  <c r="N184" i="1"/>
  <c r="N185" i="1"/>
  <c r="V185" i="1" s="1"/>
  <c r="N186" i="1"/>
  <c r="N187" i="1"/>
  <c r="V187" i="1" s="1"/>
  <c r="N188" i="1"/>
  <c r="V188" i="1" s="1"/>
  <c r="N189" i="1"/>
  <c r="V189" i="1" s="1"/>
  <c r="O177" i="1"/>
  <c r="Z177" i="1" s="1"/>
  <c r="O178" i="1"/>
  <c r="O179" i="1"/>
  <c r="O180" i="1"/>
  <c r="O181" i="1"/>
  <c r="Z181" i="1" s="1"/>
  <c r="O182" i="1"/>
  <c r="O183" i="1"/>
  <c r="O184" i="1"/>
  <c r="O185" i="1"/>
  <c r="O186" i="1"/>
  <c r="O187" i="1"/>
  <c r="O188" i="1"/>
  <c r="O189" i="1"/>
  <c r="P177" i="1"/>
  <c r="P178" i="1"/>
  <c r="W178" i="1" s="1"/>
  <c r="P179" i="1"/>
  <c r="W179" i="1" s="1"/>
  <c r="P180" i="1"/>
  <c r="W180" i="1" s="1"/>
  <c r="P181" i="1"/>
  <c r="P182" i="1"/>
  <c r="P183" i="1"/>
  <c r="P184" i="1"/>
  <c r="AA184" i="1" s="1"/>
  <c r="P185" i="1"/>
  <c r="P186" i="1"/>
  <c r="P187" i="1"/>
  <c r="AA187" i="1" s="1"/>
  <c r="P188" i="1"/>
  <c r="W188" i="1" s="1"/>
  <c r="P189" i="1"/>
  <c r="Q177" i="1"/>
  <c r="X177" i="1" s="1"/>
  <c r="Q178" i="1"/>
  <c r="X178" i="1" s="1"/>
  <c r="Q179" i="1"/>
  <c r="Q180" i="1"/>
  <c r="Q181" i="1"/>
  <c r="X181" i="1" s="1"/>
  <c r="Q182" i="1"/>
  <c r="X182" i="1" s="1"/>
  <c r="Q183" i="1"/>
  <c r="AA183" i="1" s="1"/>
  <c r="Q184" i="1"/>
  <c r="Q185" i="1"/>
  <c r="Q186" i="1"/>
  <c r="Q187" i="1"/>
  <c r="X187" i="1" s="1"/>
  <c r="Q188" i="1"/>
  <c r="Q189" i="1"/>
  <c r="R177" i="1"/>
  <c r="R178" i="1"/>
  <c r="Y178" i="1" s="1"/>
  <c r="R179" i="1"/>
  <c r="R180" i="1"/>
  <c r="Y180" i="1" s="1"/>
  <c r="R181" i="1"/>
  <c r="Y181" i="1" s="1"/>
  <c r="R182" i="1"/>
  <c r="R183" i="1"/>
  <c r="R184" i="1"/>
  <c r="Y184" i="1" s="1"/>
  <c r="R185" i="1"/>
  <c r="Y185" i="1" s="1"/>
  <c r="R186" i="1"/>
  <c r="AA186" i="1" s="1"/>
  <c r="R187" i="1"/>
  <c r="R188" i="1"/>
  <c r="R189" i="1"/>
  <c r="S177" i="1"/>
  <c r="AA177" i="1" s="1"/>
  <c r="S178" i="1"/>
  <c r="S179" i="1"/>
  <c r="S180" i="1"/>
  <c r="S181" i="1"/>
  <c r="S182" i="1"/>
  <c r="S183" i="1"/>
  <c r="S184" i="1"/>
  <c r="S185" i="1"/>
  <c r="S186" i="1"/>
  <c r="S187" i="1"/>
  <c r="S188" i="1"/>
  <c r="S189" i="1"/>
  <c r="AA189" i="1" s="1"/>
  <c r="T177" i="1"/>
  <c r="T178" i="1"/>
  <c r="T179" i="1"/>
  <c r="T180" i="1"/>
  <c r="T185" i="1"/>
  <c r="T186" i="1"/>
  <c r="T187" i="1"/>
  <c r="T189" i="1"/>
  <c r="U177" i="1"/>
  <c r="U178" i="1"/>
  <c r="U179" i="1"/>
  <c r="U180" i="1"/>
  <c r="U181" i="1"/>
  <c r="U183" i="1"/>
  <c r="U188" i="1"/>
  <c r="U189" i="1"/>
  <c r="V177" i="1"/>
  <c r="V179" i="1"/>
  <c r="V180" i="1"/>
  <c r="V181" i="1"/>
  <c r="V182" i="1"/>
  <c r="V183" i="1"/>
  <c r="V184" i="1"/>
  <c r="V186" i="1"/>
  <c r="W177" i="1"/>
  <c r="W181" i="1"/>
  <c r="W182" i="1"/>
  <c r="W183" i="1"/>
  <c r="W185" i="1"/>
  <c r="W186" i="1"/>
  <c r="W187" i="1"/>
  <c r="W189" i="1"/>
  <c r="X179" i="1"/>
  <c r="X180" i="1"/>
  <c r="X184" i="1"/>
  <c r="X185" i="1"/>
  <c r="X186" i="1"/>
  <c r="X188" i="1"/>
  <c r="X189" i="1"/>
  <c r="Y177" i="1"/>
  <c r="Y179" i="1"/>
  <c r="Y182" i="1"/>
  <c r="Y183" i="1"/>
  <c r="Y187" i="1"/>
  <c r="Y188" i="1"/>
  <c r="Y189" i="1"/>
  <c r="Z178" i="1"/>
  <c r="Z180" i="1"/>
  <c r="Z186" i="1"/>
  <c r="Z189" i="1"/>
  <c r="AA179" i="1"/>
  <c r="AA181" i="1"/>
  <c r="AA182" i="1"/>
  <c r="AA185" i="1"/>
  <c r="L162" i="1"/>
  <c r="L163" i="1"/>
  <c r="Z163" i="1" s="1"/>
  <c r="L164" i="1"/>
  <c r="T164" i="1" s="1"/>
  <c r="L165" i="1"/>
  <c r="Z165" i="1" s="1"/>
  <c r="L166" i="1"/>
  <c r="T166" i="1" s="1"/>
  <c r="L167" i="1"/>
  <c r="T167" i="1" s="1"/>
  <c r="L168" i="1"/>
  <c r="T168" i="1" s="1"/>
  <c r="L169" i="1"/>
  <c r="T169" i="1" s="1"/>
  <c r="L170" i="1"/>
  <c r="L171" i="1"/>
  <c r="L172" i="1"/>
  <c r="L173" i="1"/>
  <c r="Z173" i="1" s="1"/>
  <c r="L174" i="1"/>
  <c r="L175" i="1"/>
  <c r="L176" i="1"/>
  <c r="M162" i="1"/>
  <c r="M163" i="1"/>
  <c r="M164" i="1"/>
  <c r="M165" i="1"/>
  <c r="U165" i="1" s="1"/>
  <c r="M166" i="1"/>
  <c r="M167" i="1"/>
  <c r="U167" i="1" s="1"/>
  <c r="M168" i="1"/>
  <c r="U168" i="1" s="1"/>
  <c r="M169" i="1"/>
  <c r="U169" i="1" s="1"/>
  <c r="M170" i="1"/>
  <c r="U170" i="1" s="1"/>
  <c r="M171" i="1"/>
  <c r="M172" i="1"/>
  <c r="M173" i="1"/>
  <c r="M174" i="1"/>
  <c r="U174" i="1" s="1"/>
  <c r="M175" i="1"/>
  <c r="M176" i="1"/>
  <c r="N162" i="1"/>
  <c r="N163" i="1"/>
  <c r="N164" i="1"/>
  <c r="N165" i="1"/>
  <c r="N166" i="1"/>
  <c r="V166" i="1" s="1"/>
  <c r="N167" i="1"/>
  <c r="N168" i="1"/>
  <c r="V168" i="1" s="1"/>
  <c r="N169" i="1"/>
  <c r="V169" i="1" s="1"/>
  <c r="N170" i="1"/>
  <c r="V170" i="1" s="1"/>
  <c r="N171" i="1"/>
  <c r="V171" i="1" s="1"/>
  <c r="N172" i="1"/>
  <c r="N173" i="1"/>
  <c r="N174" i="1"/>
  <c r="N175" i="1"/>
  <c r="Z175" i="1" s="1"/>
  <c r="N176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P162" i="1"/>
  <c r="P163" i="1"/>
  <c r="W163" i="1" s="1"/>
  <c r="P164" i="1"/>
  <c r="P165" i="1"/>
  <c r="W165" i="1" s="1"/>
  <c r="P166" i="1"/>
  <c r="P167" i="1"/>
  <c r="W167" i="1" s="1"/>
  <c r="P168" i="1"/>
  <c r="P169" i="1"/>
  <c r="W169" i="1" s="1"/>
  <c r="P170" i="1"/>
  <c r="P171" i="1"/>
  <c r="W171" i="1" s="1"/>
  <c r="P172" i="1"/>
  <c r="W172" i="1" s="1"/>
  <c r="P173" i="1"/>
  <c r="W173" i="1" s="1"/>
  <c r="P174" i="1"/>
  <c r="P175" i="1"/>
  <c r="W175" i="1" s="1"/>
  <c r="P176" i="1"/>
  <c r="W176" i="1" s="1"/>
  <c r="Q162" i="1"/>
  <c r="X162" i="1" s="1"/>
  <c r="Q163" i="1"/>
  <c r="X163" i="1" s="1"/>
  <c r="Q164" i="1"/>
  <c r="X164" i="1" s="1"/>
  <c r="Q165" i="1"/>
  <c r="Q166" i="1"/>
  <c r="X166" i="1" s="1"/>
  <c r="Q167" i="1"/>
  <c r="Q168" i="1"/>
  <c r="X168" i="1" s="1"/>
  <c r="Q169" i="1"/>
  <c r="Q170" i="1"/>
  <c r="X170" i="1" s="1"/>
  <c r="Q171" i="1"/>
  <c r="Q172" i="1"/>
  <c r="X172" i="1" s="1"/>
  <c r="Q173" i="1"/>
  <c r="X173" i="1" s="1"/>
  <c r="Q174" i="1"/>
  <c r="X174" i="1" s="1"/>
  <c r="Q175" i="1"/>
  <c r="Q176" i="1"/>
  <c r="X176" i="1" s="1"/>
  <c r="R162" i="1"/>
  <c r="R163" i="1"/>
  <c r="Y163" i="1" s="1"/>
  <c r="R164" i="1"/>
  <c r="R165" i="1"/>
  <c r="Y165" i="1" s="1"/>
  <c r="R166" i="1"/>
  <c r="R167" i="1"/>
  <c r="Y167" i="1" s="1"/>
  <c r="R168" i="1"/>
  <c r="R169" i="1"/>
  <c r="Y169" i="1" s="1"/>
  <c r="R170" i="1"/>
  <c r="R171" i="1"/>
  <c r="Y171" i="1" s="1"/>
  <c r="R172" i="1"/>
  <c r="R173" i="1"/>
  <c r="Y173" i="1" s="1"/>
  <c r="R174" i="1"/>
  <c r="Y174" i="1" s="1"/>
  <c r="R175" i="1"/>
  <c r="Y175" i="1" s="1"/>
  <c r="R176" i="1"/>
  <c r="S162" i="1"/>
  <c r="S163" i="1"/>
  <c r="S164" i="1"/>
  <c r="AA164" i="1" s="1"/>
  <c r="S165" i="1"/>
  <c r="S166" i="1"/>
  <c r="S167" i="1"/>
  <c r="S168" i="1"/>
  <c r="AA168" i="1" s="1"/>
  <c r="S169" i="1"/>
  <c r="S170" i="1"/>
  <c r="S171" i="1"/>
  <c r="S172" i="1"/>
  <c r="S173" i="1"/>
  <c r="S174" i="1"/>
  <c r="S175" i="1"/>
  <c r="S176" i="1"/>
  <c r="AA176" i="1" s="1"/>
  <c r="T162" i="1"/>
  <c r="T163" i="1"/>
  <c r="T165" i="1"/>
  <c r="T170" i="1"/>
  <c r="T171" i="1"/>
  <c r="T172" i="1"/>
  <c r="T174" i="1"/>
  <c r="T175" i="1"/>
  <c r="T176" i="1"/>
  <c r="U162" i="1"/>
  <c r="U163" i="1"/>
  <c r="U164" i="1"/>
  <c r="U166" i="1"/>
  <c r="U171" i="1"/>
  <c r="U172" i="1"/>
  <c r="U173" i="1"/>
  <c r="U175" i="1"/>
  <c r="U176" i="1"/>
  <c r="V162" i="1"/>
  <c r="V163" i="1"/>
  <c r="V164" i="1"/>
  <c r="V165" i="1"/>
  <c r="V167" i="1"/>
  <c r="V172" i="1"/>
  <c r="V173" i="1"/>
  <c r="V174" i="1"/>
  <c r="V176" i="1"/>
  <c r="W162" i="1"/>
  <c r="W164" i="1"/>
  <c r="W166" i="1"/>
  <c r="W168" i="1"/>
  <c r="W170" i="1"/>
  <c r="W174" i="1"/>
  <c r="X165" i="1"/>
  <c r="X167" i="1"/>
  <c r="X169" i="1"/>
  <c r="X171" i="1"/>
  <c r="X175" i="1"/>
  <c r="Y162" i="1"/>
  <c r="Y164" i="1"/>
  <c r="Y166" i="1"/>
  <c r="Y168" i="1"/>
  <c r="Y170" i="1"/>
  <c r="Y172" i="1"/>
  <c r="Y176" i="1"/>
  <c r="AA170" i="1"/>
  <c r="L139" i="1"/>
  <c r="T139" i="1" s="1"/>
  <c r="L140" i="1"/>
  <c r="L141" i="1"/>
  <c r="L142" i="1"/>
  <c r="L143" i="1"/>
  <c r="T143" i="1" s="1"/>
  <c r="L144" i="1"/>
  <c r="L145" i="1"/>
  <c r="L146" i="1"/>
  <c r="L147" i="1"/>
  <c r="L148" i="1"/>
  <c r="L149" i="1"/>
  <c r="L150" i="1"/>
  <c r="L151" i="1"/>
  <c r="L152" i="1"/>
  <c r="Z152" i="1" s="1"/>
  <c r="L153" i="1"/>
  <c r="T153" i="1" s="1"/>
  <c r="L154" i="1"/>
  <c r="L155" i="1"/>
  <c r="T155" i="1" s="1"/>
  <c r="L156" i="1"/>
  <c r="L157" i="1"/>
  <c r="L158" i="1"/>
  <c r="L159" i="1"/>
  <c r="T159" i="1" s="1"/>
  <c r="L160" i="1"/>
  <c r="L161" i="1"/>
  <c r="M139" i="1"/>
  <c r="M140" i="1"/>
  <c r="M141" i="1"/>
  <c r="M142" i="1"/>
  <c r="M143" i="1"/>
  <c r="M144" i="1"/>
  <c r="M145" i="1"/>
  <c r="M146" i="1"/>
  <c r="Z146" i="1" s="1"/>
  <c r="M147" i="1"/>
  <c r="M148" i="1"/>
  <c r="Z148" i="1" s="1"/>
  <c r="M149" i="1"/>
  <c r="M150" i="1"/>
  <c r="Z150" i="1" s="1"/>
  <c r="M151" i="1"/>
  <c r="M152" i="1"/>
  <c r="U152" i="1" s="1"/>
  <c r="M153" i="1"/>
  <c r="M154" i="1"/>
  <c r="M155" i="1"/>
  <c r="M156" i="1"/>
  <c r="M157" i="1"/>
  <c r="M158" i="1"/>
  <c r="M159" i="1"/>
  <c r="M160" i="1"/>
  <c r="M161" i="1"/>
  <c r="N139" i="1"/>
  <c r="V139" i="1" s="1"/>
  <c r="N140" i="1"/>
  <c r="N141" i="1"/>
  <c r="V141" i="1" s="1"/>
  <c r="N142" i="1"/>
  <c r="N143" i="1"/>
  <c r="N144" i="1"/>
  <c r="N145" i="1"/>
  <c r="V145" i="1" s="1"/>
  <c r="N146" i="1"/>
  <c r="N147" i="1"/>
  <c r="N148" i="1"/>
  <c r="N149" i="1"/>
  <c r="N150" i="1"/>
  <c r="N151" i="1"/>
  <c r="N152" i="1"/>
  <c r="N153" i="1"/>
  <c r="N154" i="1"/>
  <c r="N155" i="1"/>
  <c r="V155" i="1" s="1"/>
  <c r="N156" i="1"/>
  <c r="N157" i="1"/>
  <c r="V157" i="1" s="1"/>
  <c r="N158" i="1"/>
  <c r="N159" i="1"/>
  <c r="N160" i="1"/>
  <c r="N161" i="1"/>
  <c r="V161" i="1" s="1"/>
  <c r="O139" i="1"/>
  <c r="O140" i="1"/>
  <c r="O141" i="1"/>
  <c r="O142" i="1"/>
  <c r="Z142" i="1" s="1"/>
  <c r="O143" i="1"/>
  <c r="O144" i="1"/>
  <c r="O145" i="1"/>
  <c r="O146" i="1"/>
  <c r="O147" i="1"/>
  <c r="O148" i="1"/>
  <c r="O149" i="1"/>
  <c r="O150" i="1"/>
  <c r="O151" i="1"/>
  <c r="O152" i="1"/>
  <c r="O153" i="1"/>
  <c r="O154" i="1"/>
  <c r="Z154" i="1" s="1"/>
  <c r="O155" i="1"/>
  <c r="O156" i="1"/>
  <c r="O157" i="1"/>
  <c r="O158" i="1"/>
  <c r="Z158" i="1" s="1"/>
  <c r="O159" i="1"/>
  <c r="O160" i="1"/>
  <c r="O161" i="1"/>
  <c r="P139" i="1"/>
  <c r="P140" i="1"/>
  <c r="P141" i="1"/>
  <c r="P142" i="1"/>
  <c r="P143" i="1"/>
  <c r="AA143" i="1" s="1"/>
  <c r="P144" i="1"/>
  <c r="W144" i="1" s="1"/>
  <c r="P145" i="1"/>
  <c r="P146" i="1"/>
  <c r="W146" i="1" s="1"/>
  <c r="P147" i="1"/>
  <c r="W147" i="1" s="1"/>
  <c r="P148" i="1"/>
  <c r="W148" i="1" s="1"/>
  <c r="P149" i="1"/>
  <c r="P150" i="1"/>
  <c r="W150" i="1" s="1"/>
  <c r="P151" i="1"/>
  <c r="W151" i="1" s="1"/>
  <c r="P152" i="1"/>
  <c r="W152" i="1" s="1"/>
  <c r="P153" i="1"/>
  <c r="P154" i="1"/>
  <c r="W154" i="1" s="1"/>
  <c r="P155" i="1"/>
  <c r="W155" i="1" s="1"/>
  <c r="P156" i="1"/>
  <c r="W156" i="1" s="1"/>
  <c r="P157" i="1"/>
  <c r="AA157" i="1" s="1"/>
  <c r="P158" i="1"/>
  <c r="W158" i="1" s="1"/>
  <c r="P159" i="1"/>
  <c r="AA159" i="1" s="1"/>
  <c r="P160" i="1"/>
  <c r="W160" i="1" s="1"/>
  <c r="P161" i="1"/>
  <c r="AA161" i="1" s="1"/>
  <c r="Q139" i="1"/>
  <c r="X139" i="1" s="1"/>
  <c r="Q140" i="1"/>
  <c r="X140" i="1" s="1"/>
  <c r="Q141" i="1"/>
  <c r="X141" i="1" s="1"/>
  <c r="Q142" i="1"/>
  <c r="Q143" i="1"/>
  <c r="X143" i="1" s="1"/>
  <c r="Q144" i="1"/>
  <c r="X144" i="1" s="1"/>
  <c r="Q145" i="1"/>
  <c r="X145" i="1" s="1"/>
  <c r="Q146" i="1"/>
  <c r="Q147" i="1"/>
  <c r="X147" i="1" s="1"/>
  <c r="Q148" i="1"/>
  <c r="Q149" i="1"/>
  <c r="X149" i="1" s="1"/>
  <c r="Q150" i="1"/>
  <c r="Q151" i="1"/>
  <c r="X151" i="1" s="1"/>
  <c r="Q152" i="1"/>
  <c r="X152" i="1" s="1"/>
  <c r="Q153" i="1"/>
  <c r="X153" i="1" s="1"/>
  <c r="Q154" i="1"/>
  <c r="Q155" i="1"/>
  <c r="X155" i="1" s="1"/>
  <c r="Q156" i="1"/>
  <c r="X156" i="1" s="1"/>
  <c r="Q157" i="1"/>
  <c r="X157" i="1" s="1"/>
  <c r="Q158" i="1"/>
  <c r="Q159" i="1"/>
  <c r="X159" i="1" s="1"/>
  <c r="Q160" i="1"/>
  <c r="X160" i="1" s="1"/>
  <c r="Q161" i="1"/>
  <c r="X161" i="1" s="1"/>
  <c r="R139" i="1"/>
  <c r="R140" i="1"/>
  <c r="Y140" i="1" s="1"/>
  <c r="R141" i="1"/>
  <c r="Y141" i="1" s="1"/>
  <c r="R142" i="1"/>
  <c r="Y142" i="1" s="1"/>
  <c r="R143" i="1"/>
  <c r="Y143" i="1" s="1"/>
  <c r="R144" i="1"/>
  <c r="Y144" i="1" s="1"/>
  <c r="R145" i="1"/>
  <c r="Y145" i="1" s="1"/>
  <c r="R146" i="1"/>
  <c r="Y146" i="1" s="1"/>
  <c r="R147" i="1"/>
  <c r="R148" i="1"/>
  <c r="Y148" i="1" s="1"/>
  <c r="R149" i="1"/>
  <c r="Y149" i="1" s="1"/>
  <c r="R150" i="1"/>
  <c r="Y150" i="1" s="1"/>
  <c r="R151" i="1"/>
  <c r="R152" i="1"/>
  <c r="Y152" i="1" s="1"/>
  <c r="R153" i="1"/>
  <c r="Y153" i="1" s="1"/>
  <c r="R154" i="1"/>
  <c r="Y154" i="1" s="1"/>
  <c r="R155" i="1"/>
  <c r="R156" i="1"/>
  <c r="Y156" i="1" s="1"/>
  <c r="R157" i="1"/>
  <c r="R158" i="1"/>
  <c r="Y158" i="1" s="1"/>
  <c r="R159" i="1"/>
  <c r="R160" i="1"/>
  <c r="Y160" i="1" s="1"/>
  <c r="R161" i="1"/>
  <c r="Y161" i="1" s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T140" i="1"/>
  <c r="T141" i="1"/>
  <c r="T142" i="1"/>
  <c r="T144" i="1"/>
  <c r="T145" i="1"/>
  <c r="T146" i="1"/>
  <c r="T147" i="1"/>
  <c r="T148" i="1"/>
  <c r="T149" i="1"/>
  <c r="T150" i="1"/>
  <c r="T151" i="1"/>
  <c r="T152" i="1"/>
  <c r="T154" i="1"/>
  <c r="T156" i="1"/>
  <c r="T157" i="1"/>
  <c r="T158" i="1"/>
  <c r="T160" i="1"/>
  <c r="T161" i="1"/>
  <c r="U139" i="1"/>
  <c r="U140" i="1"/>
  <c r="U141" i="1"/>
  <c r="U142" i="1"/>
  <c r="U143" i="1"/>
  <c r="U144" i="1"/>
  <c r="U145" i="1"/>
  <c r="U147" i="1"/>
  <c r="U149" i="1"/>
  <c r="U150" i="1"/>
  <c r="U151" i="1"/>
  <c r="U153" i="1"/>
  <c r="U154" i="1"/>
  <c r="U155" i="1"/>
  <c r="U156" i="1"/>
  <c r="U157" i="1"/>
  <c r="U158" i="1"/>
  <c r="U159" i="1"/>
  <c r="U160" i="1"/>
  <c r="U161" i="1"/>
  <c r="V140" i="1"/>
  <c r="V142" i="1"/>
  <c r="V143" i="1"/>
  <c r="V144" i="1"/>
  <c r="V146" i="1"/>
  <c r="V147" i="1"/>
  <c r="V148" i="1"/>
  <c r="V149" i="1"/>
  <c r="V150" i="1"/>
  <c r="V151" i="1"/>
  <c r="V152" i="1"/>
  <c r="V153" i="1"/>
  <c r="V154" i="1"/>
  <c r="V156" i="1"/>
  <c r="V158" i="1"/>
  <c r="V159" i="1"/>
  <c r="V160" i="1"/>
  <c r="W139" i="1"/>
  <c r="W141" i="1"/>
  <c r="W145" i="1"/>
  <c r="W149" i="1"/>
  <c r="W153" i="1"/>
  <c r="W161" i="1"/>
  <c r="X142" i="1"/>
  <c r="X146" i="1"/>
  <c r="X148" i="1"/>
  <c r="X150" i="1"/>
  <c r="X154" i="1"/>
  <c r="X158" i="1"/>
  <c r="Y139" i="1"/>
  <c r="Y147" i="1"/>
  <c r="Y151" i="1"/>
  <c r="Y155" i="1"/>
  <c r="Y157" i="1"/>
  <c r="Y159" i="1"/>
  <c r="Z140" i="1"/>
  <c r="Z144" i="1"/>
  <c r="Z156" i="1"/>
  <c r="Z160" i="1"/>
  <c r="AA139" i="1"/>
  <c r="AA147" i="1"/>
  <c r="AA151" i="1"/>
  <c r="AA155" i="1"/>
  <c r="L120" i="1"/>
  <c r="L121" i="1"/>
  <c r="L122" i="1"/>
  <c r="L123" i="1"/>
  <c r="L124" i="1"/>
  <c r="L125" i="1"/>
  <c r="T125" i="1" s="1"/>
  <c r="L126" i="1"/>
  <c r="L127" i="1"/>
  <c r="L128" i="1"/>
  <c r="T128" i="1" s="1"/>
  <c r="L129" i="1"/>
  <c r="L130" i="1"/>
  <c r="T130" i="1" s="1"/>
  <c r="L131" i="1"/>
  <c r="L132" i="1"/>
  <c r="L133" i="1"/>
  <c r="L134" i="1"/>
  <c r="T134" i="1" s="1"/>
  <c r="L135" i="1"/>
  <c r="L136" i="1"/>
  <c r="L137" i="1"/>
  <c r="L138" i="1"/>
  <c r="M120" i="1"/>
  <c r="M121" i="1"/>
  <c r="M122" i="1"/>
  <c r="U122" i="1" s="1"/>
  <c r="M123" i="1"/>
  <c r="M124" i="1"/>
  <c r="M125" i="1"/>
  <c r="U125" i="1" s="1"/>
  <c r="M126" i="1"/>
  <c r="M127" i="1"/>
  <c r="U127" i="1" s="1"/>
  <c r="M128" i="1"/>
  <c r="M129" i="1"/>
  <c r="M130" i="1"/>
  <c r="M131" i="1"/>
  <c r="U131" i="1" s="1"/>
  <c r="M132" i="1"/>
  <c r="M133" i="1"/>
  <c r="M134" i="1"/>
  <c r="M135" i="1"/>
  <c r="M136" i="1"/>
  <c r="M137" i="1"/>
  <c r="M138" i="1"/>
  <c r="U138" i="1" s="1"/>
  <c r="N120" i="1"/>
  <c r="N121" i="1"/>
  <c r="N122" i="1"/>
  <c r="V122" i="1" s="1"/>
  <c r="N123" i="1"/>
  <c r="N124" i="1"/>
  <c r="V124" i="1" s="1"/>
  <c r="N125" i="1"/>
  <c r="N126" i="1"/>
  <c r="N127" i="1"/>
  <c r="N128" i="1"/>
  <c r="V128" i="1" s="1"/>
  <c r="N129" i="1"/>
  <c r="N130" i="1"/>
  <c r="N131" i="1"/>
  <c r="N132" i="1"/>
  <c r="N133" i="1"/>
  <c r="N134" i="1"/>
  <c r="N135" i="1"/>
  <c r="V135" i="1" s="1"/>
  <c r="N136" i="1"/>
  <c r="N137" i="1"/>
  <c r="N138" i="1"/>
  <c r="V138" i="1" s="1"/>
  <c r="O120" i="1"/>
  <c r="O121" i="1"/>
  <c r="Z121" i="1" s="1"/>
  <c r="O122" i="1"/>
  <c r="O123" i="1"/>
  <c r="O124" i="1"/>
  <c r="O125" i="1"/>
  <c r="O126" i="1"/>
  <c r="O127" i="1"/>
  <c r="O128" i="1"/>
  <c r="O129" i="1"/>
  <c r="Z129" i="1" s="1"/>
  <c r="O130" i="1"/>
  <c r="O131" i="1"/>
  <c r="O132" i="1"/>
  <c r="O133" i="1"/>
  <c r="O134" i="1"/>
  <c r="O135" i="1"/>
  <c r="O136" i="1"/>
  <c r="O137" i="1"/>
  <c r="Z137" i="1" s="1"/>
  <c r="O138" i="1"/>
  <c r="P120" i="1"/>
  <c r="W120" i="1" s="1"/>
  <c r="P121" i="1"/>
  <c r="W121" i="1" s="1"/>
  <c r="P122" i="1"/>
  <c r="W122" i="1" s="1"/>
  <c r="P123" i="1"/>
  <c r="W123" i="1" s="1"/>
  <c r="P124" i="1"/>
  <c r="W124" i="1" s="1"/>
  <c r="P125" i="1"/>
  <c r="W125" i="1" s="1"/>
  <c r="P126" i="1"/>
  <c r="P127" i="1"/>
  <c r="W127" i="1" s="1"/>
  <c r="P128" i="1"/>
  <c r="W128" i="1" s="1"/>
  <c r="P129" i="1"/>
  <c r="W129" i="1" s="1"/>
  <c r="P130" i="1"/>
  <c r="P131" i="1"/>
  <c r="W131" i="1" s="1"/>
  <c r="P132" i="1"/>
  <c r="W132" i="1" s="1"/>
  <c r="P133" i="1"/>
  <c r="W133" i="1" s="1"/>
  <c r="P134" i="1"/>
  <c r="W134" i="1" s="1"/>
  <c r="P135" i="1"/>
  <c r="W135" i="1" s="1"/>
  <c r="P136" i="1"/>
  <c r="W136" i="1" s="1"/>
  <c r="P137" i="1"/>
  <c r="W137" i="1" s="1"/>
  <c r="P138" i="1"/>
  <c r="W138" i="1" s="1"/>
  <c r="Q120" i="1"/>
  <c r="X120" i="1" s="1"/>
  <c r="Q121" i="1"/>
  <c r="X121" i="1" s="1"/>
  <c r="Q122" i="1"/>
  <c r="X122" i="1" s="1"/>
  <c r="Q123" i="1"/>
  <c r="X123" i="1" s="1"/>
  <c r="Q124" i="1"/>
  <c r="X124" i="1" s="1"/>
  <c r="Q125" i="1"/>
  <c r="X125" i="1" s="1"/>
  <c r="Q126" i="1"/>
  <c r="X126" i="1" s="1"/>
  <c r="Q127" i="1"/>
  <c r="Q128" i="1"/>
  <c r="X128" i="1" s="1"/>
  <c r="Q129" i="1"/>
  <c r="X129" i="1" s="1"/>
  <c r="Q130" i="1"/>
  <c r="X130" i="1" s="1"/>
  <c r="Q131" i="1"/>
  <c r="X131" i="1" s="1"/>
  <c r="Q132" i="1"/>
  <c r="X132" i="1" s="1"/>
  <c r="Q133" i="1"/>
  <c r="X133" i="1" s="1"/>
  <c r="Q134" i="1"/>
  <c r="X134" i="1" s="1"/>
  <c r="Q135" i="1"/>
  <c r="X135" i="1" s="1"/>
  <c r="Q136" i="1"/>
  <c r="X136" i="1" s="1"/>
  <c r="Q137" i="1"/>
  <c r="X137" i="1" s="1"/>
  <c r="Q138" i="1"/>
  <c r="X138" i="1" s="1"/>
  <c r="R120" i="1"/>
  <c r="R121" i="1"/>
  <c r="Y121" i="1" s="1"/>
  <c r="R122" i="1"/>
  <c r="Y122" i="1" s="1"/>
  <c r="R123" i="1"/>
  <c r="Y123" i="1" s="1"/>
  <c r="R124" i="1"/>
  <c r="R125" i="1"/>
  <c r="Y125" i="1" s="1"/>
  <c r="R126" i="1"/>
  <c r="Y126" i="1" s="1"/>
  <c r="R127" i="1"/>
  <c r="Y127" i="1" s="1"/>
  <c r="R128" i="1"/>
  <c r="Y128" i="1" s="1"/>
  <c r="R129" i="1"/>
  <c r="Y129" i="1" s="1"/>
  <c r="R130" i="1"/>
  <c r="Y130" i="1" s="1"/>
  <c r="R131" i="1"/>
  <c r="Y131" i="1" s="1"/>
  <c r="R132" i="1"/>
  <c r="Y132" i="1" s="1"/>
  <c r="R133" i="1"/>
  <c r="Y133" i="1" s="1"/>
  <c r="R134" i="1"/>
  <c r="Y134" i="1" s="1"/>
  <c r="R135" i="1"/>
  <c r="Y135" i="1" s="1"/>
  <c r="R136" i="1"/>
  <c r="R137" i="1"/>
  <c r="Y137" i="1" s="1"/>
  <c r="R138" i="1"/>
  <c r="Y138" i="1" s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T120" i="1"/>
  <c r="T121" i="1"/>
  <c r="T122" i="1"/>
  <c r="T123" i="1"/>
  <c r="T124" i="1"/>
  <c r="T126" i="1"/>
  <c r="T127" i="1"/>
  <c r="T129" i="1"/>
  <c r="T131" i="1"/>
  <c r="T132" i="1"/>
  <c r="T133" i="1"/>
  <c r="T135" i="1"/>
  <c r="T136" i="1"/>
  <c r="T137" i="1"/>
  <c r="T138" i="1"/>
  <c r="U120" i="1"/>
  <c r="U121" i="1"/>
  <c r="U123" i="1"/>
  <c r="U124" i="1"/>
  <c r="U126" i="1"/>
  <c r="U128" i="1"/>
  <c r="U129" i="1"/>
  <c r="U130" i="1"/>
  <c r="U132" i="1"/>
  <c r="U133" i="1"/>
  <c r="U134" i="1"/>
  <c r="U135" i="1"/>
  <c r="U136" i="1"/>
  <c r="U137" i="1"/>
  <c r="V120" i="1"/>
  <c r="V121" i="1"/>
  <c r="V123" i="1"/>
  <c r="V125" i="1"/>
  <c r="V126" i="1"/>
  <c r="V127" i="1"/>
  <c r="V129" i="1"/>
  <c r="V130" i="1"/>
  <c r="V131" i="1"/>
  <c r="V132" i="1"/>
  <c r="V133" i="1"/>
  <c r="V134" i="1"/>
  <c r="V136" i="1"/>
  <c r="V137" i="1"/>
  <c r="W126" i="1"/>
  <c r="W130" i="1"/>
  <c r="X127" i="1"/>
  <c r="Y120" i="1"/>
  <c r="Y124" i="1"/>
  <c r="Y136" i="1"/>
  <c r="Z133" i="1"/>
  <c r="AA124" i="1"/>
  <c r="L101" i="1"/>
  <c r="L102" i="1"/>
  <c r="T102" i="1" s="1"/>
  <c r="L103" i="1"/>
  <c r="T103" i="1" s="1"/>
  <c r="L104" i="1"/>
  <c r="L105" i="1"/>
  <c r="T105" i="1" s="1"/>
  <c r="L106" i="1"/>
  <c r="L107" i="1"/>
  <c r="L108" i="1"/>
  <c r="L109" i="1"/>
  <c r="T109" i="1" s="1"/>
  <c r="L110" i="1"/>
  <c r="L111" i="1"/>
  <c r="L112" i="1"/>
  <c r="L113" i="1"/>
  <c r="L114" i="1"/>
  <c r="L115" i="1"/>
  <c r="L116" i="1"/>
  <c r="T116" i="1" s="1"/>
  <c r="L117" i="1"/>
  <c r="L118" i="1"/>
  <c r="T118" i="1" s="1"/>
  <c r="L119" i="1"/>
  <c r="T119" i="1" s="1"/>
  <c r="M101" i="1"/>
  <c r="U101" i="1" s="1"/>
  <c r="M102" i="1"/>
  <c r="U102" i="1" s="1"/>
  <c r="M103" i="1"/>
  <c r="M104" i="1"/>
  <c r="M105" i="1"/>
  <c r="M106" i="1"/>
  <c r="U106" i="1" s="1"/>
  <c r="M107" i="1"/>
  <c r="M108" i="1"/>
  <c r="M109" i="1"/>
  <c r="M110" i="1"/>
  <c r="M111" i="1"/>
  <c r="M112" i="1"/>
  <c r="M113" i="1"/>
  <c r="M114" i="1"/>
  <c r="M115" i="1"/>
  <c r="M116" i="1"/>
  <c r="U116" i="1" s="1"/>
  <c r="M117" i="1"/>
  <c r="U117" i="1" s="1"/>
  <c r="M118" i="1"/>
  <c r="U118" i="1" s="1"/>
  <c r="M119" i="1"/>
  <c r="N101" i="1"/>
  <c r="N102" i="1"/>
  <c r="N103" i="1"/>
  <c r="V103" i="1" s="1"/>
  <c r="N104" i="1"/>
  <c r="N105" i="1"/>
  <c r="N106" i="1"/>
  <c r="N107" i="1"/>
  <c r="N108" i="1"/>
  <c r="N109" i="1"/>
  <c r="N110" i="1"/>
  <c r="N111" i="1"/>
  <c r="N112" i="1"/>
  <c r="N113" i="1"/>
  <c r="V113" i="1" s="1"/>
  <c r="N114" i="1"/>
  <c r="V114" i="1" s="1"/>
  <c r="N115" i="1"/>
  <c r="V115" i="1" s="1"/>
  <c r="N116" i="1"/>
  <c r="N117" i="1"/>
  <c r="N118" i="1"/>
  <c r="N119" i="1"/>
  <c r="V119" i="1" s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P101" i="1"/>
  <c r="W101" i="1" s="1"/>
  <c r="P102" i="1"/>
  <c r="W102" i="1" s="1"/>
  <c r="P103" i="1"/>
  <c r="W103" i="1" s="1"/>
  <c r="P104" i="1"/>
  <c r="W104" i="1" s="1"/>
  <c r="P105" i="1"/>
  <c r="W105" i="1" s="1"/>
  <c r="P106" i="1"/>
  <c r="W106" i="1" s="1"/>
  <c r="P107" i="1"/>
  <c r="W107" i="1" s="1"/>
  <c r="P108" i="1"/>
  <c r="W108" i="1" s="1"/>
  <c r="P109" i="1"/>
  <c r="W109" i="1" s="1"/>
  <c r="P110" i="1"/>
  <c r="W110" i="1" s="1"/>
  <c r="P111" i="1"/>
  <c r="P112" i="1"/>
  <c r="W112" i="1" s="1"/>
  <c r="P113" i="1"/>
  <c r="W113" i="1" s="1"/>
  <c r="P114" i="1"/>
  <c r="W114" i="1" s="1"/>
  <c r="P115" i="1"/>
  <c r="P116" i="1"/>
  <c r="W116" i="1" s="1"/>
  <c r="P117" i="1"/>
  <c r="W117" i="1" s="1"/>
  <c r="P118" i="1"/>
  <c r="W118" i="1" s="1"/>
  <c r="P119" i="1"/>
  <c r="Q101" i="1"/>
  <c r="X101" i="1" s="1"/>
  <c r="Q102" i="1"/>
  <c r="X102" i="1" s="1"/>
  <c r="Q103" i="1"/>
  <c r="X103" i="1" s="1"/>
  <c r="Q104" i="1"/>
  <c r="X104" i="1" s="1"/>
  <c r="Q105" i="1"/>
  <c r="X105" i="1" s="1"/>
  <c r="Q106" i="1"/>
  <c r="X106" i="1" s="1"/>
  <c r="Q107" i="1"/>
  <c r="X107" i="1" s="1"/>
  <c r="Q108" i="1"/>
  <c r="Q109" i="1"/>
  <c r="X109" i="1" s="1"/>
  <c r="Q110" i="1"/>
  <c r="X110" i="1" s="1"/>
  <c r="Q111" i="1"/>
  <c r="X111" i="1" s="1"/>
  <c r="Q112" i="1"/>
  <c r="Q113" i="1"/>
  <c r="X113" i="1" s="1"/>
  <c r="Q114" i="1"/>
  <c r="X114" i="1" s="1"/>
  <c r="Q115" i="1"/>
  <c r="X115" i="1" s="1"/>
  <c r="Q116" i="1"/>
  <c r="Q117" i="1"/>
  <c r="X117" i="1" s="1"/>
  <c r="Q118" i="1"/>
  <c r="X118" i="1" s="1"/>
  <c r="Q119" i="1"/>
  <c r="X119" i="1" s="1"/>
  <c r="R101" i="1"/>
  <c r="Y101" i="1" s="1"/>
  <c r="R102" i="1"/>
  <c r="Y102" i="1" s="1"/>
  <c r="R103" i="1"/>
  <c r="Y103" i="1" s="1"/>
  <c r="R104" i="1"/>
  <c r="Y104" i="1" s="1"/>
  <c r="R105" i="1"/>
  <c r="Y105" i="1" s="1"/>
  <c r="R106" i="1"/>
  <c r="Y106" i="1" s="1"/>
  <c r="R107" i="1"/>
  <c r="Y107" i="1" s="1"/>
  <c r="R108" i="1"/>
  <c r="Y108" i="1" s="1"/>
  <c r="R109" i="1"/>
  <c r="R110" i="1"/>
  <c r="Y110" i="1" s="1"/>
  <c r="R111" i="1"/>
  <c r="Y111" i="1" s="1"/>
  <c r="R112" i="1"/>
  <c r="Y112" i="1" s="1"/>
  <c r="R113" i="1"/>
  <c r="R114" i="1"/>
  <c r="Y114" i="1" s="1"/>
  <c r="R115" i="1"/>
  <c r="Y115" i="1" s="1"/>
  <c r="R116" i="1"/>
  <c r="Y116" i="1" s="1"/>
  <c r="R117" i="1"/>
  <c r="Y117" i="1" s="1"/>
  <c r="R118" i="1"/>
  <c r="Y118" i="1" s="1"/>
  <c r="R119" i="1"/>
  <c r="Y119" i="1" s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AA116" i="1" s="1"/>
  <c r="S117" i="1"/>
  <c r="S118" i="1"/>
  <c r="S119" i="1"/>
  <c r="T101" i="1"/>
  <c r="T104" i="1"/>
  <c r="T106" i="1"/>
  <c r="T107" i="1"/>
  <c r="T108" i="1"/>
  <c r="T110" i="1"/>
  <c r="T111" i="1"/>
  <c r="T112" i="1"/>
  <c r="T113" i="1"/>
  <c r="T114" i="1"/>
  <c r="T115" i="1"/>
  <c r="T117" i="1"/>
  <c r="U103" i="1"/>
  <c r="U104" i="1"/>
  <c r="U105" i="1"/>
  <c r="U107" i="1"/>
  <c r="U108" i="1"/>
  <c r="U109" i="1"/>
  <c r="U110" i="1"/>
  <c r="U111" i="1"/>
  <c r="U112" i="1"/>
  <c r="U113" i="1"/>
  <c r="U114" i="1"/>
  <c r="U115" i="1"/>
  <c r="U119" i="1"/>
  <c r="V101" i="1"/>
  <c r="V102" i="1"/>
  <c r="V104" i="1"/>
  <c r="V105" i="1"/>
  <c r="V106" i="1"/>
  <c r="V107" i="1"/>
  <c r="V108" i="1"/>
  <c r="V109" i="1"/>
  <c r="V110" i="1"/>
  <c r="V111" i="1"/>
  <c r="V112" i="1"/>
  <c r="V116" i="1"/>
  <c r="V117" i="1"/>
  <c r="V118" i="1"/>
  <c r="W111" i="1"/>
  <c r="W115" i="1"/>
  <c r="W119" i="1"/>
  <c r="X108" i="1"/>
  <c r="X112" i="1"/>
  <c r="X116" i="1"/>
  <c r="Y109" i="1"/>
  <c r="Y113" i="1"/>
  <c r="Z111" i="1"/>
  <c r="L75" i="1"/>
  <c r="L76" i="1"/>
  <c r="Z76" i="1" s="1"/>
  <c r="L77" i="1"/>
  <c r="L78" i="1"/>
  <c r="L79" i="1"/>
  <c r="L80" i="1"/>
  <c r="L81" i="1"/>
  <c r="L82" i="1"/>
  <c r="L83" i="1"/>
  <c r="Z83" i="1" s="1"/>
  <c r="L84" i="1"/>
  <c r="L85" i="1"/>
  <c r="Z85" i="1" s="1"/>
  <c r="L86" i="1"/>
  <c r="Z86" i="1" s="1"/>
  <c r="L87" i="1"/>
  <c r="L88" i="1"/>
  <c r="L89" i="1"/>
  <c r="L90" i="1"/>
  <c r="Z90" i="1" s="1"/>
  <c r="L91" i="1"/>
  <c r="L92" i="1"/>
  <c r="Z92" i="1" s="1"/>
  <c r="L93" i="1"/>
  <c r="L94" i="1"/>
  <c r="L95" i="1"/>
  <c r="L96" i="1"/>
  <c r="L97" i="1"/>
  <c r="L98" i="1"/>
  <c r="L99" i="1"/>
  <c r="Z99" i="1" s="1"/>
  <c r="L100" i="1"/>
  <c r="M75" i="1"/>
  <c r="M76" i="1"/>
  <c r="M77" i="1"/>
  <c r="M78" i="1"/>
  <c r="M79" i="1"/>
  <c r="M80" i="1"/>
  <c r="M81" i="1"/>
  <c r="M82" i="1"/>
  <c r="Z82" i="1" s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Z98" i="1" s="1"/>
  <c r="M99" i="1"/>
  <c r="M100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Z88" i="1" s="1"/>
  <c r="N89" i="1"/>
  <c r="N90" i="1"/>
  <c r="N91" i="1"/>
  <c r="N92" i="1"/>
  <c r="N93" i="1"/>
  <c r="N94" i="1"/>
  <c r="N95" i="1"/>
  <c r="N96" i="1"/>
  <c r="N97" i="1"/>
  <c r="N98" i="1"/>
  <c r="N99" i="1"/>
  <c r="N100" i="1"/>
  <c r="O75" i="1"/>
  <c r="O76" i="1"/>
  <c r="O77" i="1"/>
  <c r="O78" i="1"/>
  <c r="Z78" i="1" s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Z94" i="1" s="1"/>
  <c r="O95" i="1"/>
  <c r="O96" i="1"/>
  <c r="O97" i="1"/>
  <c r="O98" i="1"/>
  <c r="O99" i="1"/>
  <c r="O100" i="1"/>
  <c r="P75" i="1"/>
  <c r="AA75" i="1" s="1"/>
  <c r="P76" i="1"/>
  <c r="AA76" i="1" s="1"/>
  <c r="P77" i="1"/>
  <c r="P78" i="1"/>
  <c r="P79" i="1"/>
  <c r="P80" i="1"/>
  <c r="P81" i="1"/>
  <c r="W81" i="1" s="1"/>
  <c r="P82" i="1"/>
  <c r="W82" i="1" s="1"/>
  <c r="P83" i="1"/>
  <c r="W83" i="1" s="1"/>
  <c r="P84" i="1"/>
  <c r="W84" i="1" s="1"/>
  <c r="P85" i="1"/>
  <c r="P86" i="1"/>
  <c r="P87" i="1"/>
  <c r="P88" i="1"/>
  <c r="W88" i="1" s="1"/>
  <c r="P89" i="1"/>
  <c r="P90" i="1"/>
  <c r="P91" i="1"/>
  <c r="AA91" i="1" s="1"/>
  <c r="P92" i="1"/>
  <c r="AA92" i="1" s="1"/>
  <c r="P93" i="1"/>
  <c r="P94" i="1"/>
  <c r="P95" i="1"/>
  <c r="P96" i="1"/>
  <c r="P97" i="1"/>
  <c r="W97" i="1" s="1"/>
  <c r="P98" i="1"/>
  <c r="W98" i="1" s="1"/>
  <c r="P99" i="1"/>
  <c r="W99" i="1" s="1"/>
  <c r="P100" i="1"/>
  <c r="AA100" i="1" s="1"/>
  <c r="Q75" i="1"/>
  <c r="Q76" i="1"/>
  <c r="Q77" i="1"/>
  <c r="Q78" i="1"/>
  <c r="X78" i="1" s="1"/>
  <c r="Q79" i="1"/>
  <c r="Q80" i="1"/>
  <c r="Q81" i="1"/>
  <c r="Q82" i="1"/>
  <c r="Q83" i="1"/>
  <c r="Q84" i="1"/>
  <c r="Q85" i="1"/>
  <c r="Q86" i="1"/>
  <c r="Q87" i="1"/>
  <c r="X87" i="1" s="1"/>
  <c r="Q88" i="1"/>
  <c r="AA88" i="1" s="1"/>
  <c r="Q89" i="1"/>
  <c r="AA89" i="1" s="1"/>
  <c r="Q90" i="1"/>
  <c r="AA90" i="1" s="1"/>
  <c r="Q91" i="1"/>
  <c r="Q92" i="1"/>
  <c r="Q93" i="1"/>
  <c r="Q94" i="1"/>
  <c r="X94" i="1" s="1"/>
  <c r="Q95" i="1"/>
  <c r="Q96" i="1"/>
  <c r="Q97" i="1"/>
  <c r="Q98" i="1"/>
  <c r="Q99" i="1"/>
  <c r="Q100" i="1"/>
  <c r="R75" i="1"/>
  <c r="R76" i="1"/>
  <c r="R77" i="1"/>
  <c r="Y77" i="1" s="1"/>
  <c r="R78" i="1"/>
  <c r="Y78" i="1" s="1"/>
  <c r="R79" i="1"/>
  <c r="Y79" i="1" s="1"/>
  <c r="R80" i="1"/>
  <c r="Y80" i="1" s="1"/>
  <c r="R81" i="1"/>
  <c r="R82" i="1"/>
  <c r="R83" i="1"/>
  <c r="R84" i="1"/>
  <c r="Y84" i="1" s="1"/>
  <c r="R85" i="1"/>
  <c r="R86" i="1"/>
  <c r="R87" i="1"/>
  <c r="R88" i="1"/>
  <c r="R89" i="1"/>
  <c r="R90" i="1"/>
  <c r="R91" i="1"/>
  <c r="R92" i="1"/>
  <c r="R93" i="1"/>
  <c r="Y93" i="1" s="1"/>
  <c r="R94" i="1"/>
  <c r="Y94" i="1" s="1"/>
  <c r="R95" i="1"/>
  <c r="Y95" i="1" s="1"/>
  <c r="R96" i="1"/>
  <c r="Y96" i="1" s="1"/>
  <c r="R97" i="1"/>
  <c r="R98" i="1"/>
  <c r="R99" i="1"/>
  <c r="R100" i="1"/>
  <c r="Y100" i="1" s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W75" i="1"/>
  <c r="W76" i="1"/>
  <c r="W77" i="1"/>
  <c r="W78" i="1"/>
  <c r="W79" i="1"/>
  <c r="W80" i="1"/>
  <c r="W85" i="1"/>
  <c r="W86" i="1"/>
  <c r="W87" i="1"/>
  <c r="W89" i="1"/>
  <c r="W90" i="1"/>
  <c r="W91" i="1"/>
  <c r="W92" i="1"/>
  <c r="W93" i="1"/>
  <c r="W94" i="1"/>
  <c r="W95" i="1"/>
  <c r="W96" i="1"/>
  <c r="X75" i="1"/>
  <c r="X76" i="1"/>
  <c r="X77" i="1"/>
  <c r="X79" i="1"/>
  <c r="X80" i="1"/>
  <c r="X81" i="1"/>
  <c r="X82" i="1"/>
  <c r="X83" i="1"/>
  <c r="X84" i="1"/>
  <c r="X85" i="1"/>
  <c r="X86" i="1"/>
  <c r="X91" i="1"/>
  <c r="X92" i="1"/>
  <c r="X93" i="1"/>
  <c r="X95" i="1"/>
  <c r="X96" i="1"/>
  <c r="X97" i="1"/>
  <c r="X98" i="1"/>
  <c r="X99" i="1"/>
  <c r="X100" i="1"/>
  <c r="Y75" i="1"/>
  <c r="Y76" i="1"/>
  <c r="Y81" i="1"/>
  <c r="Y82" i="1"/>
  <c r="Y83" i="1"/>
  <c r="Y85" i="1"/>
  <c r="Y86" i="1"/>
  <c r="Y87" i="1"/>
  <c r="Y88" i="1"/>
  <c r="Y89" i="1"/>
  <c r="Y90" i="1"/>
  <c r="Y91" i="1"/>
  <c r="Y92" i="1"/>
  <c r="Y97" i="1"/>
  <c r="Y98" i="1"/>
  <c r="Y99" i="1"/>
  <c r="Z75" i="1"/>
  <c r="Z77" i="1"/>
  <c r="Z79" i="1"/>
  <c r="Z80" i="1"/>
  <c r="Z81" i="1"/>
  <c r="Z84" i="1"/>
  <c r="Z87" i="1"/>
  <c r="Z89" i="1"/>
  <c r="Z91" i="1"/>
  <c r="Z93" i="1"/>
  <c r="Z95" i="1"/>
  <c r="Z96" i="1"/>
  <c r="Z97" i="1"/>
  <c r="Z100" i="1"/>
  <c r="AA77" i="1"/>
  <c r="AA79" i="1"/>
  <c r="AA81" i="1"/>
  <c r="AA83" i="1"/>
  <c r="AA85" i="1"/>
  <c r="AA86" i="1"/>
  <c r="AA87" i="1"/>
  <c r="AA93" i="1"/>
  <c r="AA95" i="1"/>
  <c r="AA97" i="1"/>
  <c r="AA99" i="1"/>
  <c r="L56" i="1"/>
  <c r="T56" i="1" s="1"/>
  <c r="L57" i="1"/>
  <c r="T57" i="1" s="1"/>
  <c r="L58" i="1"/>
  <c r="L59" i="1"/>
  <c r="T59" i="1" s="1"/>
  <c r="L60" i="1"/>
  <c r="L61" i="1"/>
  <c r="T61" i="1" s="1"/>
  <c r="L62" i="1"/>
  <c r="L63" i="1"/>
  <c r="L64" i="1"/>
  <c r="L65" i="1"/>
  <c r="L66" i="1"/>
  <c r="L67" i="1"/>
  <c r="L68" i="1"/>
  <c r="T68" i="1" s="1"/>
  <c r="L69" i="1"/>
  <c r="L70" i="1"/>
  <c r="T70" i="1" s="1"/>
  <c r="L71" i="1"/>
  <c r="T71" i="1" s="1"/>
  <c r="L72" i="1"/>
  <c r="T72" i="1" s="1"/>
  <c r="L73" i="1"/>
  <c r="T73" i="1" s="1"/>
  <c r="L74" i="1"/>
  <c r="M56" i="1"/>
  <c r="U56" i="1" s="1"/>
  <c r="M57" i="1"/>
  <c r="M58" i="1"/>
  <c r="U58" i="1" s="1"/>
  <c r="M59" i="1"/>
  <c r="M60" i="1"/>
  <c r="M61" i="1"/>
  <c r="M62" i="1"/>
  <c r="M63" i="1"/>
  <c r="M64" i="1"/>
  <c r="M65" i="1"/>
  <c r="U65" i="1" s="1"/>
  <c r="M66" i="1"/>
  <c r="M67" i="1"/>
  <c r="U67" i="1" s="1"/>
  <c r="M68" i="1"/>
  <c r="U68" i="1" s="1"/>
  <c r="M69" i="1"/>
  <c r="U69" i="1" s="1"/>
  <c r="M70" i="1"/>
  <c r="U70" i="1" s="1"/>
  <c r="M71" i="1"/>
  <c r="M72" i="1"/>
  <c r="U72" i="1" s="1"/>
  <c r="M73" i="1"/>
  <c r="M74" i="1"/>
  <c r="U74" i="1" s="1"/>
  <c r="N56" i="1"/>
  <c r="N57" i="1"/>
  <c r="N58" i="1"/>
  <c r="N59" i="1"/>
  <c r="N60" i="1"/>
  <c r="N61" i="1"/>
  <c r="N62" i="1"/>
  <c r="V62" i="1" s="1"/>
  <c r="N63" i="1"/>
  <c r="N64" i="1"/>
  <c r="V64" i="1" s="1"/>
  <c r="N65" i="1"/>
  <c r="V65" i="1" s="1"/>
  <c r="N66" i="1"/>
  <c r="V66" i="1" s="1"/>
  <c r="N67" i="1"/>
  <c r="V67" i="1" s="1"/>
  <c r="N68" i="1"/>
  <c r="N69" i="1"/>
  <c r="V69" i="1" s="1"/>
  <c r="N70" i="1"/>
  <c r="N71" i="1"/>
  <c r="V71" i="1" s="1"/>
  <c r="N72" i="1"/>
  <c r="N73" i="1"/>
  <c r="N74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P56" i="1"/>
  <c r="W56" i="1" s="1"/>
  <c r="P57" i="1"/>
  <c r="P58" i="1"/>
  <c r="W58" i="1" s="1"/>
  <c r="P59" i="1"/>
  <c r="W59" i="1" s="1"/>
  <c r="P60" i="1"/>
  <c r="W60" i="1" s="1"/>
  <c r="P61" i="1"/>
  <c r="W61" i="1" s="1"/>
  <c r="P62" i="1"/>
  <c r="W62" i="1" s="1"/>
  <c r="P63" i="1"/>
  <c r="W63" i="1" s="1"/>
  <c r="P64" i="1"/>
  <c r="W64" i="1" s="1"/>
  <c r="P65" i="1"/>
  <c r="P66" i="1"/>
  <c r="W66" i="1" s="1"/>
  <c r="P67" i="1"/>
  <c r="W67" i="1" s="1"/>
  <c r="P68" i="1"/>
  <c r="W68" i="1" s="1"/>
  <c r="P69" i="1"/>
  <c r="W69" i="1" s="1"/>
  <c r="P70" i="1"/>
  <c r="W70" i="1" s="1"/>
  <c r="P71" i="1"/>
  <c r="W71" i="1" s="1"/>
  <c r="P72" i="1"/>
  <c r="W72" i="1" s="1"/>
  <c r="P73" i="1"/>
  <c r="P74" i="1"/>
  <c r="W74" i="1" s="1"/>
  <c r="Q56" i="1"/>
  <c r="X56" i="1" s="1"/>
  <c r="Q57" i="1"/>
  <c r="Q58" i="1"/>
  <c r="X58" i="1" s="1"/>
  <c r="Q59" i="1"/>
  <c r="X59" i="1" s="1"/>
  <c r="Q60" i="1"/>
  <c r="X60" i="1" s="1"/>
  <c r="Q61" i="1"/>
  <c r="Q62" i="1"/>
  <c r="X62" i="1" s="1"/>
  <c r="Q63" i="1"/>
  <c r="X63" i="1" s="1"/>
  <c r="Q64" i="1"/>
  <c r="X64" i="1" s="1"/>
  <c r="Q65" i="1"/>
  <c r="Q66" i="1"/>
  <c r="X66" i="1" s="1"/>
  <c r="Q67" i="1"/>
  <c r="X67" i="1" s="1"/>
  <c r="Q68" i="1"/>
  <c r="X68" i="1" s="1"/>
  <c r="Q69" i="1"/>
  <c r="Q70" i="1"/>
  <c r="Q71" i="1"/>
  <c r="X71" i="1" s="1"/>
  <c r="Q72" i="1"/>
  <c r="X72" i="1" s="1"/>
  <c r="Q73" i="1"/>
  <c r="Q74" i="1"/>
  <c r="X74" i="1" s="1"/>
  <c r="R56" i="1"/>
  <c r="Y56" i="1" s="1"/>
  <c r="R57" i="1"/>
  <c r="Y57" i="1" s="1"/>
  <c r="R58" i="1"/>
  <c r="Y58" i="1" s="1"/>
  <c r="R59" i="1"/>
  <c r="Y59" i="1" s="1"/>
  <c r="R60" i="1"/>
  <c r="Y60" i="1" s="1"/>
  <c r="R61" i="1"/>
  <c r="Y61" i="1" s="1"/>
  <c r="R62" i="1"/>
  <c r="Y62" i="1" s="1"/>
  <c r="R63" i="1"/>
  <c r="R64" i="1"/>
  <c r="Y64" i="1" s="1"/>
  <c r="R65" i="1"/>
  <c r="Y65" i="1" s="1"/>
  <c r="R66" i="1"/>
  <c r="Y66" i="1" s="1"/>
  <c r="R67" i="1"/>
  <c r="R68" i="1"/>
  <c r="Y68" i="1" s="1"/>
  <c r="R69" i="1"/>
  <c r="Y69" i="1" s="1"/>
  <c r="R70" i="1"/>
  <c r="Y70" i="1" s="1"/>
  <c r="R71" i="1"/>
  <c r="Y71" i="1" s="1"/>
  <c r="R72" i="1"/>
  <c r="Y72" i="1" s="1"/>
  <c r="R73" i="1"/>
  <c r="Y73" i="1" s="1"/>
  <c r="R74" i="1"/>
  <c r="Y74" i="1" s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T58" i="1"/>
  <c r="T60" i="1"/>
  <c r="T62" i="1"/>
  <c r="T63" i="1"/>
  <c r="T64" i="1"/>
  <c r="T65" i="1"/>
  <c r="T66" i="1"/>
  <c r="T67" i="1"/>
  <c r="T69" i="1"/>
  <c r="T74" i="1"/>
  <c r="U57" i="1"/>
  <c r="U59" i="1"/>
  <c r="U60" i="1"/>
  <c r="U61" i="1"/>
  <c r="U62" i="1"/>
  <c r="U63" i="1"/>
  <c r="U64" i="1"/>
  <c r="U66" i="1"/>
  <c r="U71" i="1"/>
  <c r="U73" i="1"/>
  <c r="V56" i="1"/>
  <c r="V57" i="1"/>
  <c r="V58" i="1"/>
  <c r="V59" i="1"/>
  <c r="V60" i="1"/>
  <c r="V61" i="1"/>
  <c r="V63" i="1"/>
  <c r="V68" i="1"/>
  <c r="V70" i="1"/>
  <c r="V72" i="1"/>
  <c r="V73" i="1"/>
  <c r="V74" i="1"/>
  <c r="W57" i="1"/>
  <c r="W65" i="1"/>
  <c r="W73" i="1"/>
  <c r="X70" i="1"/>
  <c r="Y63" i="1"/>
  <c r="Y67" i="1"/>
  <c r="AA59" i="1"/>
  <c r="L33" i="1"/>
  <c r="T33" i="1" s="1"/>
  <c r="L34" i="1"/>
  <c r="T34" i="1" s="1"/>
  <c r="L35" i="1"/>
  <c r="L36" i="1"/>
  <c r="T36" i="1" s="1"/>
  <c r="L37" i="1"/>
  <c r="L38" i="1"/>
  <c r="T38" i="1" s="1"/>
  <c r="L39" i="1"/>
  <c r="L40" i="1"/>
  <c r="L41" i="1"/>
  <c r="L42" i="1"/>
  <c r="L43" i="1"/>
  <c r="L44" i="1"/>
  <c r="L45" i="1"/>
  <c r="T45" i="1" s="1"/>
  <c r="L46" i="1"/>
  <c r="L47" i="1"/>
  <c r="T47" i="1" s="1"/>
  <c r="L48" i="1"/>
  <c r="T48" i="1" s="1"/>
  <c r="L49" i="1"/>
  <c r="T49" i="1" s="1"/>
  <c r="L50" i="1"/>
  <c r="T50" i="1" s="1"/>
  <c r="L51" i="1"/>
  <c r="L52" i="1"/>
  <c r="T52" i="1" s="1"/>
  <c r="L53" i="1"/>
  <c r="L54" i="1"/>
  <c r="T54" i="1" s="1"/>
  <c r="L55" i="1"/>
  <c r="M33" i="1"/>
  <c r="M34" i="1"/>
  <c r="M35" i="1"/>
  <c r="M36" i="1"/>
  <c r="M37" i="1"/>
  <c r="M38" i="1"/>
  <c r="U38" i="1" s="1"/>
  <c r="M39" i="1"/>
  <c r="M40" i="1"/>
  <c r="U40" i="1" s="1"/>
  <c r="M41" i="1"/>
  <c r="U41" i="1" s="1"/>
  <c r="M42" i="1"/>
  <c r="U42" i="1" s="1"/>
  <c r="M43" i="1"/>
  <c r="U43" i="1" s="1"/>
  <c r="M44" i="1"/>
  <c r="M45" i="1"/>
  <c r="U45" i="1" s="1"/>
  <c r="M46" i="1"/>
  <c r="M47" i="1"/>
  <c r="U47" i="1" s="1"/>
  <c r="M48" i="1"/>
  <c r="M49" i="1"/>
  <c r="M50" i="1"/>
  <c r="M51" i="1"/>
  <c r="M52" i="1"/>
  <c r="M53" i="1"/>
  <c r="M54" i="1"/>
  <c r="U54" i="1" s="1"/>
  <c r="M55" i="1"/>
  <c r="N33" i="1"/>
  <c r="V33" i="1" s="1"/>
  <c r="N34" i="1"/>
  <c r="V34" i="1" s="1"/>
  <c r="N35" i="1"/>
  <c r="V35" i="1" s="1"/>
  <c r="N36" i="1"/>
  <c r="V36" i="1" s="1"/>
  <c r="N37" i="1"/>
  <c r="N38" i="1"/>
  <c r="V38" i="1" s="1"/>
  <c r="N39" i="1"/>
  <c r="N40" i="1"/>
  <c r="V40" i="1" s="1"/>
  <c r="N41" i="1"/>
  <c r="N42" i="1"/>
  <c r="N43" i="1"/>
  <c r="N44" i="1"/>
  <c r="N45" i="1"/>
  <c r="N46" i="1"/>
  <c r="N47" i="1"/>
  <c r="V47" i="1" s="1"/>
  <c r="N48" i="1"/>
  <c r="N49" i="1"/>
  <c r="V49" i="1" s="1"/>
  <c r="N50" i="1"/>
  <c r="V50" i="1" s="1"/>
  <c r="N51" i="1"/>
  <c r="V51" i="1" s="1"/>
  <c r="N52" i="1"/>
  <c r="V52" i="1" s="1"/>
  <c r="N53" i="1"/>
  <c r="N54" i="1"/>
  <c r="V54" i="1" s="1"/>
  <c r="N55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P33" i="1"/>
  <c r="W33" i="1" s="1"/>
  <c r="P34" i="1"/>
  <c r="P35" i="1"/>
  <c r="W35" i="1" s="1"/>
  <c r="P36" i="1"/>
  <c r="W36" i="1" s="1"/>
  <c r="P37" i="1"/>
  <c r="W37" i="1" s="1"/>
  <c r="P38" i="1"/>
  <c r="W38" i="1" s="1"/>
  <c r="P39" i="1"/>
  <c r="W39" i="1" s="1"/>
  <c r="P40" i="1"/>
  <c r="W40" i="1" s="1"/>
  <c r="P41" i="1"/>
  <c r="W41" i="1" s="1"/>
  <c r="P42" i="1"/>
  <c r="P43" i="1"/>
  <c r="W43" i="1" s="1"/>
  <c r="P44" i="1"/>
  <c r="W44" i="1" s="1"/>
  <c r="P45" i="1"/>
  <c r="W45" i="1" s="1"/>
  <c r="P46" i="1"/>
  <c r="P47" i="1"/>
  <c r="W47" i="1" s="1"/>
  <c r="P48" i="1"/>
  <c r="W48" i="1" s="1"/>
  <c r="P49" i="1"/>
  <c r="W49" i="1" s="1"/>
  <c r="P50" i="1"/>
  <c r="P51" i="1"/>
  <c r="W51" i="1" s="1"/>
  <c r="P52" i="1"/>
  <c r="W52" i="1" s="1"/>
  <c r="P53" i="1"/>
  <c r="W53" i="1" s="1"/>
  <c r="P54" i="1"/>
  <c r="AA54" i="1" s="1"/>
  <c r="P55" i="1"/>
  <c r="W55" i="1" s="1"/>
  <c r="Q33" i="1"/>
  <c r="X33" i="1" s="1"/>
  <c r="Q34" i="1"/>
  <c r="Q35" i="1"/>
  <c r="Q36" i="1"/>
  <c r="X36" i="1" s="1"/>
  <c r="Q37" i="1"/>
  <c r="X37" i="1" s="1"/>
  <c r="Q38" i="1"/>
  <c r="Q39" i="1"/>
  <c r="X39" i="1" s="1"/>
  <c r="Q40" i="1"/>
  <c r="X40" i="1" s="1"/>
  <c r="Q41" i="1"/>
  <c r="X41" i="1" s="1"/>
  <c r="Q42" i="1"/>
  <c r="Q43" i="1"/>
  <c r="Q44" i="1"/>
  <c r="X44" i="1" s="1"/>
  <c r="Q45" i="1"/>
  <c r="X45" i="1" s="1"/>
  <c r="Q46" i="1"/>
  <c r="Q47" i="1"/>
  <c r="X47" i="1" s="1"/>
  <c r="Q48" i="1"/>
  <c r="X48" i="1" s="1"/>
  <c r="Q49" i="1"/>
  <c r="X49" i="1" s="1"/>
  <c r="Q50" i="1"/>
  <c r="Q51" i="1"/>
  <c r="X51" i="1" s="1"/>
  <c r="Q52" i="1"/>
  <c r="X52" i="1" s="1"/>
  <c r="Q53" i="1"/>
  <c r="X53" i="1" s="1"/>
  <c r="Q54" i="1"/>
  <c r="X54" i="1" s="1"/>
  <c r="Q55" i="1"/>
  <c r="X55" i="1" s="1"/>
  <c r="R33" i="1"/>
  <c r="Y33" i="1" s="1"/>
  <c r="R34" i="1"/>
  <c r="Y34" i="1" s="1"/>
  <c r="R35" i="1"/>
  <c r="Y35" i="1" s="1"/>
  <c r="R36" i="1"/>
  <c r="R37" i="1"/>
  <c r="Y37" i="1" s="1"/>
  <c r="R38" i="1"/>
  <c r="Y38" i="1" s="1"/>
  <c r="R39" i="1"/>
  <c r="Y39" i="1" s="1"/>
  <c r="R40" i="1"/>
  <c r="Y40" i="1" s="1"/>
  <c r="R41" i="1"/>
  <c r="Y41" i="1" s="1"/>
  <c r="R42" i="1"/>
  <c r="Y42" i="1" s="1"/>
  <c r="R43" i="1"/>
  <c r="Y43" i="1" s="1"/>
  <c r="R44" i="1"/>
  <c r="Y44" i="1" s="1"/>
  <c r="R45" i="1"/>
  <c r="Y45" i="1" s="1"/>
  <c r="R46" i="1"/>
  <c r="Y46" i="1" s="1"/>
  <c r="R47" i="1"/>
  <c r="Y47" i="1" s="1"/>
  <c r="R48" i="1"/>
  <c r="R49" i="1"/>
  <c r="Y49" i="1" s="1"/>
  <c r="R50" i="1"/>
  <c r="Y50" i="1" s="1"/>
  <c r="R51" i="1"/>
  <c r="Y51" i="1" s="1"/>
  <c r="R52" i="1"/>
  <c r="R53" i="1"/>
  <c r="Y53" i="1" s="1"/>
  <c r="R54" i="1"/>
  <c r="Y54" i="1" s="1"/>
  <c r="R55" i="1"/>
  <c r="Y55" i="1" s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T35" i="1"/>
  <c r="T37" i="1"/>
  <c r="T39" i="1"/>
  <c r="T40" i="1"/>
  <c r="T41" i="1"/>
  <c r="T42" i="1"/>
  <c r="T43" i="1"/>
  <c r="T44" i="1"/>
  <c r="T46" i="1"/>
  <c r="T51" i="1"/>
  <c r="T53" i="1"/>
  <c r="T55" i="1"/>
  <c r="U33" i="1"/>
  <c r="U34" i="1"/>
  <c r="U35" i="1"/>
  <c r="U36" i="1"/>
  <c r="U37" i="1"/>
  <c r="U39" i="1"/>
  <c r="U44" i="1"/>
  <c r="U46" i="1"/>
  <c r="U48" i="1"/>
  <c r="U49" i="1"/>
  <c r="U50" i="1"/>
  <c r="U51" i="1"/>
  <c r="U52" i="1"/>
  <c r="U53" i="1"/>
  <c r="U55" i="1"/>
  <c r="V37" i="1"/>
  <c r="V39" i="1"/>
  <c r="V41" i="1"/>
  <c r="V42" i="1"/>
  <c r="V43" i="1"/>
  <c r="V44" i="1"/>
  <c r="V45" i="1"/>
  <c r="V46" i="1"/>
  <c r="V48" i="1"/>
  <c r="V53" i="1"/>
  <c r="V55" i="1"/>
  <c r="W34" i="1"/>
  <c r="W42" i="1"/>
  <c r="W46" i="1"/>
  <c r="W50" i="1"/>
  <c r="X35" i="1"/>
  <c r="X43" i="1"/>
  <c r="Y36" i="1"/>
  <c r="Y48" i="1"/>
  <c r="Y52" i="1"/>
  <c r="L27" i="1"/>
  <c r="T27" i="1" s="1"/>
  <c r="L28" i="1"/>
  <c r="Z28" i="1" s="1"/>
  <c r="L29" i="1"/>
  <c r="Z29" i="1" s="1"/>
  <c r="L30" i="1"/>
  <c r="Z30" i="1" s="1"/>
  <c r="L31" i="1"/>
  <c r="L32" i="1"/>
  <c r="Z32" i="1" s="1"/>
  <c r="M27" i="1"/>
  <c r="U27" i="1" s="1"/>
  <c r="M28" i="1"/>
  <c r="M29" i="1"/>
  <c r="M30" i="1"/>
  <c r="M31" i="1"/>
  <c r="Z31" i="1" s="1"/>
  <c r="M32" i="1"/>
  <c r="N27" i="1"/>
  <c r="V27" i="1" s="1"/>
  <c r="N28" i="1"/>
  <c r="N29" i="1"/>
  <c r="N30" i="1"/>
  <c r="N31" i="1"/>
  <c r="N32" i="1"/>
  <c r="V32" i="1" s="1"/>
  <c r="O27" i="1"/>
  <c r="O28" i="1"/>
  <c r="O29" i="1"/>
  <c r="O30" i="1"/>
  <c r="O31" i="1"/>
  <c r="O32" i="1"/>
  <c r="P27" i="1"/>
  <c r="P28" i="1"/>
  <c r="AA28" i="1" s="1"/>
  <c r="P29" i="1"/>
  <c r="W29" i="1" s="1"/>
  <c r="P30" i="1"/>
  <c r="AA30" i="1" s="1"/>
  <c r="P31" i="1"/>
  <c r="W31" i="1" s="1"/>
  <c r="P32" i="1"/>
  <c r="W32" i="1" s="1"/>
  <c r="Q27" i="1"/>
  <c r="X27" i="1" s="1"/>
  <c r="Q28" i="1"/>
  <c r="X28" i="1" s="1"/>
  <c r="Q29" i="1"/>
  <c r="X29" i="1" s="1"/>
  <c r="Q30" i="1"/>
  <c r="X30" i="1" s="1"/>
  <c r="Q31" i="1"/>
  <c r="X31" i="1" s="1"/>
  <c r="Q32" i="1"/>
  <c r="X32" i="1" s="1"/>
  <c r="R27" i="1"/>
  <c r="Y27" i="1" s="1"/>
  <c r="R28" i="1"/>
  <c r="R29" i="1"/>
  <c r="R30" i="1"/>
  <c r="R31" i="1"/>
  <c r="R32" i="1"/>
  <c r="S27" i="1"/>
  <c r="S28" i="1"/>
  <c r="S29" i="1"/>
  <c r="S30" i="1"/>
  <c r="S31" i="1"/>
  <c r="S32" i="1"/>
  <c r="T29" i="1"/>
  <c r="T30" i="1"/>
  <c r="T31" i="1"/>
  <c r="T32" i="1"/>
  <c r="U28" i="1"/>
  <c r="U29" i="1"/>
  <c r="U30" i="1"/>
  <c r="U32" i="1"/>
  <c r="V28" i="1"/>
  <c r="V29" i="1"/>
  <c r="V30" i="1"/>
  <c r="V31" i="1"/>
  <c r="W28" i="1"/>
  <c r="W30" i="1"/>
  <c r="Y28" i="1"/>
  <c r="Y29" i="1"/>
  <c r="Y30" i="1"/>
  <c r="Y31" i="1"/>
  <c r="Y32" i="1"/>
  <c r="AA32" i="1"/>
  <c r="AA27" i="1" l="1"/>
  <c r="W27" i="1"/>
  <c r="Z27" i="1"/>
  <c r="W54" i="1"/>
  <c r="AA153" i="1"/>
  <c r="AA199" i="1"/>
  <c r="Z200" i="1"/>
  <c r="AA216" i="1"/>
  <c r="Z217" i="1"/>
  <c r="AA149" i="1"/>
  <c r="W143" i="1"/>
  <c r="AA174" i="1"/>
  <c r="AA180" i="1"/>
  <c r="W184" i="1"/>
  <c r="AA197" i="1"/>
  <c r="X200" i="1"/>
  <c r="W201" i="1"/>
  <c r="AA214" i="1"/>
  <c r="X217" i="1"/>
  <c r="W218" i="1"/>
  <c r="AA31" i="1"/>
  <c r="Z47" i="1"/>
  <c r="AA108" i="1"/>
  <c r="AA145" i="1"/>
  <c r="AA166" i="1"/>
  <c r="AA178" i="1"/>
  <c r="AA195" i="1"/>
  <c r="Z196" i="1"/>
  <c r="AA212" i="1"/>
  <c r="Z213" i="1"/>
  <c r="AA84" i="1"/>
  <c r="AA98" i="1"/>
  <c r="AA82" i="1"/>
  <c r="Z119" i="1"/>
  <c r="AA162" i="1"/>
  <c r="V175" i="1"/>
  <c r="T173" i="1"/>
  <c r="AA172" i="1"/>
  <c r="T188" i="1"/>
  <c r="Z195" i="1"/>
  <c r="T201" i="1"/>
  <c r="Z212" i="1"/>
  <c r="T218" i="1"/>
  <c r="AA132" i="1"/>
  <c r="AA136" i="1"/>
  <c r="AA120" i="1"/>
  <c r="Y186" i="1"/>
  <c r="X183" i="1"/>
  <c r="AA193" i="1"/>
  <c r="Z194" i="1"/>
  <c r="AA210" i="1"/>
  <c r="Z211" i="1"/>
  <c r="AA96" i="1"/>
  <c r="AA80" i="1"/>
  <c r="Z103" i="1"/>
  <c r="AA192" i="1"/>
  <c r="Z193" i="1"/>
  <c r="AA209" i="1"/>
  <c r="Z210" i="1"/>
  <c r="AA29" i="1"/>
  <c r="Z171" i="1"/>
  <c r="Z187" i="1"/>
  <c r="AA191" i="1"/>
  <c r="AA208" i="1"/>
  <c r="AA94" i="1"/>
  <c r="U148" i="1"/>
  <c r="Z169" i="1"/>
  <c r="T184" i="1"/>
  <c r="AA206" i="1"/>
  <c r="AA190" i="1"/>
  <c r="T197" i="1"/>
  <c r="AA223" i="1"/>
  <c r="AA207" i="1"/>
  <c r="T214" i="1"/>
  <c r="T28" i="1"/>
  <c r="U31" i="1"/>
  <c r="W159" i="1"/>
  <c r="Z167" i="1"/>
  <c r="AA188" i="1"/>
  <c r="Z185" i="1"/>
  <c r="T183" i="1"/>
  <c r="AA205" i="1"/>
  <c r="AA222" i="1"/>
  <c r="AA78" i="1"/>
  <c r="X90" i="1"/>
  <c r="W100" i="1"/>
  <c r="Z125" i="1"/>
  <c r="W157" i="1"/>
  <c r="U146" i="1"/>
  <c r="T182" i="1"/>
  <c r="Z62" i="1"/>
  <c r="X89" i="1"/>
  <c r="X88" i="1"/>
  <c r="AA128" i="1"/>
  <c r="AA40" i="1"/>
  <c r="Z227" i="1"/>
  <c r="Z225" i="1"/>
  <c r="Z226" i="1"/>
  <c r="Z228" i="1"/>
  <c r="AA225" i="1"/>
  <c r="Z135" i="1"/>
  <c r="AA227" i="1"/>
  <c r="Z131" i="1"/>
  <c r="Z127" i="1"/>
  <c r="Z123" i="1"/>
  <c r="AA228" i="1"/>
  <c r="AA226" i="1"/>
  <c r="AA224" i="1"/>
  <c r="Z115" i="1"/>
  <c r="Z107" i="1"/>
  <c r="Z138" i="1"/>
  <c r="Z55" i="1"/>
  <c r="Z39" i="1"/>
  <c r="Z70" i="1"/>
  <c r="AA48" i="1"/>
  <c r="AA67" i="1"/>
  <c r="AA112" i="1"/>
  <c r="AA104" i="1"/>
  <c r="Z51" i="1"/>
  <c r="Z43" i="1"/>
  <c r="Z35" i="1"/>
  <c r="AA138" i="1"/>
  <c r="AA134" i="1"/>
  <c r="AA130" i="1"/>
  <c r="AA126" i="1"/>
  <c r="AA122" i="1"/>
  <c r="Z74" i="1"/>
  <c r="Z66" i="1"/>
  <c r="Z58" i="1"/>
  <c r="Z117" i="1"/>
  <c r="Z113" i="1"/>
  <c r="Z109" i="1"/>
  <c r="Z105" i="1"/>
  <c r="Z134" i="1"/>
  <c r="Z132" i="1"/>
  <c r="Z130" i="1"/>
  <c r="Z128" i="1"/>
  <c r="Z126" i="1"/>
  <c r="Z124" i="1"/>
  <c r="Z122" i="1"/>
  <c r="Z120" i="1"/>
  <c r="X50" i="1"/>
  <c r="AA50" i="1"/>
  <c r="X42" i="1"/>
  <c r="AA42" i="1"/>
  <c r="X34" i="1"/>
  <c r="AA34" i="1"/>
  <c r="Z52" i="1"/>
  <c r="Z50" i="1"/>
  <c r="Z46" i="1"/>
  <c r="Z42" i="1"/>
  <c r="Z38" i="1"/>
  <c r="Z36" i="1"/>
  <c r="Z53" i="1"/>
  <c r="Z41" i="1"/>
  <c r="Z33" i="1"/>
  <c r="X69" i="1"/>
  <c r="AA69" i="1"/>
  <c r="Z73" i="1"/>
  <c r="Z69" i="1"/>
  <c r="Z65" i="1"/>
  <c r="Z61" i="1"/>
  <c r="Z57" i="1"/>
  <c r="Z68" i="1"/>
  <c r="Z60" i="1"/>
  <c r="Z56" i="1"/>
  <c r="AA52" i="1"/>
  <c r="AA44" i="1"/>
  <c r="AA36" i="1"/>
  <c r="AA71" i="1"/>
  <c r="AA63" i="1"/>
  <c r="X46" i="1"/>
  <c r="AA46" i="1"/>
  <c r="X38" i="1"/>
  <c r="AA38" i="1"/>
  <c r="Z54" i="1"/>
  <c r="Z48" i="1"/>
  <c r="Z44" i="1"/>
  <c r="Z40" i="1"/>
  <c r="Z34" i="1"/>
  <c r="Z49" i="1"/>
  <c r="Z45" i="1"/>
  <c r="Z37" i="1"/>
  <c r="X73" i="1"/>
  <c r="AA73" i="1"/>
  <c r="X65" i="1"/>
  <c r="AA65" i="1"/>
  <c r="X61" i="1"/>
  <c r="AA61" i="1"/>
  <c r="X57" i="1"/>
  <c r="AA57" i="1"/>
  <c r="Z71" i="1"/>
  <c r="Z67" i="1"/>
  <c r="Z63" i="1"/>
  <c r="Z59" i="1"/>
  <c r="Z72" i="1"/>
  <c r="Z64" i="1"/>
  <c r="Z176" i="1"/>
  <c r="Z174" i="1"/>
  <c r="Z172" i="1"/>
  <c r="Z170" i="1"/>
  <c r="Z168" i="1"/>
  <c r="Z166" i="1"/>
  <c r="Z164" i="1"/>
  <c r="Z162" i="1"/>
  <c r="AA118" i="1"/>
  <c r="AA114" i="1"/>
  <c r="AA110" i="1"/>
  <c r="AA106" i="1"/>
  <c r="AA102" i="1"/>
  <c r="Z101" i="1"/>
  <c r="Z118" i="1"/>
  <c r="Z116" i="1"/>
  <c r="Z114" i="1"/>
  <c r="Z112" i="1"/>
  <c r="Z110" i="1"/>
  <c r="Z108" i="1"/>
  <c r="Z106" i="1"/>
  <c r="Z104" i="1"/>
  <c r="Z102" i="1"/>
  <c r="Z136" i="1"/>
  <c r="AA55" i="1"/>
  <c r="AA53" i="1"/>
  <c r="AA51" i="1"/>
  <c r="AA49" i="1"/>
  <c r="AA47" i="1"/>
  <c r="AA45" i="1"/>
  <c r="AA43" i="1"/>
  <c r="AA41" i="1"/>
  <c r="AA39" i="1"/>
  <c r="AA37" i="1"/>
  <c r="AA35" i="1"/>
  <c r="AA33" i="1"/>
  <c r="AA74" i="1"/>
  <c r="AA72" i="1"/>
  <c r="AA70" i="1"/>
  <c r="AA68" i="1"/>
  <c r="AA66" i="1"/>
  <c r="AA64" i="1"/>
  <c r="AA62" i="1"/>
  <c r="AA60" i="1"/>
  <c r="AA58" i="1"/>
  <c r="AA56" i="1"/>
  <c r="AA119" i="1"/>
  <c r="AA117" i="1"/>
  <c r="AA115" i="1"/>
  <c r="AA113" i="1"/>
  <c r="AA111" i="1"/>
  <c r="AA109" i="1"/>
  <c r="AA107" i="1"/>
  <c r="AA105" i="1"/>
  <c r="AA103" i="1"/>
  <c r="AA101" i="1"/>
  <c r="AA137" i="1"/>
  <c r="AA135" i="1"/>
  <c r="AA133" i="1"/>
  <c r="AA131" i="1"/>
  <c r="AA129" i="1"/>
  <c r="AA127" i="1"/>
  <c r="AA125" i="1"/>
  <c r="AA123" i="1"/>
  <c r="AA121" i="1"/>
  <c r="AA160" i="1"/>
  <c r="AA158" i="1"/>
  <c r="AA156" i="1"/>
  <c r="AA154" i="1"/>
  <c r="AA152" i="1"/>
  <c r="AA150" i="1"/>
  <c r="AA148" i="1"/>
  <c r="AA146" i="1"/>
  <c r="AA144" i="1"/>
  <c r="AA141" i="1"/>
  <c r="W142" i="1"/>
  <c r="AA142" i="1"/>
  <c r="W140" i="1"/>
  <c r="AA140" i="1"/>
  <c r="Z161" i="1"/>
  <c r="Z159" i="1"/>
  <c r="Z157" i="1"/>
  <c r="Z155" i="1"/>
  <c r="Z153" i="1"/>
  <c r="Z151" i="1"/>
  <c r="Z149" i="1"/>
  <c r="Z147" i="1"/>
  <c r="Z145" i="1"/>
  <c r="Z143" i="1"/>
  <c r="Z141" i="1"/>
  <c r="Z139" i="1"/>
  <c r="AA175" i="1"/>
  <c r="AA173" i="1"/>
  <c r="AA171" i="1"/>
  <c r="AA169" i="1"/>
  <c r="AA167" i="1"/>
  <c r="AA165" i="1"/>
  <c r="AA163" i="1"/>
  <c r="L23" i="1"/>
  <c r="M23" i="1"/>
  <c r="P22" i="1" l="1"/>
  <c r="L22" i="1"/>
  <c r="L24" i="1"/>
  <c r="T24" i="1" s="1"/>
  <c r="L25" i="1"/>
  <c r="T25" i="1" s="1"/>
  <c r="L26" i="1"/>
  <c r="T26" i="1" s="1"/>
  <c r="M24" i="1"/>
  <c r="U24" i="1" s="1"/>
  <c r="M25" i="1"/>
  <c r="U25" i="1" s="1"/>
  <c r="M26" i="1"/>
  <c r="U26" i="1" s="1"/>
  <c r="N24" i="1"/>
  <c r="V24" i="1" s="1"/>
  <c r="N25" i="1"/>
  <c r="V25" i="1" s="1"/>
  <c r="N26" i="1"/>
  <c r="V26" i="1" s="1"/>
  <c r="O24" i="1"/>
  <c r="O25" i="1"/>
  <c r="O26" i="1"/>
  <c r="P24" i="1"/>
  <c r="W24" i="1" s="1"/>
  <c r="P25" i="1"/>
  <c r="W25" i="1" s="1"/>
  <c r="P26" i="1"/>
  <c r="W26" i="1" s="1"/>
  <c r="Q24" i="1"/>
  <c r="X24" i="1" s="1"/>
  <c r="Q25" i="1"/>
  <c r="X25" i="1" s="1"/>
  <c r="Q26" i="1"/>
  <c r="X26" i="1" s="1"/>
  <c r="R24" i="1"/>
  <c r="Y24" i="1" s="1"/>
  <c r="R25" i="1"/>
  <c r="Y25" i="1" s="1"/>
  <c r="R26" i="1"/>
  <c r="Y26" i="1" s="1"/>
  <c r="S24" i="1"/>
  <c r="S25" i="1"/>
  <c r="S26" i="1"/>
  <c r="Z25" i="1" l="1"/>
  <c r="AA25" i="1"/>
  <c r="Z26" i="1"/>
  <c r="Z24" i="1"/>
  <c r="AA26" i="1"/>
  <c r="AA24" i="1"/>
  <c r="T22" i="1"/>
  <c r="W22" i="1"/>
  <c r="N23" i="1"/>
  <c r="V23" i="1" s="1"/>
  <c r="O23" i="1"/>
  <c r="P23" i="1"/>
  <c r="W23" i="1" s="1"/>
  <c r="Q23" i="1"/>
  <c r="X23" i="1" s="1"/>
  <c r="R23" i="1"/>
  <c r="Y23" i="1" s="1"/>
  <c r="S23" i="1"/>
  <c r="T23" i="1"/>
  <c r="U23" i="1"/>
  <c r="Z23" i="1" l="1"/>
  <c r="AA23" i="1"/>
  <c r="X7" i="2"/>
  <c r="S22" i="1" l="1"/>
  <c r="R22" i="1"/>
  <c r="Y22" i="1" s="1"/>
  <c r="Q22" i="1"/>
  <c r="O22" i="1"/>
  <c r="N22" i="1"/>
  <c r="V22" i="1" s="1"/>
  <c r="M22" i="1"/>
  <c r="X22" i="1" l="1"/>
  <c r="AA22" i="1"/>
  <c r="T6" i="2" s="1"/>
  <c r="U22" i="1"/>
  <c r="Z22" i="1"/>
  <c r="T7" i="2" s="1"/>
  <c r="X12" i="2"/>
  <c r="X13" i="2"/>
  <c r="Y12" i="2"/>
  <c r="Y13" i="2"/>
  <c r="T8" i="2" l="1"/>
  <c r="U8" i="2"/>
  <c r="U7" i="2"/>
  <c r="Y11" i="2"/>
  <c r="T11" i="2" s="1"/>
  <c r="X11" i="2"/>
  <c r="T12" i="2" l="1"/>
  <c r="T13" i="2" s="1"/>
  <c r="T15" i="2" s="1"/>
  <c r="E12" i="1" l="1"/>
  <c r="E17" i="1"/>
  <c r="F18" i="1"/>
  <c r="F16" i="1"/>
  <c r="E18" i="1"/>
  <c r="E16" i="1"/>
  <c r="F17" i="1"/>
</calcChain>
</file>

<file path=xl/sharedStrings.xml><?xml version="1.0" encoding="utf-8"?>
<sst xmlns="http://schemas.openxmlformats.org/spreadsheetml/2006/main" count="318" uniqueCount="265">
  <si>
    <t>Identificação</t>
  </si>
  <si>
    <t>Estado físico</t>
  </si>
  <si>
    <t>Tipo de armazenagem</t>
  </si>
  <si>
    <t>Substância designada</t>
  </si>
  <si>
    <t>Categoria Seveso</t>
  </si>
  <si>
    <t>III. Inventário de substâncias perigosas do estabelecimento</t>
  </si>
  <si>
    <t>Líquido</t>
  </si>
  <si>
    <t>Gasoso</t>
  </si>
  <si>
    <t>Sólido</t>
  </si>
  <si>
    <t>Gás liquefeito</t>
  </si>
  <si>
    <t>1 só opção</t>
  </si>
  <si>
    <t>Armazém</t>
  </si>
  <si>
    <t>Bigbag</t>
  </si>
  <si>
    <t>Caverna</t>
  </si>
  <si>
    <t>Contentor/Tambor</t>
  </si>
  <si>
    <t>Embalagens</t>
  </si>
  <si>
    <t>Esfera</t>
  </si>
  <si>
    <t>Garrafa</t>
  </si>
  <si>
    <t>Paiol</t>
  </si>
  <si>
    <t>Reservatório atmosférico</t>
  </si>
  <si>
    <t>Reservatório enterrado</t>
  </si>
  <si>
    <t>Reservatório pressurizado</t>
  </si>
  <si>
    <t>Reservatório refrigerado</t>
  </si>
  <si>
    <t>Silo</t>
  </si>
  <si>
    <t>Outro</t>
  </si>
  <si>
    <t>não</t>
  </si>
  <si>
    <r>
      <t>7.</t>
    </r>
    <r>
      <rPr>
        <sz val="11"/>
        <color rgb="FF000000"/>
        <rFont val="Calibri"/>
        <family val="2"/>
        <scheme val="minor"/>
      </rPr>
      <t> Pentóxido de arsénio, ácido arsénico (V) e/ou seus sais</t>
    </r>
  </si>
  <si>
    <r>
      <t>8.</t>
    </r>
    <r>
      <rPr>
        <sz val="11"/>
        <color rgb="FF000000"/>
        <rFont val="Calibri"/>
        <family val="2"/>
        <scheme val="minor"/>
      </rPr>
      <t> Trióxido de arsénio, ácido arsenioso (III) e/ou seus sais</t>
    </r>
  </si>
  <si>
    <r>
      <t>9.</t>
    </r>
    <r>
      <rPr>
        <sz val="11"/>
        <color rgb="FF000000"/>
        <rFont val="Calibri"/>
        <family val="2"/>
        <scheme val="minor"/>
      </rPr>
      <t> Bromo</t>
    </r>
  </si>
  <si>
    <r>
      <t>10.</t>
    </r>
    <r>
      <rPr>
        <sz val="11"/>
        <color rgb="FF000000"/>
        <rFont val="Calibri"/>
        <family val="2"/>
        <scheme val="minor"/>
      </rPr>
      <t> Cloro</t>
    </r>
  </si>
  <si>
    <r>
      <t>11.</t>
    </r>
    <r>
      <rPr>
        <sz val="11"/>
        <color rgb="FF000000"/>
        <rFont val="Calibri"/>
        <family val="2"/>
        <scheme val="minor"/>
      </rPr>
      <t> Compostos de níquel na forma de pó inalável: monóxido de níquel, dióxido de níquel, sulfureto de níquel, dissulfureto de triníquel, trióxido de diníquel</t>
    </r>
  </si>
  <si>
    <r>
      <t xml:space="preserve">12. </t>
    </r>
    <r>
      <rPr>
        <sz val="11"/>
        <color rgb="FF000000"/>
        <rFont val="Calibri"/>
        <family val="2"/>
        <scheme val="minor"/>
      </rPr>
      <t>Etilenoimina</t>
    </r>
  </si>
  <si>
    <r>
      <t>13.</t>
    </r>
    <r>
      <rPr>
        <sz val="11"/>
        <color rgb="FF000000"/>
        <rFont val="Calibri"/>
        <family val="2"/>
        <scheme val="minor"/>
      </rPr>
      <t> Flúor</t>
    </r>
  </si>
  <si>
    <r>
      <t>14.</t>
    </r>
    <r>
      <rPr>
        <sz val="11"/>
        <color rgb="FF000000"/>
        <rFont val="Calibri"/>
        <family val="2"/>
        <scheme val="minor"/>
      </rPr>
      <t> Formaldeído (concentração ≥ 90 %)</t>
    </r>
  </si>
  <si>
    <r>
      <t>15.</t>
    </r>
    <r>
      <rPr>
        <sz val="11"/>
        <color rgb="FF000000"/>
        <rFont val="Calibri"/>
        <family val="2"/>
        <scheme val="minor"/>
      </rPr>
      <t> Hidrogénio</t>
    </r>
  </si>
  <si>
    <r>
      <t>16.</t>
    </r>
    <r>
      <rPr>
        <sz val="11"/>
        <color rgb="FF000000"/>
        <rFont val="Calibri"/>
        <family val="2"/>
        <scheme val="minor"/>
      </rPr>
      <t> Cloreto de hidrogénio (gás liquefeito)</t>
    </r>
  </si>
  <si>
    <r>
      <t>17.</t>
    </r>
    <r>
      <rPr>
        <sz val="11"/>
        <color rgb="FF000000"/>
        <rFont val="Calibri"/>
        <family val="2"/>
        <scheme val="minor"/>
      </rPr>
      <t> Alquilchumbos</t>
    </r>
  </si>
  <si>
    <r>
      <t>19.</t>
    </r>
    <r>
      <rPr>
        <sz val="11"/>
        <color rgb="FF000000"/>
        <rFont val="Calibri"/>
        <family val="2"/>
        <scheme val="minor"/>
      </rPr>
      <t> Acetileno</t>
    </r>
  </si>
  <si>
    <r>
      <t>20.</t>
    </r>
    <r>
      <rPr>
        <sz val="11"/>
        <color rgb="FF000000"/>
        <rFont val="Calibri"/>
        <family val="2"/>
        <scheme val="minor"/>
      </rPr>
      <t> Óxido de etileno</t>
    </r>
  </si>
  <si>
    <r>
      <t>21.</t>
    </r>
    <r>
      <rPr>
        <sz val="11"/>
        <color rgb="FF000000"/>
        <rFont val="Calibri"/>
        <family val="2"/>
        <scheme val="minor"/>
      </rPr>
      <t> Óxido de propileno</t>
    </r>
  </si>
  <si>
    <r>
      <t>22.</t>
    </r>
    <r>
      <rPr>
        <sz val="11"/>
        <color rgb="FF000000"/>
        <rFont val="Calibri"/>
        <family val="2"/>
        <scheme val="minor"/>
      </rPr>
      <t> Metanol</t>
    </r>
  </si>
  <si>
    <r>
      <t>23.</t>
    </r>
    <r>
      <rPr>
        <sz val="11"/>
        <color rgb="FF000000"/>
        <rFont val="Calibri"/>
        <family val="2"/>
        <scheme val="minor"/>
      </rPr>
      <t> 4,4’-Metileno bis (2-cloroanilina) e/ou seus sais, na forma de pó</t>
    </r>
  </si>
  <si>
    <r>
      <t>24.</t>
    </r>
    <r>
      <rPr>
        <sz val="11"/>
        <color rgb="FF000000"/>
        <rFont val="Calibri"/>
        <family val="2"/>
        <scheme val="minor"/>
      </rPr>
      <t xml:space="preserve"> Isocianato de metilo</t>
    </r>
  </si>
  <si>
    <r>
      <t>25.</t>
    </r>
    <r>
      <rPr>
        <sz val="11"/>
        <color rgb="FF000000"/>
        <rFont val="Calibri"/>
        <family val="2"/>
        <scheme val="minor"/>
      </rPr>
      <t> Oxigénio</t>
    </r>
  </si>
  <si>
    <r>
      <t>26.</t>
    </r>
    <r>
      <rPr>
        <sz val="11"/>
        <color rgb="FF000000"/>
        <rFont val="Calibri"/>
        <family val="2"/>
        <scheme val="minor"/>
      </rPr>
      <t xml:space="preserve"> 2,4-Diisocianato de tolueno
      2,6-Diisocianato de tolueno</t>
    </r>
  </si>
  <si>
    <r>
      <t>27.</t>
    </r>
    <r>
      <rPr>
        <sz val="11"/>
        <color rgb="FF000000"/>
        <rFont val="Calibri"/>
        <family val="2"/>
        <scheme val="minor"/>
      </rPr>
      <t xml:space="preserve"> Dicloreto de carbonilo (fosgénio)</t>
    </r>
  </si>
  <si>
    <r>
      <t>28.</t>
    </r>
    <r>
      <rPr>
        <sz val="11"/>
        <color rgb="FF000000"/>
        <rFont val="Calibri"/>
        <family val="2"/>
        <scheme val="minor"/>
      </rPr>
      <t> Arsina (tri-hidreto de arsénio)</t>
    </r>
  </si>
  <si>
    <r>
      <t>29.</t>
    </r>
    <r>
      <rPr>
        <sz val="11"/>
        <color rgb="FF000000"/>
        <rFont val="Calibri"/>
        <family val="2"/>
        <scheme val="minor"/>
      </rPr>
      <t> Fosfina (tri-hidreto de fósforo)</t>
    </r>
  </si>
  <si>
    <r>
      <t>30.</t>
    </r>
    <r>
      <rPr>
        <sz val="11"/>
        <color rgb="FF000000"/>
        <rFont val="Calibri"/>
        <family val="2"/>
        <scheme val="minor"/>
      </rPr>
      <t> Dicloreto de enxofre</t>
    </r>
  </si>
  <si>
    <r>
      <t>31.</t>
    </r>
    <r>
      <rPr>
        <sz val="11"/>
        <color rgb="FF000000"/>
        <rFont val="Calibri"/>
        <family val="2"/>
        <scheme val="minor"/>
      </rPr>
      <t xml:space="preserve"> Trióxido de enxofre</t>
    </r>
  </si>
  <si>
    <r>
      <t>35.</t>
    </r>
    <r>
      <rPr>
        <sz val="11"/>
        <color rgb="FF000000"/>
        <rFont val="Calibri"/>
        <family val="2"/>
        <scheme val="minor"/>
      </rPr>
      <t> Amoníaco anidro</t>
    </r>
  </si>
  <si>
    <r>
      <t>36.</t>
    </r>
    <r>
      <rPr>
        <sz val="11"/>
        <color rgb="FF000000"/>
        <rFont val="Calibri"/>
        <family val="2"/>
        <scheme val="minor"/>
      </rPr>
      <t> Trifluoreto de boro</t>
    </r>
  </si>
  <si>
    <r>
      <t>37.</t>
    </r>
    <r>
      <rPr>
        <sz val="11"/>
        <color rgb="FF000000"/>
        <rFont val="Calibri"/>
        <family val="2"/>
        <scheme val="minor"/>
      </rPr>
      <t> Sulfureto de hidrogénio</t>
    </r>
  </si>
  <si>
    <r>
      <t>38.</t>
    </r>
    <r>
      <rPr>
        <sz val="11"/>
        <color rgb="FF000000"/>
        <rFont val="Calibri"/>
        <family val="2"/>
        <scheme val="minor"/>
      </rPr>
      <t> Piperidina</t>
    </r>
  </si>
  <si>
    <r>
      <t xml:space="preserve">39. </t>
    </r>
    <r>
      <rPr>
        <sz val="11"/>
        <color rgb="FF000000"/>
        <rFont val="Calibri"/>
        <family val="2"/>
        <scheme val="minor"/>
      </rPr>
      <t>Bis(2-dimetilaminoetil)(metil)amina</t>
    </r>
  </si>
  <si>
    <r>
      <t>40.</t>
    </r>
    <r>
      <rPr>
        <sz val="11"/>
        <color rgb="FF000000"/>
        <rFont val="Calibri"/>
        <family val="2"/>
        <scheme val="minor"/>
      </rPr>
      <t xml:space="preserve"> 3-(2-Etilhexiloxi)propilamina</t>
    </r>
  </si>
  <si>
    <t>H1</t>
  </si>
  <si>
    <t>H2</t>
  </si>
  <si>
    <t>H3</t>
  </si>
  <si>
    <t>P1a</t>
  </si>
  <si>
    <t>P1b</t>
  </si>
  <si>
    <t>P2</t>
  </si>
  <si>
    <t>P3a</t>
  </si>
  <si>
    <t>P3b</t>
  </si>
  <si>
    <t>P4</t>
  </si>
  <si>
    <t>P5a</t>
  </si>
  <si>
    <t>P5b</t>
  </si>
  <si>
    <t>P5c</t>
  </si>
  <si>
    <t>P6a</t>
  </si>
  <si>
    <t>P6b</t>
  </si>
  <si>
    <t>P7</t>
  </si>
  <si>
    <t>P8</t>
  </si>
  <si>
    <t>E1</t>
  </si>
  <si>
    <t>E2</t>
  </si>
  <si>
    <t>O1</t>
  </si>
  <si>
    <t>O2</t>
  </si>
  <si>
    <t>O3</t>
  </si>
  <si>
    <t>várias opções</t>
  </si>
  <si>
    <t>Reservatório recoberto</t>
  </si>
  <si>
    <r>
      <t xml:space="preserve">1. </t>
    </r>
    <r>
      <rPr>
        <sz val="11"/>
        <color rgb="FF000000"/>
        <rFont val="Calibri"/>
        <family val="2"/>
        <scheme val="minor"/>
      </rPr>
      <t>Nitrato de amónio</t>
    </r>
  </si>
  <si>
    <r>
      <t xml:space="preserve">2. </t>
    </r>
    <r>
      <rPr>
        <sz val="11"/>
        <color rgb="FF000000"/>
        <rFont val="Calibri"/>
        <family val="2"/>
        <scheme val="minor"/>
      </rPr>
      <t>Nitrato de amónio</t>
    </r>
  </si>
  <si>
    <r>
      <t>3.</t>
    </r>
    <r>
      <rPr>
        <sz val="11"/>
        <color rgb="FF000000"/>
        <rFont val="Calibri"/>
        <family val="2"/>
        <scheme val="minor"/>
      </rPr>
      <t> Nitrato de amónio</t>
    </r>
  </si>
  <si>
    <r>
      <t>4.</t>
    </r>
    <r>
      <rPr>
        <sz val="11"/>
        <color rgb="FF000000"/>
        <rFont val="Calibri"/>
        <family val="2"/>
        <scheme val="minor"/>
      </rPr>
      <t> Nitrato de amónio</t>
    </r>
  </si>
  <si>
    <r>
      <t>5.</t>
    </r>
    <r>
      <rPr>
        <sz val="11"/>
        <color rgb="FF000000"/>
        <rFont val="Calibri"/>
        <family val="2"/>
        <scheme val="minor"/>
      </rPr>
      <t> Nitrato de potássio</t>
    </r>
  </si>
  <si>
    <r>
      <t>6.</t>
    </r>
    <r>
      <rPr>
        <sz val="11"/>
        <color rgb="FF000000"/>
        <rFont val="Calibri"/>
        <family val="2"/>
        <scheme val="minor"/>
      </rPr>
      <t> Nitrato de potássio</t>
    </r>
  </si>
  <si>
    <r>
      <t>18.</t>
    </r>
    <r>
      <rPr>
        <sz val="11"/>
        <color rgb="FF000000"/>
        <rFont val="Calibri"/>
        <family val="2"/>
        <scheme val="minor"/>
      </rPr>
      <t> Gases inflamáveis liquefeitos, categoria 1 ou 2 (incluindo GPL) e gás natural</t>
    </r>
  </si>
  <si>
    <r>
      <t>32.</t>
    </r>
    <r>
      <rPr>
        <sz val="11"/>
        <color rgb="FF000000"/>
        <rFont val="Calibri"/>
        <family val="2"/>
        <scheme val="minor"/>
      </rPr>
      <t xml:space="preserve"> Policlorodibenzofuranos e policlorodibenzodioxinas (incluindo TCDD), calculados em equivalentes de TCDD</t>
    </r>
  </si>
  <si>
    <r>
      <t>41.</t>
    </r>
    <r>
      <rPr>
        <sz val="11"/>
        <color rgb="FF000000"/>
        <rFont val="Calibri"/>
        <family val="2"/>
        <scheme val="minor"/>
      </rPr>
      <t xml:space="preserve"> Misturas </t>
    </r>
    <r>
      <rPr>
        <sz val="11"/>
        <color rgb="FF000000"/>
        <rFont val="Calibri"/>
        <family val="2"/>
        <scheme val="minor"/>
      </rPr>
      <t>de hipoclorito de sódio classificadas como categoria 1 toxicidade aguda para o ambiente aquático [H400] contendo menos de 5 % cloro ativo e não classificadas noutras categorias de perigo da parte 1 do Anexo I.</t>
    </r>
  </si>
  <si>
    <r>
      <t>42.</t>
    </r>
    <r>
      <rPr>
        <sz val="11"/>
        <color rgb="FF000000"/>
        <rFont val="Calibri"/>
        <family val="2"/>
        <scheme val="minor"/>
      </rPr>
      <t> Propilamina</t>
    </r>
  </si>
  <si>
    <r>
      <t>43.</t>
    </r>
    <r>
      <rPr>
        <sz val="11"/>
        <color rgb="FF000000"/>
        <rFont val="Calibri"/>
        <family val="2"/>
        <scheme val="minor"/>
      </rPr>
      <t> Acrilato de terc-butilo</t>
    </r>
  </si>
  <si>
    <r>
      <t>44.</t>
    </r>
    <r>
      <rPr>
        <sz val="11"/>
        <color rgb="FF000000"/>
        <rFont val="Calibri"/>
        <family val="2"/>
        <scheme val="minor"/>
      </rPr>
      <t> 2-Metilbutil-3-butenonitrilo</t>
    </r>
  </si>
  <si>
    <r>
      <t>45.</t>
    </r>
    <r>
      <rPr>
        <sz val="11"/>
        <color rgb="FF000000"/>
        <rFont val="Calibri"/>
        <family val="2"/>
        <scheme val="minor"/>
      </rPr>
      <t> Tetra-hidro-3,5-dimetil-1,3,5tiadianina-2-tiona (dazomete)</t>
    </r>
  </si>
  <si>
    <r>
      <t>46.</t>
    </r>
    <r>
      <rPr>
        <sz val="11"/>
        <color rgb="FF000000"/>
        <rFont val="Calibri"/>
        <family val="2"/>
        <scheme val="minor"/>
      </rPr>
      <t xml:space="preserve"> Acrilato de metilo</t>
    </r>
  </si>
  <si>
    <r>
      <t>47.</t>
    </r>
    <r>
      <rPr>
        <sz val="11"/>
        <color rgb="FF000000"/>
        <rFont val="Calibri"/>
        <family val="2"/>
        <scheme val="minor"/>
      </rPr>
      <t> 3-Metilopiridina</t>
    </r>
  </si>
  <si>
    <r>
      <t>48.</t>
    </r>
    <r>
      <rPr>
        <sz val="11"/>
        <color rgb="FF000000"/>
        <rFont val="Calibri"/>
        <family val="2"/>
        <scheme val="minor"/>
      </rPr>
      <t> 1-Bromo-3-cloropropano</t>
    </r>
  </si>
  <si>
    <t>input message</t>
  </si>
  <si>
    <t>nota 13</t>
  </si>
  <si>
    <t>nota 14</t>
  </si>
  <si>
    <t>nota 15</t>
  </si>
  <si>
    <t>nota 16</t>
  </si>
  <si>
    <t>nota 17</t>
  </si>
  <si>
    <t>nota 18</t>
  </si>
  <si>
    <t>nota 19</t>
  </si>
  <si>
    <t>nota (completa descrição)</t>
  </si>
  <si>
    <t>nota 20</t>
  </si>
  <si>
    <t>nota 21</t>
  </si>
  <si>
    <t>limiar inferior</t>
  </si>
  <si>
    <t>limiar superior</t>
  </si>
  <si>
    <t>DADOS DE APOIO (OCULTOS)</t>
  </si>
  <si>
    <t>Secção H</t>
  </si>
  <si>
    <t>Secção P</t>
  </si>
  <si>
    <t>Secção E</t>
  </si>
  <si>
    <t>Secção O</t>
  </si>
  <si>
    <t>Qinf Secção H</t>
  </si>
  <si>
    <t>Qinf Secção P</t>
  </si>
  <si>
    <t>Qinf Secção E</t>
  </si>
  <si>
    <t>Qinf Secção O</t>
  </si>
  <si>
    <t>Qsup Secção H</t>
  </si>
  <si>
    <t>Qsup Secção P</t>
  </si>
  <si>
    <t>Qsup Secção E</t>
  </si>
  <si>
    <t>Qsup Secção O</t>
  </si>
  <si>
    <t>q/Qinf Secção H</t>
  </si>
  <si>
    <t>q/Qinf Secção P</t>
  </si>
  <si>
    <t>q/Qinf Secção E</t>
  </si>
  <si>
    <t>q/Qsup Secção H</t>
  </si>
  <si>
    <t>q/Qsup Secção P</t>
  </si>
  <si>
    <t>q/Qsup Secção E</t>
  </si>
  <si>
    <t>Regra da adição</t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</si>
  <si>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H)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</si>
  <si>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P)</t>
    </r>
  </si>
  <si>
    <r>
      <rPr>
        <b/>
        <sz val="10"/>
        <rFont val="Symbol"/>
        <family val="1"/>
        <charset val="2"/>
      </rPr>
      <t>S</t>
    </r>
    <r>
      <rPr>
        <b/>
        <sz val="9"/>
        <rFont val="Calibri"/>
        <family val="2"/>
        <scheme val="minor"/>
      </rPr>
      <t xml:space="preserve"> q/Q (Categorias da Secção E)</t>
    </r>
  </si>
  <si>
    <t>Célula (ref)</t>
  </si>
  <si>
    <t>Limiares designadas</t>
  </si>
  <si>
    <t>Inf</t>
  </si>
  <si>
    <t>Sup</t>
  </si>
  <si>
    <t>Limiares categorias</t>
  </si>
  <si>
    <t>Quantidade máxima (q) (tonelada)</t>
  </si>
  <si>
    <t xml:space="preserve">Enquadramento do estabelecimento:  </t>
  </si>
  <si>
    <t>É NI?</t>
  </si>
  <si>
    <t>É NS?</t>
  </si>
  <si>
    <t>NI?</t>
  </si>
  <si>
    <t>NS?</t>
  </si>
  <si>
    <t>Enquadramento direto</t>
  </si>
  <si>
    <t>Enq direto</t>
  </si>
  <si>
    <t>1.º Enquadramento direto?</t>
  </si>
  <si>
    <t>2.º Regra da adição?</t>
  </si>
  <si>
    <t>conclusão final do enquadramento:</t>
  </si>
  <si>
    <t>I. Âmbito</t>
  </si>
  <si>
    <t>II. Informação sobre o operador e o estabelecimento</t>
  </si>
  <si>
    <t>Identificação do operador</t>
  </si>
  <si>
    <t xml:space="preserve">Nome/Denominação Social  </t>
  </si>
  <si>
    <t>Endereço/Sede Social (morada e código postal)</t>
  </si>
  <si>
    <t>Número de Identificação Fiscal (NIPC ou NIF)</t>
  </si>
  <si>
    <t>Identificação do estabelecimento</t>
  </si>
  <si>
    <t xml:space="preserve">Designação do estabelecimento </t>
  </si>
  <si>
    <t xml:space="preserve">Indicação do endereço preferencial para correspondência </t>
  </si>
  <si>
    <t>Indicação de ponto de contacto preferencial para efeitos da Prevenção de Acidentes Graves</t>
  </si>
  <si>
    <t xml:space="preserve"> </t>
  </si>
  <si>
    <t>Resultados da regra da adição (se aplicável):</t>
  </si>
  <si>
    <r>
      <t>Regime de Prevenção de Acidentes Graves (Decreto-Lei n.º 150/2015, de</t>
    </r>
    <r>
      <rPr>
        <b/>
        <sz val="11"/>
        <rFont val="Calibri"/>
        <family val="2"/>
        <scheme val="minor"/>
      </rPr>
      <t xml:space="preserve"> 5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rFont val="Calibri"/>
        <family val="2"/>
        <scheme val="minor"/>
      </rPr>
      <t xml:space="preserve"> agosto)</t>
    </r>
  </si>
  <si>
    <t>FORMULÁRIO DE COMUNICAÇÃO</t>
  </si>
  <si>
    <t>Classificação</t>
  </si>
  <si>
    <t>Comunicação</t>
  </si>
  <si>
    <t>Atualização de comunicação</t>
  </si>
  <si>
    <t>Categoria(s) de perigo aplicáveis</t>
  </si>
  <si>
    <t>Quantidade-limiar da coluna 2 (Qinf) (tonelada)</t>
  </si>
  <si>
    <t>Quantidade-limiar da coluna 3 (Qsup) (tonelada)</t>
  </si>
  <si>
    <t>Indicação do sítio na internet onde está disponibilizada a informação nos termos do n.º 1 do artigo 30.º do Decreto-Lei n.º 150/2015, de 5 de agosto</t>
  </si>
  <si>
    <t>II.1.</t>
  </si>
  <si>
    <t>II.3.</t>
  </si>
  <si>
    <t>II.4.</t>
  </si>
  <si>
    <t>II.5.</t>
  </si>
  <si>
    <t xml:space="preserve">II.6. </t>
  </si>
  <si>
    <t>II.2.</t>
  </si>
  <si>
    <t>I.2.</t>
  </si>
  <si>
    <t>Caso se trate de uma atualização de comunicação por alteração substancial do estabelecimento, essa alteração implica um aumento dos perigos de acidente grave do estabelecimento?</t>
  </si>
  <si>
    <t>I.3.</t>
  </si>
  <si>
    <t>Este formulário está a ser submetido no âmbito de um procedimento integrado (art. 47.º)?</t>
  </si>
  <si>
    <t xml:space="preserve">Anexos a incluir: </t>
  </si>
  <si>
    <t>- Carta da envolvente à escala 1:10.000, com identificação do estabelecimento e dos elementos identificados no ponto II.5.</t>
  </si>
  <si>
    <t>- Comprovativos de classificação das «substâncias perigosas»</t>
  </si>
  <si>
    <t>Em caso de comunicação de encerramento ou desativação do estabelecimento (n.º 3 do artigo 14.º), anexar declaração que ateste a data a partir da qual deixa de haver presença de substâncias perigosas no estabelecimento.</t>
  </si>
  <si>
    <t>Instruções de preenchimento</t>
  </si>
  <si>
    <t>- Caso a apresentação deste formulário esteja associada a alteração da informação constante das alíneas a), b) e c) do anexo II (n.º 2c do artigo 14.º do Decreto-Lei n.º 150/2015, de 5 de agosto), apenas é necessário preencher os campos alterados.</t>
  </si>
  <si>
    <t>Identificação do estabelecimento | Coordenadas geográficas</t>
  </si>
  <si>
    <r>
      <t xml:space="preserve">Indicação das coordenadas do estabelecimento M e P (M = Meridiana; P = Perpendicular à Meridiana), expressas em metros, lidas na correspondente Carta Militar à escala 1:25 000, no Sistema de Projecção </t>
    </r>
    <r>
      <rPr>
        <i/>
        <sz val="9"/>
        <rFont val="Calibri"/>
        <family val="2"/>
        <scheme val="minor"/>
      </rPr>
      <t>Transverse Mercator</t>
    </r>
    <r>
      <rPr>
        <sz val="9"/>
        <rFont val="Calibri"/>
        <family val="2"/>
        <scheme val="minor"/>
      </rPr>
      <t xml:space="preserve">, </t>
    </r>
    <r>
      <rPr>
        <i/>
        <sz val="9"/>
        <rFont val="Calibri"/>
        <family val="2"/>
        <scheme val="minor"/>
      </rPr>
      <t>Datum</t>
    </r>
    <r>
      <rPr>
        <sz val="9"/>
        <rFont val="Calibri"/>
        <family val="2"/>
        <scheme val="minor"/>
      </rPr>
      <t xml:space="preserve"> de Lisboa, tendo como origem o Ponto Fictício. Em alternativa, indicar as coordenadas geográficas (latitude e longitude) em graus decimais referentes ao sistema de projecção WGS84.</t>
    </r>
  </si>
  <si>
    <t>Descrição da área circundante do estabelecimento, identificando, designadamente, os elementos suscetíveis de causar um acidente grave ou de agravar as suas consequências incluindo, quando disponíveis, dados respeitantes a estabelecimentos vizinhos abrangidos pelo Decreto-Lei n.º 150/2015, de 5 de agosto, a locais não abrangidos pelo referido diploma, áreas ou construções que possam estar na origem de acidente grave ou aumentar o risco da sua ocorrência, agravar as suas consequências ou causar um efeito dominó.</t>
  </si>
  <si>
    <t>III.</t>
  </si>
  <si>
    <t>Inventário de «substâncias perigosas do estabelecimento</t>
  </si>
  <si>
    <t>Códigos SPIRS Seveso</t>
  </si>
  <si>
    <t>Agricultura</t>
  </si>
  <si>
    <t>Atividades desportivas e de lazer (p. ex., pista de gelo)</t>
  </si>
  <si>
    <t>Transformação de metais</t>
  </si>
  <si>
    <t>Transformação de metais ferrosos (fundição, fusão, etc.)</t>
  </si>
  <si>
    <t>Transformação de metais não ferrosos (fundição, fusão, etc.)</t>
  </si>
  <si>
    <t>Transformação de metais, utilizando processos químicos ou eletrolíticos</t>
  </si>
  <si>
    <t>Refinarias petroquímicas/petrolíferas</t>
  </si>
  <si>
    <t>Produção, aprovisionamento e distribuição de energia</t>
  </si>
  <si>
    <t>Armazenamento de combustível (incluindo aquecimento, venda a retalho, etc.)</t>
  </si>
  <si>
    <t>Produção, destruição e armazenamento de explosivos</t>
  </si>
  <si>
    <t>Produção e armazenamento de artigos pirotécnicos</t>
  </si>
  <si>
    <t>Produção, acondicionamento e distribuição a granel de GPL</t>
  </si>
  <si>
    <t>Armazenamento de GPL</t>
  </si>
  <si>
    <t>Armazenamento e distribuição de GNL</t>
  </si>
  <si>
    <t>Armazenamento e distribuição por grosso e a retalho (exceto GPL)</t>
  </si>
  <si>
    <t>Produção e armazenamento de pesticidas, biocidas, fungicidas</t>
  </si>
  <si>
    <t>Produção e armazenamento de adubos</t>
  </si>
  <si>
    <t>Produção de produtos farmacêuticos</t>
  </si>
  <si>
    <t>Água e esgotos (recolha, abastecimento, tratamento)</t>
  </si>
  <si>
    <t>Instalações químicas</t>
  </si>
  <si>
    <t>Produção de produtos químicos orgânicos de base</t>
  </si>
  <si>
    <t>Fabrico de plástico e borracha</t>
  </si>
  <si>
    <t>Produção e fabrico de pasta de papel e de papel</t>
  </si>
  <si>
    <t>Tratamento de madeira e mobiliário</t>
  </si>
  <si>
    <t>Fabrico e tratamento de têxteis</t>
  </si>
  <si>
    <t>Fabrico de produtos alimentares e bebidas</t>
  </si>
  <si>
    <t>Engenharia, fabrico e montagem em geral</t>
  </si>
  <si>
    <t>Construção, desmantelamento, reparação de navios</t>
  </si>
  <si>
    <t>Construção de edifícios e obras de construção de engenharia</t>
  </si>
  <si>
    <t>Cerâmica (tijolos, olaria, vidro, cimento, etc.)</t>
  </si>
  <si>
    <t>Fabrico de vidro</t>
  </si>
  <si>
    <t>Fabrico de cimento, cal e gesso</t>
  </si>
  <si>
    <t>Engenharia eletrónica e eletrotécnica</t>
  </si>
  <si>
    <t>Centros de manutenção e de transporte (portos, aeroportos, parques de estacionamento, estações de triagem, etc.)</t>
  </si>
  <si>
    <t>Atividades médicas, de investigação, de ensino (incluindo hospitais, universidades, etc.)</t>
  </si>
  <si>
    <t>Fabrico de produtos químicos em geral (não especificados noutros pontos desta lista)</t>
  </si>
  <si>
    <t>Outra atividade (não especificada noutros pontos desta lista)</t>
  </si>
  <si>
    <t>Armazenamento, tratamento e eliminação de resíduos</t>
  </si>
  <si>
    <t>- Planta geral do estabelecimento com localização das «substâncias perigosas»</t>
  </si>
  <si>
    <t>Atividades mineiras (rejeitados e processos físico-químicos)</t>
  </si>
  <si>
    <t>Enq direto - apoio</t>
  </si>
  <si>
    <t>NI direto possível?</t>
  </si>
  <si>
    <t>&lt;-- é mesmo não abrangido?</t>
  </si>
  <si>
    <r>
      <t xml:space="preserve">Descrição da área envolvente do estabelecimento </t>
    </r>
    <r>
      <rPr>
        <b/>
        <sz val="11"/>
        <color theme="1"/>
        <rFont val="Calibri"/>
        <family val="2"/>
        <scheme val="minor"/>
      </rPr>
      <t>(anexar planta da zona à escala 1:10.000)</t>
    </r>
  </si>
  <si>
    <r>
      <t>Descrição da área envolvente do estabelecimento</t>
    </r>
    <r>
      <rPr>
        <u/>
        <sz val="9"/>
        <color theme="1"/>
        <rFont val="Calibri"/>
        <family val="2"/>
        <scheme val="minor"/>
      </rPr>
      <t xml:space="preserve"> (anexar planta da zona à escala 1:10.000)</t>
    </r>
  </si>
  <si>
    <r>
      <t>33.</t>
    </r>
    <r>
      <rPr>
        <sz val="11"/>
        <color rgb="FF000000"/>
        <rFont val="Calibri"/>
        <family val="2"/>
        <scheme val="minor"/>
      </rPr>
      <t> Cancerígenos ou as misturas que os contenham em concentrações ponderais superiores a 5 % (...)</t>
    </r>
  </si>
  <si>
    <t>34. a) Produtos petrolíferos e combustíveis alternativos -
Gasolinas e naftas</t>
  </si>
  <si>
    <t>34. b) Produtos petrolíferos e combustíveis alternativos -
Querosenes (incluindo combustível de aviação)</t>
  </si>
  <si>
    <t>34. c) Produtos petrolíferos e combustíveis alternativos -
Gasóleos (incluindo combustíveis para motores diesel, fuelóleos domésticos e gasóleos de mistura)</t>
  </si>
  <si>
    <t>34. d) Produtos petrolíferos e combustíveis alternativos -
Fuelóleos pesados</t>
  </si>
  <si>
    <t>34. e) Produtos petrolíferos e combustíveis alternativos -
Combustíveis alternativos</t>
  </si>
  <si>
    <r>
      <t xml:space="preserve">Para apoio no preenchimento do inventário de «substâncias perigosas», aconselha-se a consulta ao anexo I do Decreto-Lei n.º 150/2015, 5 de agosto, e respetivas notas e do «Guia para a verificação do enquadramento no Decreto-Lei n.º 150/2015, de 5 de agosto», este último disponível </t>
    </r>
    <r>
      <rPr>
        <u/>
        <sz val="9"/>
        <rFont val="Calibri"/>
        <family val="2"/>
      </rPr>
      <t>aqui.</t>
    </r>
  </si>
  <si>
    <t xml:space="preserve">Endereço completo (morada e código postal) </t>
  </si>
  <si>
    <t xml:space="preserve">Freguesia </t>
  </si>
  <si>
    <t xml:space="preserve">Concelho </t>
  </si>
  <si>
    <t xml:space="preserve">Coordenadas Geográficas </t>
  </si>
  <si>
    <t xml:space="preserve">Setor de atividade (a indicar segundo o código SPIRS Seveso) </t>
  </si>
  <si>
    <t xml:space="preserve">Responsável do estabelecimento (nome e função) </t>
  </si>
  <si>
    <t xml:space="preserve">Nome </t>
  </si>
  <si>
    <t xml:space="preserve">Função </t>
  </si>
  <si>
    <t xml:space="preserve">Telefone </t>
  </si>
  <si>
    <t xml:space="preserve">Fax </t>
  </si>
  <si>
    <t xml:space="preserve">E-mail </t>
  </si>
  <si>
    <t xml:space="preserve">Data </t>
  </si>
  <si>
    <t>Caso se trate de um formulário de comunicação ou de atualização de comunicação inserido num procedimento de licenciamento ou autorização, este deve ser submetido à entidade coordenadora de licenciamento, que o remete para a APA. Caso contrário, o formulário é apresentado diretamente à APA.</t>
  </si>
  <si>
    <r>
      <t xml:space="preserve">FORMULÁRIO DE COMUNICAÇÃO </t>
    </r>
    <r>
      <rPr>
        <sz val="10"/>
        <color theme="1"/>
        <rFont val="Calibri"/>
        <family val="2"/>
        <scheme val="minor"/>
      </rPr>
      <t>(versão: fevereiro de 2016)</t>
    </r>
  </si>
  <si>
    <t>- Caso a apresentação deste formulário esteja associada ao encerramento definitivo ou desativação do estabelecimento, apenas terão de ser preenchidos os pontos I.1, II.1 e II.2. Neste caso, o formulário de comunicação poderá ser apresentado diretamente à APA e à Inspeção-Geral dos Ministérios do Ambiente, Ordenamento do Território e Energia e da Agricultura e do Mar (IGAMAOT), devendo ser igualmente submetido à Autoridade Nacional de Protecção Civil (ANPC), no caso de estabelecimento de nível superior.</t>
  </si>
  <si>
    <r>
      <rPr>
        <u/>
        <sz val="9"/>
        <rFont val="Calibri"/>
        <family val="2"/>
        <scheme val="minor"/>
      </rPr>
      <t>Notas</t>
    </r>
    <r>
      <rPr>
        <sz val="9"/>
        <rFont val="Calibri"/>
        <family val="2"/>
        <scheme val="minor"/>
      </rPr>
      <t>:
- Tem de selecionar pelo menos uma categoria  de perigo para cada substância, incluindo para as substâncias designadas.
- Nas situações em que não é necessário aplicar a regra da adição, nomeadamente quando o enquadramento é direto, não são apresentados os resultados da regra da adição.</t>
    </r>
  </si>
  <si>
    <t>Gasóleo</t>
  </si>
  <si>
    <t>Hipoclorito de Sódio</t>
  </si>
  <si>
    <t>Aquatic Acute 1, H400; Aquatic Chronic 1, H410</t>
  </si>
  <si>
    <t>Flam. Liq. 3 H226,
Aquatic. Chronic2, H411</t>
  </si>
  <si>
    <t>Non-oxydizing Biocide
Nalco 7330</t>
  </si>
  <si>
    <t>Corrosion Inhibitor 
Nalco 3DT199</t>
  </si>
  <si>
    <t>Aquatic Chronic 2, H411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</si>
</sst>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Symbol"/>
      <family val="1"/>
      <charset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Symbol"/>
      <family val="1"/>
      <charset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2"/>
      <color rgb="FF000080"/>
      <name val="Calibri"/>
      <family val="2"/>
    </font>
    <font>
      <sz val="9"/>
      <color rgb="FF000080"/>
      <name val="Calibri"/>
      <family val="2"/>
    </font>
    <font>
      <b/>
      <sz val="10"/>
      <color rgb="FF000080"/>
      <name val="Calibri"/>
      <family val="2"/>
    </font>
    <font>
      <sz val="10"/>
      <color rgb="FF000080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9"/>
      <name val="Calibri"/>
      <family val="2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2" fillId="0" borderId="0"/>
    <xf numFmtId="0" fontId="9" fillId="0" borderId="0"/>
  </cellStyleXfs>
  <cellXfs count="184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0" fillId="2" borderId="1" xfId="2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left" wrapText="1"/>
    </xf>
    <xf numFmtId="0" fontId="1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9" xfId="0" quotePrefix="1" applyFont="1" applyFill="1" applyBorder="1" applyAlignment="1">
      <alignment horizontal="center" vertical="center" wrapText="1"/>
    </xf>
    <xf numFmtId="0" fontId="15" fillId="3" borderId="0" xfId="0" quotePrefix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0" xfId="2" applyFont="1" applyFill="1"/>
    <xf numFmtId="0" fontId="8" fillId="2" borderId="0" xfId="2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wrapText="1" shrinkToFit="1"/>
    </xf>
    <xf numFmtId="0" fontId="0" fillId="2" borderId="1" xfId="0" applyFill="1" applyBorder="1"/>
    <xf numFmtId="0" fontId="15" fillId="3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17" fillId="2" borderId="0" xfId="0" applyFont="1" applyFill="1" applyAlignment="1">
      <alignment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wrapText="1"/>
    </xf>
    <xf numFmtId="0" fontId="14" fillId="2" borderId="18" xfId="0" applyFont="1" applyFill="1" applyBorder="1" applyAlignment="1">
      <alignment horizontal="left" wrapText="1"/>
    </xf>
    <xf numFmtId="0" fontId="14" fillId="2" borderId="19" xfId="0" applyFont="1" applyFill="1" applyBorder="1" applyAlignment="1">
      <alignment horizontal="left" wrapText="1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7" fillId="2" borderId="15" xfId="0" applyFont="1" applyFill="1" applyBorder="1"/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2" applyFont="1" applyFill="1" applyBorder="1"/>
    <xf numFmtId="0" fontId="8" fillId="2" borderId="1" xfId="2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8" borderId="0" xfId="0" applyFill="1"/>
    <xf numFmtId="0" fontId="5" fillId="2" borderId="0" xfId="0" applyFont="1" applyFill="1" applyAlignment="1">
      <alignment wrapText="1"/>
    </xf>
    <xf numFmtId="0" fontId="1" fillId="9" borderId="0" xfId="0" applyFont="1" applyFill="1"/>
    <xf numFmtId="0" fontId="0" fillId="9" borderId="0" xfId="0" applyFill="1"/>
    <xf numFmtId="0" fontId="13" fillId="2" borderId="0" xfId="0" applyFont="1" applyFill="1"/>
    <xf numFmtId="0" fontId="22" fillId="2" borderId="0" xfId="0" applyFont="1" applyFill="1"/>
    <xf numFmtId="0" fontId="24" fillId="2" borderId="0" xfId="0" applyFont="1" applyFill="1"/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7" fillId="2" borderId="0" xfId="0" applyFont="1" applyFill="1" applyAlignment="1">
      <alignment horizontal="justify" vertical="center"/>
    </xf>
    <xf numFmtId="0" fontId="25" fillId="2" borderId="0" xfId="0" applyFont="1" applyFill="1" applyAlignment="1">
      <alignment horizontal="right" vertical="center"/>
    </xf>
    <xf numFmtId="0" fontId="29" fillId="0" borderId="0" xfId="0" applyFont="1" applyAlignment="1">
      <alignment horizontal="justify" vertical="center"/>
    </xf>
    <xf numFmtId="0" fontId="30" fillId="2" borderId="0" xfId="0" applyFont="1" applyFill="1"/>
    <xf numFmtId="0" fontId="2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5" fillId="2" borderId="0" xfId="0" applyFont="1" applyFill="1"/>
    <xf numFmtId="0" fontId="21" fillId="3" borderId="24" xfId="0" quotePrefix="1" applyFont="1" applyFill="1" applyBorder="1" applyAlignment="1">
      <alignment horizontal="center" vertical="center" wrapText="1"/>
    </xf>
    <xf numFmtId="0" fontId="21" fillId="3" borderId="0" xfId="0" quotePrefix="1" applyFont="1" applyFill="1" applyAlignment="1">
      <alignment horizontal="center" vertical="center" wrapText="1"/>
    </xf>
    <xf numFmtId="0" fontId="15" fillId="3" borderId="11" xfId="0" quotePrefix="1" applyFont="1" applyFill="1" applyBorder="1" applyAlignment="1">
      <alignment horizontal="center" vertical="center" wrapText="1"/>
    </xf>
    <xf numFmtId="0" fontId="15" fillId="3" borderId="12" xfId="0" quotePrefix="1" applyFont="1" applyFill="1" applyBorder="1" applyAlignment="1">
      <alignment horizontal="center" vertical="center" wrapText="1"/>
    </xf>
    <xf numFmtId="0" fontId="15" fillId="3" borderId="20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0" fillId="10" borderId="0" xfId="0" applyFill="1"/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right"/>
    </xf>
    <xf numFmtId="0" fontId="5" fillId="2" borderId="0" xfId="0" quotePrefix="1" applyFont="1" applyFill="1"/>
    <xf numFmtId="0" fontId="28" fillId="2" borderId="0" xfId="0" applyFont="1" applyFill="1"/>
    <xf numFmtId="0" fontId="24" fillId="2" borderId="0" xfId="0" quotePrefix="1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/>
    </xf>
    <xf numFmtId="0" fontId="33" fillId="2" borderId="0" xfId="0" applyFont="1" applyFill="1"/>
    <xf numFmtId="0" fontId="18" fillId="2" borderId="0" xfId="0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horizontal="center" vertical="center" wrapText="1"/>
    </xf>
    <xf numFmtId="0" fontId="35" fillId="2" borderId="0" xfId="0" applyFont="1" applyFill="1"/>
    <xf numFmtId="0" fontId="0" fillId="2" borderId="1" xfId="0" applyFill="1" applyBorder="1" applyAlignment="1">
      <alignment wrapText="1"/>
    </xf>
    <xf numFmtId="0" fontId="10" fillId="2" borderId="1" xfId="0" applyFont="1" applyFill="1" applyBorder="1"/>
    <xf numFmtId="0" fontId="0" fillId="2" borderId="0" xfId="0" applyFill="1" applyAlignment="1">
      <alignment vertical="top" wrapText="1"/>
    </xf>
    <xf numFmtId="164" fontId="16" fillId="6" borderId="0" xfId="0" applyNumberFormat="1" applyFont="1" applyFill="1" applyAlignment="1">
      <alignment horizontal="center" vertical="center" wrapText="1"/>
    </xf>
    <xf numFmtId="164" fontId="16" fillId="6" borderId="26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wrapText="1" shrinkToFit="1"/>
    </xf>
    <xf numFmtId="1" fontId="8" fillId="2" borderId="18" xfId="0" applyNumberFormat="1" applyFont="1" applyFill="1" applyBorder="1" applyAlignment="1">
      <alignment horizontal="center" wrapText="1" shrinkToFit="1"/>
    </xf>
    <xf numFmtId="1" fontId="8" fillId="2" borderId="18" xfId="0" applyNumberFormat="1" applyFont="1" applyFill="1" applyBorder="1" applyAlignment="1">
      <alignment horizontal="center" vertical="center" wrapText="1" shrinkToFit="1"/>
    </xf>
    <xf numFmtId="4" fontId="8" fillId="2" borderId="1" xfId="0" applyNumberFormat="1" applyFont="1" applyFill="1" applyBorder="1" applyAlignment="1">
      <alignment horizontal="center" wrapText="1" shrinkToFit="1"/>
    </xf>
    <xf numFmtId="166" fontId="8" fillId="2" borderId="1" xfId="0" applyNumberFormat="1" applyFont="1" applyFill="1" applyBorder="1" applyAlignment="1">
      <alignment horizontal="center" wrapText="1" shrinkToFit="1"/>
    </xf>
    <xf numFmtId="0" fontId="11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0" fillId="2" borderId="0" xfId="0" applyFill="1" applyProtection="1"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16" fillId="2" borderId="9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6" borderId="9" xfId="0" applyFont="1" applyFill="1" applyBorder="1" applyAlignment="1" applyProtection="1">
      <alignment horizontal="center" vertical="center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164" fontId="16" fillId="6" borderId="9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0" xfId="0" applyNumberFormat="1" applyFont="1" applyFill="1" applyAlignment="1" applyProtection="1">
      <alignment horizontal="center" vertical="center" wrapText="1"/>
      <protection hidden="1"/>
    </xf>
    <xf numFmtId="164" fontId="16" fillId="6" borderId="10" xfId="0" applyNumberFormat="1" applyFont="1" applyFill="1" applyBorder="1" applyAlignment="1" applyProtection="1">
      <alignment horizontal="center" vertical="center" wrapText="1"/>
      <protection hidden="1"/>
    </xf>
    <xf numFmtId="164" fontId="18" fillId="6" borderId="7" xfId="0" applyNumberFormat="1" applyFont="1" applyFill="1" applyBorder="1" applyAlignment="1" applyProtection="1">
      <alignment horizontal="center" vertical="center" wrapText="1"/>
      <protection hidden="1"/>
    </xf>
    <xf numFmtId="164" fontId="18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37" fillId="2" borderId="16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left" wrapText="1"/>
    </xf>
    <xf numFmtId="0" fontId="38" fillId="2" borderId="1" xfId="0" applyFont="1" applyFill="1" applyBorder="1" applyAlignment="1">
      <alignment horizontal="left" wrapText="1"/>
    </xf>
    <xf numFmtId="0" fontId="39" fillId="2" borderId="2" xfId="0" applyFont="1" applyFill="1" applyBorder="1" applyAlignment="1">
      <alignment horizontal="left" wrapText="1"/>
    </xf>
    <xf numFmtId="0" fontId="39" fillId="2" borderId="1" xfId="0" applyFont="1" applyFill="1" applyBorder="1" applyAlignment="1">
      <alignment horizontal="left" wrapText="1"/>
    </xf>
    <xf numFmtId="0" fontId="37" fillId="2" borderId="6" xfId="0" applyFont="1" applyFill="1" applyBorder="1"/>
    <xf numFmtId="0" fontId="38" fillId="2" borderId="0" xfId="0" applyFont="1" applyFill="1"/>
    <xf numFmtId="0" fontId="38" fillId="2" borderId="1" xfId="0" applyFont="1" applyFill="1" applyBorder="1" applyAlignment="1">
      <alignment horizontal="center"/>
    </xf>
    <xf numFmtId="0" fontId="38" fillId="2" borderId="0" xfId="0" quotePrefix="1" applyFont="1" applyFill="1"/>
    <xf numFmtId="164" fontId="41" fillId="6" borderId="0" xfId="0" applyNumberFormat="1" applyFont="1" applyFill="1" applyAlignment="1">
      <alignment horizontal="center" vertical="center" wrapText="1"/>
    </xf>
    <xf numFmtId="164" fontId="41" fillId="6" borderId="26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6" borderId="27" xfId="0" applyFont="1" applyFill="1" applyBorder="1" applyAlignment="1" applyProtection="1">
      <alignment horizontal="center" vertical="center" wrapText="1"/>
      <protection hidden="1"/>
    </xf>
    <xf numFmtId="0" fontId="16" fillId="6" borderId="28" xfId="0" applyFont="1" applyFill="1" applyBorder="1" applyAlignment="1" applyProtection="1">
      <alignment horizontal="center" vertical="center" wrapText="1"/>
      <protection hidden="1"/>
    </xf>
    <xf numFmtId="0" fontId="16" fillId="6" borderId="29" xfId="0" applyFont="1" applyFill="1" applyBorder="1" applyAlignment="1" applyProtection="1">
      <alignment horizontal="center" vertical="center" wrapText="1"/>
      <protection hidden="1"/>
    </xf>
    <xf numFmtId="164" fontId="16" fillId="6" borderId="27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28" xfId="0" applyNumberFormat="1" applyFont="1" applyFill="1" applyBorder="1" applyAlignment="1" applyProtection="1">
      <alignment horizontal="center" vertical="center" wrapText="1"/>
      <protection hidden="1"/>
    </xf>
    <xf numFmtId="164" fontId="16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27" xfId="0" applyFont="1" applyFill="1" applyBorder="1" applyAlignment="1" applyProtection="1">
      <alignment horizontal="left" vertical="center" wrapText="1"/>
      <protection locked="0"/>
    </xf>
    <xf numFmtId="0" fontId="41" fillId="2" borderId="28" xfId="0" applyFont="1" applyFill="1" applyBorder="1" applyAlignment="1" applyProtection="1">
      <alignment horizontal="center" vertical="center" wrapText="1"/>
      <protection locked="0"/>
    </xf>
    <xf numFmtId="0" fontId="41" fillId="2" borderId="27" xfId="0" applyFont="1" applyFill="1" applyBorder="1" applyAlignment="1" applyProtection="1">
      <alignment horizontal="center" vertical="center" wrapText="1"/>
      <protection locked="0"/>
    </xf>
    <xf numFmtId="0" fontId="41" fillId="6" borderId="27" xfId="0" applyFont="1" applyFill="1" applyBorder="1" applyAlignment="1" applyProtection="1">
      <alignment horizontal="center" vertical="center" wrapText="1"/>
      <protection hidden="1"/>
    </xf>
    <xf numFmtId="0" fontId="41" fillId="6" borderId="28" xfId="0" applyFont="1" applyFill="1" applyBorder="1" applyAlignment="1" applyProtection="1">
      <alignment horizontal="center" vertical="center" wrapText="1"/>
      <protection hidden="1"/>
    </xf>
    <xf numFmtId="0" fontId="41" fillId="6" borderId="29" xfId="0" applyFont="1" applyFill="1" applyBorder="1" applyAlignment="1" applyProtection="1">
      <alignment horizontal="center" vertical="center" wrapText="1"/>
      <protection hidden="1"/>
    </xf>
    <xf numFmtId="164" fontId="41" fillId="6" borderId="27" xfId="0" applyNumberFormat="1" applyFont="1" applyFill="1" applyBorder="1" applyAlignment="1" applyProtection="1">
      <alignment horizontal="center" vertical="center" wrapText="1"/>
      <protection hidden="1"/>
    </xf>
    <xf numFmtId="164" fontId="41" fillId="6" borderId="28" xfId="0" applyNumberFormat="1" applyFont="1" applyFill="1" applyBorder="1" applyAlignment="1" applyProtection="1">
      <alignment horizontal="center" vertical="center" wrapText="1"/>
      <protection hidden="1"/>
    </xf>
    <xf numFmtId="164" fontId="41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Alignment="1">
      <alignment vertical="top" wrapText="1"/>
    </xf>
    <xf numFmtId="0" fontId="5" fillId="2" borderId="0" xfId="0" quotePrefix="1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4" fillId="2" borderId="0" xfId="0" applyFont="1" applyFill="1" applyAlignment="1">
      <alignment horizontal="right" vertical="top" wrapText="1"/>
    </xf>
    <xf numFmtId="0" fontId="24" fillId="2" borderId="25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23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7" fillId="3" borderId="7" xfId="0" quotePrefix="1" applyFont="1" applyFill="1" applyBorder="1" applyAlignment="1">
      <alignment horizontal="center" vertical="center" wrapText="1"/>
    </xf>
    <xf numFmtId="0" fontId="17" fillId="3" borderId="8" xfId="0" quotePrefix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top" wrapText="1"/>
    </xf>
    <xf numFmtId="0" fontId="18" fillId="3" borderId="21" xfId="0" applyFont="1" applyFill="1" applyBorder="1" applyAlignment="1" applyProtection="1">
      <alignment horizontal="center" vertical="center" wrapText="1"/>
      <protection hidden="1"/>
    </xf>
    <xf numFmtId="0" fontId="18" fillId="3" borderId="22" xfId="0" applyFont="1" applyFill="1" applyBorder="1" applyAlignment="1" applyProtection="1">
      <alignment horizontal="center" vertical="center" wrapText="1"/>
      <protection hidden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4" fillId="2" borderId="0" xfId="0" quotePrefix="1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13" fillId="2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45"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 style="thin">
          <color theme="9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/>
        </left>
        <right/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9"/>
        </right>
        <top/>
        <bottom/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9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</xdr:row>
          <xdr:rowOff>190500</xdr:rowOff>
        </xdr:from>
        <xdr:to>
          <xdr:col>7</xdr:col>
          <xdr:colOff>2194560</xdr:colOff>
          <xdr:row>30</xdr:row>
          <xdr:rowOff>22860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I.1. Tipo (selecionar a opção aplicável)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76200</xdr:rowOff>
        </xdr:from>
        <xdr:to>
          <xdr:col>7</xdr:col>
          <xdr:colOff>2011680</xdr:colOff>
          <xdr:row>16</xdr:row>
          <xdr:rowOff>121920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«Novo estabelecimento» - n.º 1a)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30480</xdr:rowOff>
        </xdr:from>
        <xdr:to>
          <xdr:col>7</xdr:col>
          <xdr:colOff>571500</xdr:colOff>
          <xdr:row>18</xdr:row>
          <xdr:rowOff>152400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«Outro estabelecimento» - n.º 1b)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83820</xdr:rowOff>
        </xdr:from>
        <xdr:to>
          <xdr:col>7</xdr:col>
          <xdr:colOff>830580</xdr:colOff>
          <xdr:row>22</xdr:row>
          <xdr:rowOff>99060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substancial de estabelecimento - n.º 2a)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22</xdr:row>
          <xdr:rowOff>22860</xdr:rowOff>
        </xdr:from>
        <xdr:to>
          <xdr:col>7</xdr:col>
          <xdr:colOff>1638300</xdr:colOff>
          <xdr:row>24</xdr:row>
          <xdr:rowOff>152400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classificação de substâncias perigosas presentes, que implique mudança de enquadramento - n.º 2b)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99060</xdr:rowOff>
        </xdr:from>
        <xdr:to>
          <xdr:col>7</xdr:col>
          <xdr:colOff>2004060</xdr:colOff>
          <xdr:row>26</xdr:row>
          <xdr:rowOff>99060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Alteração da informação constante das alíneas a), b) e c) do anexo II - n.º 2c) do artigo 14.º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27</xdr:row>
          <xdr:rowOff>190500</xdr:rowOff>
        </xdr:from>
        <xdr:to>
          <xdr:col>7</xdr:col>
          <xdr:colOff>1988820</xdr:colOff>
          <xdr:row>30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Comunicação de encerramento ou desativação do estabelecimento - n.º 3 do artigo 14.º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49695</xdr:colOff>
      <xdr:row>0</xdr:row>
      <xdr:rowOff>84897</xdr:rowOff>
    </xdr:from>
    <xdr:to>
      <xdr:col>5</xdr:col>
      <xdr:colOff>327854</xdr:colOff>
      <xdr:row>4</xdr:row>
      <xdr:rowOff>132522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7" y="84897"/>
          <a:ext cx="2141746" cy="809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36</xdr:row>
          <xdr:rowOff>0</xdr:rowOff>
        </xdr:from>
        <xdr:to>
          <xdr:col>3</xdr:col>
          <xdr:colOff>480060</xdr:colOff>
          <xdr:row>37</xdr:row>
          <xdr:rowOff>99060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0</xdr:rowOff>
        </xdr:from>
        <xdr:to>
          <xdr:col>4</xdr:col>
          <xdr:colOff>38100</xdr:colOff>
          <xdr:row>37</xdr:row>
          <xdr:rowOff>99060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32</xdr:row>
          <xdr:rowOff>7620</xdr:rowOff>
        </xdr:from>
        <xdr:to>
          <xdr:col>3</xdr:col>
          <xdr:colOff>274320</xdr:colOff>
          <xdr:row>33</xdr:row>
          <xdr:rowOff>137160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32</xdr:row>
          <xdr:rowOff>22860</xdr:rowOff>
        </xdr:from>
        <xdr:to>
          <xdr:col>3</xdr:col>
          <xdr:colOff>769620</xdr:colOff>
          <xdr:row>33</xdr:row>
          <xdr:rowOff>144780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30</xdr:row>
          <xdr:rowOff>144780</xdr:rowOff>
        </xdr:from>
        <xdr:to>
          <xdr:col>8</xdr:col>
          <xdr:colOff>114300</xdr:colOff>
          <xdr:row>33</xdr:row>
          <xdr:rowOff>160020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35</xdr:row>
          <xdr:rowOff>7620</xdr:rowOff>
        </xdr:from>
        <xdr:to>
          <xdr:col>8</xdr:col>
          <xdr:colOff>121920</xdr:colOff>
          <xdr:row>37</xdr:row>
          <xdr:rowOff>175260</xdr:rowOff>
        </xdr:to>
        <xdr:sp macro="" textlink="">
          <xdr:nvSpPr>
            <xdr:cNvPr id="4109" name="Group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26</xdr:row>
          <xdr:rowOff>45720</xdr:rowOff>
        </xdr:from>
        <xdr:to>
          <xdr:col>7</xdr:col>
          <xdr:colOff>1988820</xdr:colOff>
          <xdr:row>28</xdr:row>
          <xdr:rowOff>45720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Atualização no âmbito do n.º 3 do artigo 50.º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84897</xdr:rowOff>
    </xdr:from>
    <xdr:to>
      <xdr:col>2</xdr:col>
      <xdr:colOff>653775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4"/>
        <a:stretch/>
      </xdr:blipFill>
      <xdr:spPr>
        <a:xfrm>
          <a:off x="200024" y="84897"/>
          <a:ext cx="2130151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49694</xdr:colOff>
      <xdr:row>0</xdr:row>
      <xdr:rowOff>84897</xdr:rowOff>
    </xdr:from>
    <xdr:to>
      <xdr:col>5</xdr:col>
      <xdr:colOff>327854</xdr:colOff>
      <xdr:row>4</xdr:row>
      <xdr:rowOff>132522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/>
        <a:stretch/>
      </xdr:blipFill>
      <xdr:spPr>
        <a:xfrm>
          <a:off x="182216" y="84897"/>
          <a:ext cx="2141747" cy="80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21:AA1121" totalsRowShown="0" headerRowDxfId="44" dataDxfId="43">
  <tableColumns count="26">
    <tableColumn id="1" xr3:uid="{00000000-0010-0000-0000-000001000000}" name="Identificação" dataDxfId="42"/>
    <tableColumn id="2" xr3:uid="{00000000-0010-0000-0000-000002000000}" name="Estado físico" dataDxfId="41"/>
    <tableColumn id="3" xr3:uid="{00000000-0010-0000-0000-000003000000}" name="Tipo de armazenagem" dataDxfId="40"/>
    <tableColumn id="4" xr3:uid="{00000000-0010-0000-0000-000004000000}" name="Quantidade máxima (q) (tonelada)" dataDxfId="39"/>
    <tableColumn id="5" xr3:uid="{00000000-0010-0000-0000-000005000000}" name="Substância designada" dataDxfId="38"/>
    <tableColumn id="6" xr3:uid="{00000000-0010-0000-0000-000006000000}" name="Classificação" dataDxfId="37"/>
    <tableColumn id="14" xr3:uid="{00000000-0010-0000-0000-00000E000000}" name="Secção H" dataDxfId="36"/>
    <tableColumn id="13" xr3:uid="{00000000-0010-0000-0000-00000D000000}" name="Secção P" dataDxfId="35"/>
    <tableColumn id="12" xr3:uid="{00000000-0010-0000-0000-00000C000000}" name="Secção E" dataDxfId="34"/>
    <tableColumn id="7" xr3:uid="{00000000-0010-0000-0000-000007000000}" name="Secção O" dataDxfId="33"/>
    <tableColumn id="8" xr3:uid="{00000000-0010-0000-0000-000008000000}" name="Qinf Secção H" dataDxfId="32">
      <calculatedColumnFormula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calculatedColumnFormula>
    </tableColumn>
    <tableColumn id="9" xr3:uid="{00000000-0010-0000-0000-000009000000}" name="Qinf Secção P" dataDxfId="31">
      <calculatedColumnFormula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calculatedColumnFormula>
    </tableColumn>
    <tableColumn id="10" xr3:uid="{00000000-0010-0000-0000-00000A000000}" name="Qinf Secção E" dataDxfId="30">
      <calculatedColumnFormula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calculatedColumnFormula>
    </tableColumn>
    <tableColumn id="11" xr3:uid="{00000000-0010-0000-0000-00000B000000}" name="Qinf Secção O" dataDxfId="29">
      <calculatedColumnFormula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calculatedColumnFormula>
    </tableColumn>
    <tableColumn id="15" xr3:uid="{00000000-0010-0000-0000-00000F000000}" name="Qsup Secção H" dataDxfId="28">
      <calculatedColumnFormula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calculatedColumnFormula>
    </tableColumn>
    <tableColumn id="16" xr3:uid="{00000000-0010-0000-0000-000010000000}" name="Qsup Secção P" dataDxfId="27">
      <calculatedColumnFormula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calculatedColumnFormula>
    </tableColumn>
    <tableColumn id="17" xr3:uid="{00000000-0010-0000-0000-000011000000}" name="Qsup Secção E" dataDxfId="26">
      <calculatedColumnFormula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calculatedColumnFormula>
    </tableColumn>
    <tableColumn id="18" xr3:uid="{00000000-0010-0000-0000-000012000000}" name="Qsup Secção O" dataDxfId="25">
      <calculatedColumnFormula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calculatedColumnFormula>
    </tableColumn>
    <tableColumn id="19" xr3:uid="{00000000-0010-0000-0000-000013000000}" name="q/Qinf Secção H" dataDxfId="24">
      <calculatedColumnFormula>IF(Tabela1[[#This Row],[Qinf Secção H]]=" -", " -", Tabela1[[#This Row],[Quantidade máxima (q) (tonelada)]]/Tabela1[[#This Row],[Qinf Secção H]])</calculatedColumnFormula>
    </tableColumn>
    <tableColumn id="20" xr3:uid="{00000000-0010-0000-0000-000014000000}" name="q/Qinf Secção P" dataDxfId="23">
      <calculatedColumnFormula>IF(Tabela1[[#This Row],[Qinf Secção P]]=" -", " -", Tabela1[[#This Row],[Quantidade máxima (q) (tonelada)]]/Tabela1[[#This Row],[Qinf Secção P]])</calculatedColumnFormula>
    </tableColumn>
    <tableColumn id="21" xr3:uid="{00000000-0010-0000-0000-000015000000}" name="q/Qinf Secção E" dataDxfId="22">
      <calculatedColumnFormula>IF(Tabela1[[#This Row],[Qinf Secção E]]=" -", " -", Tabela1[[#This Row],[Quantidade máxima (q) (tonelada)]]/Tabela1[[#This Row],[Qinf Secção E]])</calculatedColumnFormula>
    </tableColumn>
    <tableColumn id="22" xr3:uid="{00000000-0010-0000-0000-000016000000}" name="q/Qsup Secção H" dataDxfId="21">
      <calculatedColumnFormula>IF(Tabela1[[#This Row],[Qsup Secção H]]=" -", " -", Tabela1[[#This Row],[Quantidade máxima (q) (tonelada)]]/Tabela1[[#This Row],[Qsup Secção H]])</calculatedColumnFormula>
    </tableColumn>
    <tableColumn id="23" xr3:uid="{00000000-0010-0000-0000-000017000000}" name="q/Qsup Secção P" dataDxfId="20">
      <calculatedColumnFormula>IF(Tabela1[[#This Row],[Qsup Secção P]]=" -", " -", Tabela1[[#This Row],[Quantidade máxima (q) (tonelada)]]/Tabela1[[#This Row],[Qsup Secção P]])</calculatedColumnFormula>
    </tableColumn>
    <tableColumn id="24" xr3:uid="{00000000-0010-0000-0000-000018000000}" name="q/Qsup Secção E" dataDxfId="19">
      <calculatedColumnFormula>IF(Tabela1[[#This Row],[Qsup Secção E]]=" -", " -", Tabela1[[#This Row],[Quantidade máxima (q) (tonelada)]]/Tabela1[[#This Row],[Qsup Secção E]])</calculatedColumnFormula>
    </tableColumn>
    <tableColumn id="26" xr3:uid="{00000000-0010-0000-0000-00001A000000}" name="NI?" dataDxfId="18">
      <calculatedColumnFormula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calculatedColumnFormula>
    </tableColumn>
    <tableColumn id="27" xr3:uid="{00000000-0010-0000-0000-00001B000000}" name="NS?" dataDxfId="17">
      <calculatedColumnFormula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calculatedColumnFormula>
    </tableColumn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Designadas" displayName="Designadas" ref="F5:J58" totalsRowShown="0" headerRowDxfId="16" dataDxfId="14" headerRowBorderDxfId="15" tableBorderDxfId="13">
  <autoFilter ref="F5:J58" xr:uid="{00000000-0009-0000-0100-000004000000}"/>
  <tableColumns count="5">
    <tableColumn id="1" xr3:uid="{00000000-0010-0000-0100-000001000000}" name="Substância designada" dataDxfId="12"/>
    <tableColumn id="2" xr3:uid="{00000000-0010-0000-0100-000002000000}" name="Inf" dataDxfId="11"/>
    <tableColumn id="3" xr3:uid="{00000000-0010-0000-0100-000003000000}" name="Sup" dataDxfId="10"/>
    <tableColumn id="4" xr3:uid="{00000000-0010-0000-0100-000004000000}" name="input message" dataDxfId="9"/>
    <tableColumn id="5" xr3:uid="{00000000-0010-0000-0100-000005000000}" name="Célula (ref)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Categorias" displayName="Categorias" ref="L5:P26" totalsRowShown="0" headerRowDxfId="7" headerRowBorderDxfId="6" tableBorderDxfId="5">
  <autoFilter ref="L5:P26" xr:uid="{00000000-0009-0000-0100-000005000000}"/>
  <tableColumns count="5">
    <tableColumn id="1" xr3:uid="{00000000-0010-0000-0200-000001000000}" name="Categoria Seveso" dataDxfId="4"/>
    <tableColumn id="2" xr3:uid="{00000000-0010-0000-0200-000002000000}" name="Inf" dataDxfId="3"/>
    <tableColumn id="3" xr3:uid="{00000000-0010-0000-0200-000003000000}" name="Sup" dataDxfId="2"/>
    <tableColumn id="4" xr3:uid="{00000000-0010-0000-0200-000004000000}" name="input message" dataDxfId="1"/>
    <tableColumn id="5" xr3:uid="{00000000-0010-0000-0200-000005000000}" name="Célula (ref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pambiente.pt/_zdata/Instrumentos/Seveso/Guia_enquadramento_PAG_DL150_201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B1:S113"/>
  <sheetViews>
    <sheetView topLeftCell="A185" zoomScale="115" zoomScaleNormal="115" zoomScaleSheetLayoutView="100" workbookViewId="0">
      <selection activeCell="N17" sqref="N17"/>
    </sheetView>
  </sheetViews>
  <sheetFormatPr defaultColWidth="9.109375" defaultRowHeight="14.4" x14ac:dyDescent="0.3"/>
  <cols>
    <col min="1" max="1" width="2" customWidth="1"/>
    <col min="2" max="2" width="4" customWidth="1"/>
    <col min="3" max="3" width="3.109375" customWidth="1"/>
    <col min="4" max="4" width="14" customWidth="1"/>
    <col min="5" max="5" width="6.88671875" customWidth="1"/>
    <col min="6" max="6" width="5.6640625" customWidth="1"/>
    <col min="7" max="7" width="4.6640625" customWidth="1"/>
    <col min="8" max="8" width="62" customWidth="1"/>
    <col min="9" max="9" width="2" style="1" customWidth="1"/>
    <col min="10" max="10" width="6" style="1" customWidth="1"/>
    <col min="11" max="11" width="4.6640625" style="1" customWidth="1"/>
    <col min="12" max="13" width="6" style="1" customWidth="1"/>
    <col min="14" max="28" width="6" customWidth="1"/>
  </cols>
  <sheetData>
    <row r="1" spans="2:9" s="1" customFormat="1" x14ac:dyDescent="0.3"/>
    <row r="2" spans="2:9" s="1" customFormat="1" x14ac:dyDescent="0.3"/>
    <row r="3" spans="2:9" s="1" customFormat="1" x14ac:dyDescent="0.3"/>
    <row r="4" spans="2:9" s="1" customFormat="1" x14ac:dyDescent="0.3">
      <c r="C4" s="60"/>
      <c r="D4" s="85"/>
      <c r="E4" s="85"/>
      <c r="F4" s="85"/>
      <c r="G4" s="85"/>
      <c r="H4" s="85"/>
      <c r="I4" s="85"/>
    </row>
    <row r="5" spans="2:9" s="1" customFormat="1" ht="15" customHeight="1" x14ac:dyDescent="0.3"/>
    <row r="6" spans="2:9" s="1" customFormat="1" ht="15" customHeight="1" x14ac:dyDescent="0.35">
      <c r="B6" s="73" t="s">
        <v>255</v>
      </c>
    </row>
    <row r="7" spans="2:9" s="1" customFormat="1" x14ac:dyDescent="0.3">
      <c r="B7" s="6" t="s">
        <v>159</v>
      </c>
      <c r="I7" s="61"/>
    </row>
    <row r="8" spans="2:9" s="1" customFormat="1" x14ac:dyDescent="0.3">
      <c r="B8" s="6"/>
      <c r="I8" s="61"/>
    </row>
    <row r="9" spans="2:9" s="1" customFormat="1" x14ac:dyDescent="0.3">
      <c r="B9" s="62" t="s">
        <v>147</v>
      </c>
      <c r="C9" s="63"/>
      <c r="D9" s="63"/>
      <c r="E9" s="63"/>
      <c r="F9" s="63"/>
      <c r="G9" s="63"/>
      <c r="H9" s="63"/>
      <c r="I9" s="63"/>
    </row>
    <row r="10" spans="2:9" s="1" customFormat="1" ht="13.5" customHeight="1" x14ac:dyDescent="0.3">
      <c r="E10" s="64"/>
    </row>
    <row r="11" spans="2:9" s="1" customFormat="1" ht="36" customHeight="1" x14ac:dyDescent="0.3">
      <c r="B11" s="156" t="s">
        <v>254</v>
      </c>
      <c r="C11" s="156"/>
      <c r="D11" s="156"/>
      <c r="E11" s="156"/>
      <c r="F11" s="156"/>
      <c r="G11" s="156"/>
      <c r="H11" s="156"/>
    </row>
    <row r="12" spans="2:9" s="1" customFormat="1" x14ac:dyDescent="0.3">
      <c r="E12" s="64"/>
      <c r="I12" s="6"/>
    </row>
    <row r="13" spans="2:9" s="1" customFormat="1" ht="15" customHeight="1" x14ac:dyDescent="0.3">
      <c r="B13" s="6"/>
      <c r="E13" s="64"/>
      <c r="I13" s="61"/>
    </row>
    <row r="14" spans="2:9" s="1" customFormat="1" x14ac:dyDescent="0.3">
      <c r="B14" s="6"/>
      <c r="C14" s="6" t="s">
        <v>162</v>
      </c>
      <c r="E14" s="64"/>
      <c r="I14" s="61"/>
    </row>
    <row r="15" spans="2:9" s="1" customFormat="1" x14ac:dyDescent="0.3">
      <c r="B15" s="6"/>
      <c r="E15" s="64"/>
    </row>
    <row r="16" spans="2:9" s="1" customFormat="1" x14ac:dyDescent="0.3">
      <c r="B16" s="6"/>
      <c r="E16" s="64"/>
      <c r="I16" s="65"/>
    </row>
    <row r="17" spans="2:9" s="1" customFormat="1" x14ac:dyDescent="0.3">
      <c r="B17" s="6"/>
      <c r="E17" s="64"/>
    </row>
    <row r="18" spans="2:9" s="1" customFormat="1" x14ac:dyDescent="0.3">
      <c r="B18" s="6"/>
      <c r="E18" s="64"/>
      <c r="I18" s="65"/>
    </row>
    <row r="19" spans="2:9" s="1" customFormat="1" x14ac:dyDescent="0.3">
      <c r="B19" s="6"/>
      <c r="E19" s="64"/>
    </row>
    <row r="20" spans="2:9" s="1" customFormat="1" x14ac:dyDescent="0.3">
      <c r="B20" s="6"/>
      <c r="C20" s="6" t="s">
        <v>163</v>
      </c>
      <c r="E20" s="64"/>
    </row>
    <row r="21" spans="2:9" s="1" customFormat="1" x14ac:dyDescent="0.3">
      <c r="B21" s="6"/>
      <c r="D21" s="1" t="s">
        <v>157</v>
      </c>
      <c r="E21" s="64"/>
    </row>
    <row r="22" spans="2:9" s="1" customFormat="1" x14ac:dyDescent="0.3">
      <c r="B22" s="6"/>
      <c r="E22" s="64"/>
    </row>
    <row r="23" spans="2:9" s="1" customFormat="1" x14ac:dyDescent="0.3">
      <c r="B23" s="6"/>
      <c r="E23" s="64"/>
    </row>
    <row r="24" spans="2:9" s="1" customFormat="1" x14ac:dyDescent="0.3">
      <c r="B24" s="6"/>
      <c r="E24" s="64"/>
      <c r="I24" s="65"/>
    </row>
    <row r="25" spans="2:9" s="1" customFormat="1" x14ac:dyDescent="0.3">
      <c r="B25" s="6"/>
    </row>
    <row r="26" spans="2:9" s="1" customFormat="1" x14ac:dyDescent="0.3">
      <c r="B26" s="6"/>
      <c r="E26" s="64"/>
    </row>
    <row r="27" spans="2:9" s="1" customFormat="1" x14ac:dyDescent="0.3">
      <c r="B27" s="6"/>
      <c r="E27" s="64"/>
    </row>
    <row r="28" spans="2:9" s="1" customFormat="1" x14ac:dyDescent="0.3">
      <c r="B28" s="6"/>
      <c r="E28" s="64"/>
      <c r="I28" s="65"/>
    </row>
    <row r="29" spans="2:9" s="1" customFormat="1" x14ac:dyDescent="0.3">
      <c r="B29" s="6"/>
      <c r="E29" s="64"/>
      <c r="I29" s="61"/>
    </row>
    <row r="30" spans="2:9" s="1" customFormat="1" x14ac:dyDescent="0.3">
      <c r="B30" s="6"/>
      <c r="E30" s="64"/>
      <c r="I30" s="61"/>
    </row>
    <row r="31" spans="2:9" s="1" customFormat="1" x14ac:dyDescent="0.3">
      <c r="B31" s="6"/>
      <c r="E31" s="64"/>
      <c r="I31" s="61"/>
    </row>
    <row r="32" spans="2:9" s="1" customFormat="1" ht="25.5" customHeight="1" x14ac:dyDescent="0.3">
      <c r="B32" s="86" t="s">
        <v>174</v>
      </c>
      <c r="C32" s="156" t="s">
        <v>175</v>
      </c>
      <c r="D32" s="156"/>
      <c r="E32" s="156"/>
      <c r="F32" s="156"/>
      <c r="G32" s="156"/>
      <c r="H32" s="156"/>
      <c r="I32" s="61"/>
    </row>
    <row r="33" spans="2:19" s="1" customFormat="1" x14ac:dyDescent="0.3">
      <c r="B33" s="6"/>
      <c r="E33" s="64"/>
      <c r="I33" s="61"/>
    </row>
    <row r="34" spans="2:19" s="1" customFormat="1" x14ac:dyDescent="0.3">
      <c r="B34" s="6"/>
      <c r="E34" s="64"/>
      <c r="I34" s="61"/>
    </row>
    <row r="35" spans="2:19" s="1" customFormat="1" ht="6" customHeight="1" x14ac:dyDescent="0.3">
      <c r="B35" s="6"/>
      <c r="E35" s="64"/>
      <c r="I35" s="61"/>
    </row>
    <row r="36" spans="2:19" s="1" customFormat="1" x14ac:dyDescent="0.3">
      <c r="B36" s="87" t="s">
        <v>176</v>
      </c>
      <c r="C36" s="7" t="s">
        <v>177</v>
      </c>
      <c r="E36" s="64"/>
      <c r="I36" s="61"/>
    </row>
    <row r="37" spans="2:19" s="1" customFormat="1" x14ac:dyDescent="0.3">
      <c r="B37" s="6"/>
      <c r="E37" s="64"/>
      <c r="I37" s="61"/>
    </row>
    <row r="38" spans="2:19" s="1" customFormat="1" x14ac:dyDescent="0.3">
      <c r="B38" s="6"/>
      <c r="E38" s="64"/>
      <c r="I38" s="61"/>
    </row>
    <row r="39" spans="2:19" s="1" customFormat="1" x14ac:dyDescent="0.3">
      <c r="B39" s="6"/>
      <c r="E39" s="64"/>
      <c r="I39" s="61"/>
    </row>
    <row r="40" spans="2:19" s="1" customFormat="1" ht="15.75" customHeight="1" x14ac:dyDescent="0.3">
      <c r="B40" s="62" t="s">
        <v>148</v>
      </c>
      <c r="C40" s="63"/>
      <c r="D40" s="63"/>
      <c r="E40" s="63"/>
      <c r="F40" s="63"/>
      <c r="G40" s="63"/>
      <c r="H40" s="63"/>
      <c r="I40" s="63"/>
      <c r="S40" s="7"/>
    </row>
    <row r="41" spans="2:19" s="1" customFormat="1" ht="15.75" customHeight="1" x14ac:dyDescent="0.3">
      <c r="S41" s="7"/>
    </row>
    <row r="42" spans="2:19" s="1" customFormat="1" ht="15.75" customHeight="1" x14ac:dyDescent="0.3">
      <c r="B42" s="6" t="s">
        <v>168</v>
      </c>
      <c r="C42" s="6" t="s">
        <v>149</v>
      </c>
      <c r="S42" s="7"/>
    </row>
    <row r="43" spans="2:19" s="1" customFormat="1" ht="15.75" customHeight="1" x14ac:dyDescent="0.3">
      <c r="E43"/>
      <c r="S43" s="7"/>
    </row>
    <row r="44" spans="2:19" s="1" customFormat="1" x14ac:dyDescent="0.3">
      <c r="D44" s="66"/>
      <c r="G44" s="74" t="s">
        <v>150</v>
      </c>
      <c r="H44" s="113"/>
      <c r="L44" s="112"/>
      <c r="O44" s="76"/>
      <c r="S44" s="7"/>
    </row>
    <row r="45" spans="2:19" s="1" customFormat="1" ht="15.75" customHeight="1" x14ac:dyDescent="0.3">
      <c r="C45" s="66"/>
      <c r="D45" s="66"/>
      <c r="J45" s="67"/>
      <c r="S45" s="7"/>
    </row>
    <row r="46" spans="2:19" s="1" customFormat="1" ht="15.75" customHeight="1" x14ac:dyDescent="0.3">
      <c r="D46" s="66"/>
      <c r="G46" s="74" t="s">
        <v>151</v>
      </c>
      <c r="H46" s="113"/>
    </row>
    <row r="47" spans="2:19" s="1" customFormat="1" ht="15.75" customHeight="1" x14ac:dyDescent="0.3">
      <c r="C47" s="66"/>
      <c r="D47" s="66"/>
      <c r="J47" s="67"/>
    </row>
    <row r="48" spans="2:19" s="1" customFormat="1" ht="15.75" customHeight="1" x14ac:dyDescent="0.3">
      <c r="D48" s="66"/>
      <c r="G48" s="74" t="s">
        <v>152</v>
      </c>
      <c r="H48" s="113"/>
      <c r="J48" s="67"/>
    </row>
    <row r="49" spans="2:10" s="1" customFormat="1" ht="15.75" customHeight="1" x14ac:dyDescent="0.3">
      <c r="C49" s="66"/>
      <c r="D49" s="66"/>
      <c r="J49" s="67"/>
    </row>
    <row r="50" spans="2:10" s="1" customFormat="1" ht="15.75" customHeight="1" x14ac:dyDescent="0.3">
      <c r="B50" s="6" t="s">
        <v>173</v>
      </c>
      <c r="C50" s="6" t="s">
        <v>153</v>
      </c>
      <c r="D50" s="6"/>
      <c r="J50" s="67"/>
    </row>
    <row r="51" spans="2:10" s="1" customFormat="1" ht="15.75" customHeight="1" x14ac:dyDescent="0.3">
      <c r="J51" s="67"/>
    </row>
    <row r="52" spans="2:10" s="1" customFormat="1" ht="15.75" customHeight="1" x14ac:dyDescent="0.3">
      <c r="F52" s="68"/>
      <c r="G52" s="74" t="s">
        <v>154</v>
      </c>
      <c r="H52" s="113"/>
      <c r="J52" s="67"/>
    </row>
    <row r="53" spans="2:10" s="1" customFormat="1" ht="15.75" customHeight="1" x14ac:dyDescent="0.3">
      <c r="F53" s="68"/>
      <c r="J53" s="67"/>
    </row>
    <row r="54" spans="2:10" s="1" customFormat="1" ht="15.75" customHeight="1" x14ac:dyDescent="0.3">
      <c r="D54" s="6"/>
      <c r="F54" s="68"/>
      <c r="G54" s="74" t="s">
        <v>242</v>
      </c>
      <c r="H54" s="113"/>
      <c r="J54" s="67"/>
    </row>
    <row r="55" spans="2:10" s="1" customFormat="1" ht="15.75" customHeight="1" x14ac:dyDescent="0.3">
      <c r="F55" s="69"/>
      <c r="G55" s="75"/>
      <c r="J55" s="67"/>
    </row>
    <row r="56" spans="2:10" s="1" customFormat="1" ht="15.75" customHeight="1" x14ac:dyDescent="0.3">
      <c r="G56" s="74" t="s">
        <v>243</v>
      </c>
      <c r="H56" s="113"/>
      <c r="J56" s="67"/>
    </row>
    <row r="57" spans="2:10" s="1" customFormat="1" ht="15.75" customHeight="1" x14ac:dyDescent="0.3">
      <c r="C57" s="66"/>
      <c r="G57" s="75"/>
      <c r="J57" s="67"/>
    </row>
    <row r="58" spans="2:10" s="1" customFormat="1" ht="15.75" customHeight="1" x14ac:dyDescent="0.3">
      <c r="G58" s="74" t="s">
        <v>244</v>
      </c>
      <c r="H58" s="113"/>
      <c r="J58" s="67"/>
    </row>
    <row r="59" spans="2:10" s="1" customFormat="1" ht="15.75" customHeight="1" x14ac:dyDescent="0.3">
      <c r="C59" s="66"/>
      <c r="J59" s="67"/>
    </row>
    <row r="60" spans="2:10" s="1" customFormat="1" ht="15.75" customHeight="1" x14ac:dyDescent="0.3">
      <c r="G60" s="74" t="s">
        <v>245</v>
      </c>
      <c r="H60" s="113"/>
      <c r="J60" s="67"/>
    </row>
    <row r="61" spans="2:10" s="1" customFormat="1" ht="15.75" customHeight="1" x14ac:dyDescent="0.3">
      <c r="C61" s="66"/>
      <c r="J61" s="67"/>
    </row>
    <row r="62" spans="2:10" s="1" customFormat="1" ht="27.75" customHeight="1" x14ac:dyDescent="0.3">
      <c r="C62" s="157" t="s">
        <v>246</v>
      </c>
      <c r="D62" s="157"/>
      <c r="E62" s="157"/>
      <c r="F62" s="157"/>
      <c r="G62" s="158"/>
      <c r="H62" s="113"/>
      <c r="J62" s="67"/>
    </row>
    <row r="63" spans="2:10" s="1" customFormat="1" ht="15.75" customHeight="1" x14ac:dyDescent="0.3">
      <c r="C63" s="66"/>
      <c r="J63" s="67"/>
    </row>
    <row r="64" spans="2:10" s="1" customFormat="1" ht="15.75" customHeight="1" x14ac:dyDescent="0.3">
      <c r="G64" s="74" t="s">
        <v>247</v>
      </c>
      <c r="H64" s="113"/>
      <c r="J64" s="67"/>
    </row>
    <row r="65" spans="2:10" s="1" customFormat="1" ht="15.75" customHeight="1" x14ac:dyDescent="0.3">
      <c r="C65" s="66"/>
      <c r="F65" s="69"/>
      <c r="J65" s="67"/>
    </row>
    <row r="66" spans="2:10" s="1" customFormat="1" ht="15.75" customHeight="1" x14ac:dyDescent="0.3">
      <c r="B66" s="6" t="s">
        <v>169</v>
      </c>
      <c r="C66" s="6" t="s">
        <v>155</v>
      </c>
      <c r="J66" s="67"/>
    </row>
    <row r="67" spans="2:10" s="1" customFormat="1" ht="15.75" customHeight="1" x14ac:dyDescent="0.3">
      <c r="B67" s="6"/>
      <c r="C67" s="6"/>
      <c r="J67" s="67"/>
    </row>
    <row r="68" spans="2:10" s="1" customFormat="1" ht="15.75" customHeight="1" x14ac:dyDescent="0.3">
      <c r="B68" s="6"/>
      <c r="G68" s="74" t="s">
        <v>242</v>
      </c>
      <c r="H68" s="113"/>
      <c r="J68" s="67"/>
    </row>
    <row r="69" spans="2:10" s="1" customFormat="1" ht="15.75" customHeight="1" x14ac:dyDescent="0.3">
      <c r="F69" s="69"/>
      <c r="J69" s="67"/>
    </row>
    <row r="70" spans="2:10" s="1" customFormat="1" ht="15.6" x14ac:dyDescent="0.3">
      <c r="B70" s="84" t="s">
        <v>170</v>
      </c>
      <c r="C70" s="159" t="s">
        <v>156</v>
      </c>
      <c r="D70" s="159"/>
      <c r="E70" s="159"/>
      <c r="F70" s="159"/>
      <c r="G70" s="159"/>
      <c r="H70" s="159"/>
      <c r="J70" s="67"/>
    </row>
    <row r="71" spans="2:10" s="1" customFormat="1" ht="15.75" customHeight="1" x14ac:dyDescent="0.3">
      <c r="F71" s="70"/>
      <c r="J71" s="67"/>
    </row>
    <row r="72" spans="2:10" s="1" customFormat="1" ht="15.75" customHeight="1" x14ac:dyDescent="0.3">
      <c r="G72" s="74" t="s">
        <v>248</v>
      </c>
      <c r="H72" s="113"/>
      <c r="J72" s="67"/>
    </row>
    <row r="73" spans="2:10" s="1" customFormat="1" ht="15.75" customHeight="1" x14ac:dyDescent="0.3">
      <c r="D73" s="66"/>
      <c r="G73" s="74"/>
      <c r="J73" s="67"/>
    </row>
    <row r="74" spans="2:10" s="1" customFormat="1" ht="15.75" customHeight="1" x14ac:dyDescent="0.3">
      <c r="D74" s="66"/>
      <c r="G74" s="74" t="s">
        <v>249</v>
      </c>
      <c r="H74" s="113"/>
      <c r="J74" s="67"/>
    </row>
    <row r="75" spans="2:10" s="1" customFormat="1" ht="15.75" customHeight="1" x14ac:dyDescent="0.3">
      <c r="D75" s="66"/>
      <c r="G75" s="74"/>
      <c r="H75" s="7"/>
      <c r="J75" s="67"/>
    </row>
    <row r="76" spans="2:10" s="1" customFormat="1" ht="15.75" customHeight="1" x14ac:dyDescent="0.3">
      <c r="D76" s="66"/>
      <c r="G76" s="74" t="s">
        <v>250</v>
      </c>
      <c r="H76" s="113"/>
      <c r="J76" s="71"/>
    </row>
    <row r="77" spans="2:10" s="1" customFormat="1" ht="15.75" customHeight="1" x14ac:dyDescent="0.3">
      <c r="D77" s="66"/>
      <c r="G77" s="74"/>
      <c r="J77" s="71"/>
    </row>
    <row r="78" spans="2:10" s="1" customFormat="1" ht="15.75" customHeight="1" x14ac:dyDescent="0.3">
      <c r="D78" s="66"/>
      <c r="G78" s="74" t="s">
        <v>251</v>
      </c>
      <c r="H78" s="113"/>
      <c r="J78" s="71"/>
    </row>
    <row r="79" spans="2:10" s="1" customFormat="1" x14ac:dyDescent="0.3">
      <c r="D79" s="66"/>
      <c r="G79" s="74"/>
    </row>
    <row r="80" spans="2:10" s="1" customFormat="1" x14ac:dyDescent="0.3">
      <c r="D80" s="66"/>
      <c r="G80" s="74" t="s">
        <v>252</v>
      </c>
      <c r="H80" s="113"/>
    </row>
    <row r="81" spans="2:8" s="1" customFormat="1" x14ac:dyDescent="0.3"/>
    <row r="82" spans="2:8" s="1" customFormat="1" x14ac:dyDescent="0.3">
      <c r="B82" s="83" t="s">
        <v>171</v>
      </c>
      <c r="C82" s="160" t="s">
        <v>233</v>
      </c>
      <c r="D82" s="160"/>
      <c r="E82" s="160"/>
      <c r="F82" s="160"/>
      <c r="G82" s="160"/>
      <c r="H82" s="160"/>
    </row>
    <row r="83" spans="2:8" s="1" customFormat="1" x14ac:dyDescent="0.3">
      <c r="B83" s="6"/>
      <c r="C83" s="6"/>
    </row>
    <row r="84" spans="2:8" s="1" customFormat="1" ht="63.75" customHeight="1" x14ac:dyDescent="0.3">
      <c r="B84" s="6"/>
      <c r="C84" s="161"/>
      <c r="D84" s="162"/>
      <c r="E84" s="162"/>
      <c r="F84" s="162"/>
      <c r="G84" s="162"/>
      <c r="H84" s="163"/>
    </row>
    <row r="85" spans="2:8" s="1" customFormat="1" x14ac:dyDescent="0.3">
      <c r="B85" s="6"/>
      <c r="C85" s="6"/>
    </row>
    <row r="86" spans="2:8" s="1" customFormat="1" ht="30.75" customHeight="1" x14ac:dyDescent="0.3">
      <c r="B86" s="84" t="s">
        <v>172</v>
      </c>
      <c r="C86" s="159" t="s">
        <v>167</v>
      </c>
      <c r="D86" s="159"/>
      <c r="E86" s="159"/>
      <c r="F86" s="159"/>
      <c r="G86" s="159"/>
      <c r="H86" s="159"/>
    </row>
    <row r="87" spans="2:8" s="1" customFormat="1" x14ac:dyDescent="0.3">
      <c r="B87" s="6"/>
    </row>
    <row r="88" spans="2:8" s="1" customFormat="1" x14ac:dyDescent="0.3">
      <c r="B88" s="6"/>
      <c r="C88" s="161"/>
      <c r="D88" s="162"/>
      <c r="E88" s="162"/>
      <c r="F88" s="162"/>
      <c r="G88" s="162"/>
      <c r="H88" s="163"/>
    </row>
    <row r="89" spans="2:8" s="1" customFormat="1" x14ac:dyDescent="0.3">
      <c r="B89" s="6"/>
    </row>
    <row r="90" spans="2:8" s="1" customFormat="1" x14ac:dyDescent="0.3">
      <c r="D90" s="6"/>
      <c r="G90" s="74" t="s">
        <v>253</v>
      </c>
      <c r="H90" s="113"/>
    </row>
    <row r="91" spans="2:8" s="1" customFormat="1" x14ac:dyDescent="0.3">
      <c r="B91" s="6"/>
    </row>
    <row r="92" spans="2:8" s="1" customFormat="1" x14ac:dyDescent="0.3">
      <c r="B92" s="6" t="s">
        <v>178</v>
      </c>
    </row>
    <row r="93" spans="2:8" s="1" customFormat="1" x14ac:dyDescent="0.3">
      <c r="C93" s="88" t="s">
        <v>179</v>
      </c>
      <c r="D93" s="7"/>
      <c r="H93" s="68"/>
    </row>
    <row r="94" spans="2:8" s="1" customFormat="1" x14ac:dyDescent="0.3">
      <c r="C94" s="88" t="s">
        <v>228</v>
      </c>
      <c r="D94" s="7"/>
      <c r="H94" s="68"/>
    </row>
    <row r="95" spans="2:8" s="1" customFormat="1" x14ac:dyDescent="0.3">
      <c r="C95" s="88" t="s">
        <v>180</v>
      </c>
      <c r="D95" s="7"/>
      <c r="F95" s="89"/>
      <c r="H95" s="68"/>
    </row>
    <row r="96" spans="2:8" s="1" customFormat="1" ht="26.25" customHeight="1" x14ac:dyDescent="0.3">
      <c r="C96" s="155" t="s">
        <v>181</v>
      </c>
      <c r="D96" s="155"/>
      <c r="E96" s="155"/>
      <c r="F96" s="155"/>
      <c r="G96" s="155"/>
      <c r="H96" s="155"/>
    </row>
    <row r="97" spans="3:8" s="1" customFormat="1" x14ac:dyDescent="0.3">
      <c r="H97" s="68"/>
    </row>
    <row r="98" spans="3:8" s="1" customFormat="1" x14ac:dyDescent="0.3">
      <c r="C98" s="64"/>
      <c r="H98" s="68"/>
    </row>
    <row r="99" spans="3:8" s="1" customFormat="1" x14ac:dyDescent="0.3"/>
    <row r="100" spans="3:8" s="1" customFormat="1" ht="15.6" x14ac:dyDescent="0.3">
      <c r="D100" s="72"/>
    </row>
    <row r="101" spans="3:8" s="1" customFormat="1" x14ac:dyDescent="0.3"/>
    <row r="102" spans="3:8" s="1" customFormat="1" x14ac:dyDescent="0.3"/>
    <row r="103" spans="3:8" s="1" customFormat="1" x14ac:dyDescent="0.3"/>
    <row r="104" spans="3:8" s="1" customFormat="1" x14ac:dyDescent="0.3"/>
    <row r="105" spans="3:8" s="1" customFormat="1" x14ac:dyDescent="0.3"/>
    <row r="106" spans="3:8" s="1" customFormat="1" x14ac:dyDescent="0.3"/>
    <row r="107" spans="3:8" s="1" customFormat="1" x14ac:dyDescent="0.3"/>
    <row r="108" spans="3:8" s="1" customFormat="1" x14ac:dyDescent="0.3"/>
    <row r="109" spans="3:8" s="1" customFormat="1" x14ac:dyDescent="0.3"/>
    <row r="110" spans="3:8" s="1" customFormat="1" x14ac:dyDescent="0.3"/>
    <row r="111" spans="3:8" s="1" customFormat="1" x14ac:dyDescent="0.3"/>
    <row r="112" spans="3:8" s="1" customFormat="1" x14ac:dyDescent="0.3"/>
    <row r="113" s="1" customFormat="1" x14ac:dyDescent="0.3"/>
  </sheetData>
  <sheetProtection algorithmName="SHA-512" hashValue="ev3qHWVasBkznPK57pTUe5u9cJ+C/AXbdpVdX4kcyEChfP/ERgQ7tsH6drBwi5m0SGDhAw+43b+siF2q/9xMxg==" saltValue="eppQwoh94bs41VQ3Ww9BKg==" spinCount="100000" sheet="1" objects="1" scenarios="1" formatCells="0" formatColumns="0" formatRows="0" insertHyperlinks="0"/>
  <mergeCells count="9">
    <mergeCell ref="C96:H96"/>
    <mergeCell ref="B11:H11"/>
    <mergeCell ref="C62:G62"/>
    <mergeCell ref="C32:H32"/>
    <mergeCell ref="C70:H70"/>
    <mergeCell ref="C82:H82"/>
    <mergeCell ref="C84:H84"/>
    <mergeCell ref="C86:H86"/>
    <mergeCell ref="C88:H88"/>
  </mergeCells>
  <dataValidations count="1">
    <dataValidation allowBlank="1" showInputMessage="1" showErrorMessage="1" prompt="Não é necessário efetuar esta descrição, no caso de «estabelecimentos novos»." sqref="C84:H84" xr:uid="{00000000-0002-0000-0000-000000000000}"/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1</xdr:col>
                    <xdr:colOff>7620</xdr:colOff>
                    <xdr:row>11</xdr:row>
                    <xdr:rowOff>190500</xdr:rowOff>
                  </from>
                  <to>
                    <xdr:col>7</xdr:col>
                    <xdr:colOff>2194560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76200</xdr:rowOff>
                  </from>
                  <to>
                    <xdr:col>7</xdr:col>
                    <xdr:colOff>2011680</xdr:colOff>
                    <xdr:row>16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30480</xdr:rowOff>
                  </from>
                  <to>
                    <xdr:col>7</xdr:col>
                    <xdr:colOff>571500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83820</xdr:rowOff>
                  </from>
                  <to>
                    <xdr:col>7</xdr:col>
                    <xdr:colOff>830580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1</xdr:col>
                    <xdr:colOff>259080</xdr:colOff>
                    <xdr:row>22</xdr:row>
                    <xdr:rowOff>22860</xdr:rowOff>
                  </from>
                  <to>
                    <xdr:col>7</xdr:col>
                    <xdr:colOff>1638300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99060</xdr:rowOff>
                  </from>
                  <to>
                    <xdr:col>7</xdr:col>
                    <xdr:colOff>2004060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1</xdr:col>
                    <xdr:colOff>259080</xdr:colOff>
                    <xdr:row>27</xdr:row>
                    <xdr:rowOff>190500</xdr:rowOff>
                  </from>
                  <to>
                    <xdr:col>7</xdr:col>
                    <xdr:colOff>1988820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1</xdr:col>
                    <xdr:colOff>251460</xdr:colOff>
                    <xdr:row>36</xdr:row>
                    <xdr:rowOff>0</xdr:rowOff>
                  </from>
                  <to>
                    <xdr:col>3</xdr:col>
                    <xdr:colOff>480060</xdr:colOff>
                    <xdr:row>37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defaultSize="0" autoFill="0" autoLine="0" autoPict="0">
                <anchor moveWithCells="1">
                  <from>
                    <xdr:col>3</xdr:col>
                    <xdr:colOff>266700</xdr:colOff>
                    <xdr:row>36</xdr:row>
                    <xdr:rowOff>0</xdr:rowOff>
                  </from>
                  <to>
                    <xdr:col>4</xdr:col>
                    <xdr:colOff>38100</xdr:colOff>
                    <xdr:row>37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1</xdr:col>
                    <xdr:colOff>251460</xdr:colOff>
                    <xdr:row>32</xdr:row>
                    <xdr:rowOff>7620</xdr:rowOff>
                  </from>
                  <to>
                    <xdr:col>3</xdr:col>
                    <xdr:colOff>274320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>
                  <from>
                    <xdr:col>3</xdr:col>
                    <xdr:colOff>266700</xdr:colOff>
                    <xdr:row>32</xdr:row>
                    <xdr:rowOff>22860</xdr:rowOff>
                  </from>
                  <to>
                    <xdr:col>3</xdr:col>
                    <xdr:colOff>769620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Group Box 12">
              <controlPr defaultSize="0" autoFill="0" autoPict="0">
                <anchor moveWithCells="1">
                  <from>
                    <xdr:col>1</xdr:col>
                    <xdr:colOff>7620</xdr:colOff>
                    <xdr:row>30</xdr:row>
                    <xdr:rowOff>144780</xdr:rowOff>
                  </from>
                  <to>
                    <xdr:col>8</xdr:col>
                    <xdr:colOff>114300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Group Box 13">
              <controlPr defaultSize="0" autoFill="0" autoPict="0">
                <anchor moveWithCells="1">
                  <from>
                    <xdr:col>1</xdr:col>
                    <xdr:colOff>7620</xdr:colOff>
                    <xdr:row>35</xdr:row>
                    <xdr:rowOff>7620</xdr:rowOff>
                  </from>
                  <to>
                    <xdr:col>8</xdr:col>
                    <xdr:colOff>121920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Option Button 14">
              <controlPr defaultSize="0" autoFill="0" autoLine="0" autoPict="0">
                <anchor moveWithCells="1">
                  <from>
                    <xdr:col>1</xdr:col>
                    <xdr:colOff>259080</xdr:colOff>
                    <xdr:row>26</xdr:row>
                    <xdr:rowOff>45720</xdr:rowOff>
                  </from>
                  <to>
                    <xdr:col>7</xdr:col>
                    <xdr:colOff>1988820</xdr:colOff>
                    <xdr:row>28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Indicar o setor de atividade principal, de acordo com os códigos SPIRS Seveso." xr:uid="{00000000-0002-0000-0000-000001000000}">
          <x14:formula1>
            <xm:f>Backoffice!$AB$7:$AB$45</xm:f>
          </x14:formula1>
          <xm:sqref>H62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1">
    <pageSetUpPr fitToPage="1"/>
  </sheetPr>
  <dimension ref="A1:AZ1145"/>
  <sheetViews>
    <sheetView tabSelected="1" topLeftCell="A14" zoomScaleNormal="100" workbookViewId="0">
      <selection activeCell="E24" sqref="E24"/>
    </sheetView>
  </sheetViews>
  <sheetFormatPr defaultRowHeight="14.4" x14ac:dyDescent="0.3"/>
  <cols>
    <col min="1" max="1" width="2" customWidth="1"/>
    <col min="2" max="2" width="23.109375" customWidth="1"/>
    <col min="3" max="3" width="13.6640625" customWidth="1"/>
    <col min="4" max="4" width="16.6640625" customWidth="1"/>
    <col min="5" max="5" width="17.33203125" customWidth="1"/>
    <col min="6" max="6" width="19" customWidth="1"/>
    <col min="7" max="7" width="19.88671875" customWidth="1"/>
    <col min="8" max="11" width="6.33203125" customWidth="1"/>
    <col min="12" max="15" width="8.88671875" customWidth="1"/>
    <col min="16" max="16" width="9.109375" customWidth="1"/>
    <col min="19" max="19" width="9.109375"/>
    <col min="20" max="25" width="9.88671875" customWidth="1"/>
    <col min="26" max="27" width="9.6640625" hidden="1" customWidth="1"/>
    <col min="33" max="52" width="9.109375" style="1"/>
  </cols>
  <sheetData>
    <row r="1" spans="1:3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1"/>
      <c r="B4" s="1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1"/>
      <c r="AA4" s="1"/>
      <c r="AB4" s="1"/>
      <c r="AC4" s="1"/>
      <c r="AD4" s="1"/>
      <c r="AE4" s="1"/>
      <c r="AF4" s="1"/>
    </row>
    <row r="5" spans="1:3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6.5" customHeight="1" x14ac:dyDescent="0.35">
      <c r="A6" s="1"/>
      <c r="B6" s="73" t="s">
        <v>160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3">
      <c r="A7" s="1"/>
      <c r="B7" s="6" t="s">
        <v>159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3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3">
      <c r="A9" s="1"/>
      <c r="B9" s="62" t="s">
        <v>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1"/>
      <c r="AA9" s="1"/>
      <c r="AB9" s="1"/>
      <c r="AC9" s="1"/>
      <c r="AD9" s="1"/>
      <c r="AE9" s="1"/>
      <c r="AF9" s="1"/>
    </row>
    <row r="10" spans="1:32" s="1" customFormat="1" x14ac:dyDescent="0.3">
      <c r="B10" s="30"/>
      <c r="E10" s="32"/>
      <c r="H10" s="111"/>
    </row>
    <row r="11" spans="1:32" s="1" customFormat="1" ht="15.75" customHeight="1" thickBot="1" x14ac:dyDescent="0.35">
      <c r="B11" s="6"/>
      <c r="I11" s="154"/>
      <c r="J11" s="154"/>
      <c r="K11" s="154"/>
      <c r="L11" s="154"/>
      <c r="M11" s="154"/>
      <c r="N11" s="154"/>
      <c r="O11" s="154"/>
    </row>
    <row r="12" spans="1:32" s="1" customFormat="1" ht="15.75" customHeight="1" thickBot="1" x14ac:dyDescent="0.35">
      <c r="C12" s="31" t="s">
        <v>137</v>
      </c>
      <c r="E12" s="174" t="str">
        <f>Backoffice!$T$15</f>
        <v>não abrangido</v>
      </c>
      <c r="F12" s="175"/>
      <c r="G12" s="7"/>
      <c r="H12" s="173" t="s">
        <v>257</v>
      </c>
      <c r="I12" s="173"/>
      <c r="J12" s="173"/>
      <c r="K12" s="173"/>
      <c r="L12" s="173"/>
      <c r="M12" s="173"/>
      <c r="N12" s="173"/>
      <c r="O12" s="173"/>
    </row>
    <row r="13" spans="1:32" s="1" customFormat="1" ht="15.75" customHeight="1" x14ac:dyDescent="0.3">
      <c r="B13" s="178"/>
      <c r="C13" s="178"/>
      <c r="H13" s="173"/>
      <c r="I13" s="173"/>
      <c r="J13" s="173"/>
      <c r="K13" s="173"/>
      <c r="L13" s="173"/>
      <c r="M13" s="173"/>
      <c r="N13" s="173"/>
      <c r="O13" s="173"/>
    </row>
    <row r="14" spans="1:32" s="1" customFormat="1" ht="24" customHeight="1" x14ac:dyDescent="0.3">
      <c r="C14" s="165" t="s">
        <v>158</v>
      </c>
      <c r="D14" s="165"/>
      <c r="E14" s="165"/>
      <c r="G14" s="8"/>
      <c r="H14" s="173"/>
      <c r="I14" s="173"/>
      <c r="J14" s="173"/>
      <c r="K14" s="173"/>
      <c r="L14" s="173"/>
      <c r="M14" s="173"/>
      <c r="N14" s="173"/>
      <c r="O14" s="173"/>
    </row>
    <row r="15" spans="1:32" s="1" customFormat="1" ht="15.75" customHeight="1" x14ac:dyDescent="0.3">
      <c r="E15" s="12" t="s">
        <v>106</v>
      </c>
      <c r="F15" s="13" t="s">
        <v>107</v>
      </c>
      <c r="H15" s="173"/>
      <c r="I15" s="173"/>
      <c r="J15" s="173"/>
      <c r="K15" s="173"/>
      <c r="L15" s="173"/>
      <c r="M15" s="173"/>
      <c r="N15" s="173"/>
      <c r="O15" s="173"/>
    </row>
    <row r="16" spans="1:32" s="1" customFormat="1" ht="15.75" customHeight="1" x14ac:dyDescent="0.3">
      <c r="C16" s="176" t="s">
        <v>128</v>
      </c>
      <c r="D16" s="177"/>
      <c r="E16" s="122">
        <f>IF(AND(Backoffice!$T$13&lt;&gt;"não aplicável",Backoffice!$X$7=FALSE), Backoffice!X11, "-")</f>
        <v>0</v>
      </c>
      <c r="F16" s="123">
        <f>IF(AND(Backoffice!$T$13&lt;&gt;"não aplicável",Backoffice!$X$7=FALSE), Backoffice!Y11, "-")</f>
        <v>0</v>
      </c>
      <c r="G16" s="11"/>
      <c r="H16" s="173"/>
      <c r="I16" s="173"/>
      <c r="J16" s="173"/>
      <c r="K16" s="173"/>
      <c r="L16" s="173"/>
      <c r="M16" s="173"/>
      <c r="N16" s="173"/>
      <c r="O16" s="173"/>
    </row>
    <row r="17" spans="2:29" s="1" customFormat="1" ht="15.75" customHeight="1" x14ac:dyDescent="0.3">
      <c r="C17" s="176" t="s">
        <v>129</v>
      </c>
      <c r="D17" s="177"/>
      <c r="E17" s="122">
        <f>IF(AND(Backoffice!$T$13&lt;&gt;"não aplicável",Backoffice!$X$7=FALSE), Backoffice!X12, "-")</f>
        <v>1.6199999999999999E-2</v>
      </c>
      <c r="F17" s="123">
        <f>IF(AND(Backoffice!$T$13&lt;&gt;"não aplicável",Backoffice!$X$7=FALSE), Backoffice!Y12, "-")</f>
        <v>1.6199999999999999E-3</v>
      </c>
      <c r="H17" s="173"/>
      <c r="I17" s="173"/>
      <c r="J17" s="173"/>
      <c r="K17" s="173"/>
      <c r="L17" s="173"/>
      <c r="M17" s="173"/>
      <c r="N17" s="173"/>
      <c r="O17" s="173"/>
    </row>
    <row r="18" spans="2:29" s="1" customFormat="1" x14ac:dyDescent="0.3">
      <c r="C18" s="176" t="s">
        <v>130</v>
      </c>
      <c r="D18" s="177"/>
      <c r="E18" s="122">
        <f>IF(AND(Backoffice!$T$13&lt;&gt;"não aplicável",Backoffice!$X$7=FALSE), Backoffice!X13, "-")</f>
        <v>0.1062</v>
      </c>
      <c r="F18" s="123">
        <f>IF(AND(Backoffice!$T$13&lt;&gt;"não aplicável",Backoffice!$X$7=FALSE), Backoffice!Y13, "-")</f>
        <v>4.3619999999999999E-2</v>
      </c>
      <c r="H18" s="173"/>
      <c r="I18" s="173"/>
      <c r="J18" s="173"/>
      <c r="K18" s="173"/>
      <c r="L18" s="173"/>
      <c r="M18" s="173"/>
      <c r="N18" s="173"/>
      <c r="O18" s="173"/>
      <c r="T18" s="164"/>
      <c r="U18" s="164"/>
      <c r="V18" s="164"/>
    </row>
    <row r="19" spans="2:29" s="1" customFormat="1" x14ac:dyDescent="0.3">
      <c r="D19" s="82"/>
    </row>
    <row r="20" spans="2:29" s="1" customFormat="1" ht="25.5" customHeight="1" x14ac:dyDescent="0.3">
      <c r="B20" s="10"/>
      <c r="C20" s="10"/>
      <c r="D20" s="10"/>
      <c r="E20" s="10"/>
      <c r="F20" s="10"/>
      <c r="G20" s="10"/>
      <c r="H20" s="168" t="s">
        <v>164</v>
      </c>
      <c r="I20" s="169"/>
      <c r="J20" s="169"/>
      <c r="K20" s="170"/>
      <c r="L20" s="171" t="s">
        <v>165</v>
      </c>
      <c r="M20" s="172"/>
      <c r="N20" s="172"/>
      <c r="O20" s="172"/>
      <c r="P20" s="168" t="s">
        <v>166</v>
      </c>
      <c r="Q20" s="169"/>
      <c r="R20" s="169"/>
      <c r="S20" s="170"/>
      <c r="T20" s="168" t="s">
        <v>127</v>
      </c>
      <c r="U20" s="169"/>
      <c r="V20" s="169"/>
      <c r="W20" s="169"/>
      <c r="X20" s="169"/>
      <c r="Y20" s="170"/>
      <c r="Z20" s="166" t="s">
        <v>142</v>
      </c>
      <c r="AA20" s="167"/>
    </row>
    <row r="21" spans="2:29" s="1" customFormat="1" ht="27.6" x14ac:dyDescent="0.3">
      <c r="B21" s="29" t="s">
        <v>0</v>
      </c>
      <c r="C21" s="14" t="s">
        <v>1</v>
      </c>
      <c r="D21" s="14" t="s">
        <v>2</v>
      </c>
      <c r="E21" s="14" t="s">
        <v>136</v>
      </c>
      <c r="F21" s="14" t="s">
        <v>3</v>
      </c>
      <c r="G21" s="14" t="s">
        <v>161</v>
      </c>
      <c r="H21" s="15" t="s">
        <v>109</v>
      </c>
      <c r="I21" s="14" t="s">
        <v>110</v>
      </c>
      <c r="J21" s="14" t="s">
        <v>111</v>
      </c>
      <c r="K21" s="16" t="s">
        <v>112</v>
      </c>
      <c r="L21" s="17" t="s">
        <v>113</v>
      </c>
      <c r="M21" s="18" t="s">
        <v>114</v>
      </c>
      <c r="N21" s="18" t="s">
        <v>115</v>
      </c>
      <c r="O21" s="18" t="s">
        <v>116</v>
      </c>
      <c r="P21" s="79" t="s">
        <v>117</v>
      </c>
      <c r="Q21" s="80" t="s">
        <v>118</v>
      </c>
      <c r="R21" s="80" t="s">
        <v>119</v>
      </c>
      <c r="S21" s="80" t="s">
        <v>120</v>
      </c>
      <c r="T21" s="79" t="s">
        <v>121</v>
      </c>
      <c r="U21" s="80" t="s">
        <v>122</v>
      </c>
      <c r="V21" s="81" t="s">
        <v>123</v>
      </c>
      <c r="W21" s="80" t="s">
        <v>124</v>
      </c>
      <c r="X21" s="80" t="s">
        <v>125</v>
      </c>
      <c r="Y21" s="81" t="s">
        <v>126</v>
      </c>
      <c r="Z21" s="78" t="s">
        <v>140</v>
      </c>
      <c r="AA21" s="77" t="s">
        <v>141</v>
      </c>
    </row>
    <row r="22" spans="2:29" s="1" customFormat="1" ht="41.4" x14ac:dyDescent="0.3">
      <c r="B22" s="114" t="s">
        <v>262</v>
      </c>
      <c r="C22" s="115" t="s">
        <v>6</v>
      </c>
      <c r="D22" s="115" t="s">
        <v>24</v>
      </c>
      <c r="E22" s="115">
        <v>5</v>
      </c>
      <c r="F22" s="115" t="s">
        <v>25</v>
      </c>
      <c r="G22" s="115" t="s">
        <v>260</v>
      </c>
      <c r="H22" s="116"/>
      <c r="I22" s="115"/>
      <c r="J22" s="115" t="s">
        <v>72</v>
      </c>
      <c r="K22" s="115"/>
      <c r="L22" s="117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" s="118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" s="118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22" s="118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" s="117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" s="118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" s="118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22" s="118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" s="119" t="str">
        <f>IF(Tabela1[[#This Row],[Qinf Secção H]]=" -", " -", Tabela1[[#This Row],[Quantidade máxima (q) (tonelada)]]/Tabela1[[#This Row],[Qinf Secção H]])</f>
        <v xml:space="preserve"> -</v>
      </c>
      <c r="U22" s="120" t="str">
        <f>IF(Tabela1[[#This Row],[Qinf Secção P]]=" -", " -", Tabela1[[#This Row],[Quantidade máxima (q) (tonelada)]]/Tabela1[[#This Row],[Qinf Secção P]])</f>
        <v xml:space="preserve"> -</v>
      </c>
      <c r="V22" s="121">
        <f>IF(Tabela1[[#This Row],[Qinf Secção E]]=" -", " -", Tabela1[[#This Row],[Quantidade máxima (q) (tonelada)]]/Tabela1[[#This Row],[Qinf Secção E]])</f>
        <v>0.05</v>
      </c>
      <c r="W22" s="120" t="str">
        <f>IF(Tabela1[[#This Row],[Qsup Secção H]]=" -", " -", Tabela1[[#This Row],[Quantidade máxima (q) (tonelada)]]/Tabela1[[#This Row],[Qsup Secção H]])</f>
        <v xml:space="preserve"> -</v>
      </c>
      <c r="X22" s="120" t="str">
        <f>IF(Tabela1[[#This Row],[Qsup Secção P]]=" -", " -", Tabela1[[#This Row],[Quantidade máxima (q) (tonelada)]]/Tabela1[[#This Row],[Qsup Secção P]])</f>
        <v xml:space="preserve"> -</v>
      </c>
      <c r="Y22" s="121">
        <f>IF(Tabela1[[#This Row],[Qsup Secção E]]=" -", " -", Tabela1[[#This Row],[Quantidade máxima (q) (tonelada)]]/Tabela1[[#This Row],[Qsup Secção E]])</f>
        <v>2.5000000000000001E-2</v>
      </c>
      <c r="Z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  <c r="AC22" s="9"/>
    </row>
    <row r="23" spans="2:29" s="1" customFormat="1" ht="27.6" x14ac:dyDescent="0.3">
      <c r="B23" s="136" t="s">
        <v>263</v>
      </c>
      <c r="C23" s="137" t="s">
        <v>6</v>
      </c>
      <c r="D23" s="137" t="s">
        <v>24</v>
      </c>
      <c r="E23" s="137">
        <v>6</v>
      </c>
      <c r="F23" s="137" t="s">
        <v>25</v>
      </c>
      <c r="G23" s="137" t="s">
        <v>264</v>
      </c>
      <c r="H23" s="138"/>
      <c r="I23" s="137"/>
      <c r="J23" s="137" t="s">
        <v>73</v>
      </c>
      <c r="K23" s="137"/>
      <c r="L2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" s="140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200</v>
      </c>
      <c r="O2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" s="140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500</v>
      </c>
      <c r="S2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" s="142" t="str">
        <f>IF(Tabela1[[#This Row],[Qinf Secção H]]=" -", " -", Tabela1[[#This Row],[Quantidade máxima (q) (tonelada)]]/Tabela1[[#This Row],[Qinf Secção H]])</f>
        <v xml:space="preserve"> -</v>
      </c>
      <c r="U23" s="143" t="str">
        <f>IF(Tabela1[[#This Row],[Qinf Secção P]]=" -", " -", Tabela1[[#This Row],[Quantidade máxima (q) (tonelada)]]/Tabela1[[#This Row],[Qinf Secção P]])</f>
        <v xml:space="preserve"> -</v>
      </c>
      <c r="V23" s="144">
        <f>IF(Tabela1[[#This Row],[Qinf Secção E]]=" -", " -", Tabela1[[#This Row],[Quantidade máxima (q) (tonelada)]]/Tabela1[[#This Row],[Qinf Secção E]])</f>
        <v>0.03</v>
      </c>
      <c r="W23" s="143" t="str">
        <f>IF(Tabela1[[#This Row],[Qsup Secção H]]=" -", " -", Tabela1[[#This Row],[Quantidade máxima (q) (tonelada)]]/Tabela1[[#This Row],[Qsup Secção H]])</f>
        <v xml:space="preserve"> -</v>
      </c>
      <c r="X23" s="143" t="str">
        <f>IF(Tabela1[[#This Row],[Qsup Secção P]]=" -", " -", Tabela1[[#This Row],[Quantidade máxima (q) (tonelada)]]/Tabela1[[#This Row],[Qsup Secção P]])</f>
        <v xml:space="preserve"> -</v>
      </c>
      <c r="Y23" s="144">
        <f>IF(Tabela1[[#This Row],[Qsup Secção E]]=" -", " -", Tabela1[[#This Row],[Quantidade máxima (q) (tonelada)]]/Tabela1[[#This Row],[Qsup Secção E]])</f>
        <v>1.2E-2</v>
      </c>
      <c r="Z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" spans="2:29" s="1" customFormat="1" ht="124.2" x14ac:dyDescent="0.3">
      <c r="B24" s="136" t="s">
        <v>258</v>
      </c>
      <c r="C24" s="137" t="s">
        <v>6</v>
      </c>
      <c r="D24" s="137" t="s">
        <v>19</v>
      </c>
      <c r="E24" s="137">
        <v>40.5</v>
      </c>
      <c r="F24" s="137" t="s">
        <v>238</v>
      </c>
      <c r="G24" s="137" t="s">
        <v>261</v>
      </c>
      <c r="H24" s="138"/>
      <c r="I24" s="137" t="s">
        <v>67</v>
      </c>
      <c r="J24" s="137" t="s">
        <v>73</v>
      </c>
      <c r="K24" s="137"/>
      <c r="L2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" s="140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>2500</v>
      </c>
      <c r="N24" s="140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2500</v>
      </c>
      <c r="O2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" s="140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>25000</v>
      </c>
      <c r="R24" s="140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25000</v>
      </c>
      <c r="S2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" s="142" t="str">
        <f>IF(Tabela1[[#This Row],[Qinf Secção H]]=" -", " -", Tabela1[[#This Row],[Quantidade máxima (q) (tonelada)]]/Tabela1[[#This Row],[Qinf Secção H]])</f>
        <v xml:space="preserve"> -</v>
      </c>
      <c r="U24" s="143">
        <f>IF(Tabela1[[#This Row],[Qinf Secção P]]=" -", " -", Tabela1[[#This Row],[Quantidade máxima (q) (tonelada)]]/Tabela1[[#This Row],[Qinf Secção P]])</f>
        <v>1.6199999999999999E-2</v>
      </c>
      <c r="V24" s="144">
        <f>IF(Tabela1[[#This Row],[Qinf Secção E]]=" -", " -", Tabela1[[#This Row],[Quantidade máxima (q) (tonelada)]]/Tabela1[[#This Row],[Qinf Secção E]])</f>
        <v>1.6199999999999999E-2</v>
      </c>
      <c r="W24" s="143" t="str">
        <f>IF(Tabela1[[#This Row],[Qsup Secção H]]=" -", " -", Tabela1[[#This Row],[Quantidade máxima (q) (tonelada)]]/Tabela1[[#This Row],[Qsup Secção H]])</f>
        <v xml:space="preserve"> -</v>
      </c>
      <c r="X24" s="143">
        <f>IF(Tabela1[[#This Row],[Qsup Secção P]]=" -", " -", Tabela1[[#This Row],[Quantidade máxima (q) (tonelada)]]/Tabela1[[#This Row],[Qsup Secção P]])</f>
        <v>1.6199999999999999E-3</v>
      </c>
      <c r="Y24" s="144">
        <f>IF(Tabela1[[#This Row],[Qsup Secção E]]=" -", " -", Tabela1[[#This Row],[Quantidade máxima (q) (tonelada)]]/Tabela1[[#This Row],[Qsup Secção E]])</f>
        <v>1.6199999999999999E-3</v>
      </c>
      <c r="Z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" spans="2:29" s="1" customFormat="1" ht="41.4" x14ac:dyDescent="0.3">
      <c r="B25" s="136" t="s">
        <v>259</v>
      </c>
      <c r="C25" s="137" t="s">
        <v>6</v>
      </c>
      <c r="D25" s="137" t="s">
        <v>24</v>
      </c>
      <c r="E25" s="137">
        <v>1</v>
      </c>
      <c r="F25" s="137" t="s">
        <v>25</v>
      </c>
      <c r="G25" s="137" t="s">
        <v>260</v>
      </c>
      <c r="H25" s="138"/>
      <c r="I25" s="137"/>
      <c r="J25" s="137" t="s">
        <v>72</v>
      </c>
      <c r="K25" s="137"/>
      <c r="L2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" s="140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>100</v>
      </c>
      <c r="O2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" s="140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>200</v>
      </c>
      <c r="S2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" s="142" t="str">
        <f>IF(Tabela1[[#This Row],[Qinf Secção H]]=" -", " -", Tabela1[[#This Row],[Quantidade máxima (q) (tonelada)]]/Tabela1[[#This Row],[Qinf Secção H]])</f>
        <v xml:space="preserve"> -</v>
      </c>
      <c r="U25" s="143" t="str">
        <f>IF(Tabela1[[#This Row],[Qinf Secção P]]=" -", " -", Tabela1[[#This Row],[Quantidade máxima (q) (tonelada)]]/Tabela1[[#This Row],[Qinf Secção P]])</f>
        <v xml:space="preserve"> -</v>
      </c>
      <c r="V25" s="144">
        <f>IF(Tabela1[[#This Row],[Qinf Secção E]]=" -", " -", Tabela1[[#This Row],[Quantidade máxima (q) (tonelada)]]/Tabela1[[#This Row],[Qinf Secção E]])</f>
        <v>0.01</v>
      </c>
      <c r="W25" s="143" t="str">
        <f>IF(Tabela1[[#This Row],[Qsup Secção H]]=" -", " -", Tabela1[[#This Row],[Quantidade máxima (q) (tonelada)]]/Tabela1[[#This Row],[Qsup Secção H]])</f>
        <v xml:space="preserve"> -</v>
      </c>
      <c r="X25" s="143" t="str">
        <f>IF(Tabela1[[#This Row],[Qsup Secção P]]=" -", " -", Tabela1[[#This Row],[Quantidade máxima (q) (tonelada)]]/Tabela1[[#This Row],[Qsup Secção P]])</f>
        <v xml:space="preserve"> -</v>
      </c>
      <c r="Y25" s="144">
        <f>IF(Tabela1[[#This Row],[Qsup Secção E]]=" -", " -", Tabela1[[#This Row],[Quantidade máxima (q) (tonelada)]]/Tabela1[[#This Row],[Qsup Secção E]])</f>
        <v>5.0000000000000001E-3</v>
      </c>
      <c r="Z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" spans="2:29" s="1" customFormat="1" x14ac:dyDescent="0.3">
      <c r="B26" s="136"/>
      <c r="C26" s="137"/>
      <c r="D26" s="137"/>
      <c r="E26" s="137"/>
      <c r="F26" s="137"/>
      <c r="G26" s="137"/>
      <c r="H26" s="138"/>
      <c r="I26" s="137"/>
      <c r="J26" s="137"/>
      <c r="K26" s="137"/>
      <c r="L2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" s="142" t="str">
        <f>IF(Tabela1[[#This Row],[Qinf Secção H]]=" -", " -", Tabela1[[#This Row],[Quantidade máxima (q) (tonelada)]]/Tabela1[[#This Row],[Qinf Secção H]])</f>
        <v xml:space="preserve"> -</v>
      </c>
      <c r="U26" s="143" t="str">
        <f>IF(Tabela1[[#This Row],[Qinf Secção P]]=" -", " -", Tabela1[[#This Row],[Quantidade máxima (q) (tonelada)]]/Tabela1[[#This Row],[Qinf Secção P]])</f>
        <v xml:space="preserve"> -</v>
      </c>
      <c r="V26" s="144" t="str">
        <f>IF(Tabela1[[#This Row],[Qinf Secção E]]=" -", " -", Tabela1[[#This Row],[Quantidade máxima (q) (tonelada)]]/Tabela1[[#This Row],[Qinf Secção E]])</f>
        <v xml:space="preserve"> -</v>
      </c>
      <c r="W26" s="143" t="str">
        <f>IF(Tabela1[[#This Row],[Qsup Secção H]]=" -", " -", Tabela1[[#This Row],[Quantidade máxima (q) (tonelada)]]/Tabela1[[#This Row],[Qsup Secção H]])</f>
        <v xml:space="preserve"> -</v>
      </c>
      <c r="X26" s="143" t="str">
        <f>IF(Tabela1[[#This Row],[Qsup Secção P]]=" -", " -", Tabela1[[#This Row],[Quantidade máxima (q) (tonelada)]]/Tabela1[[#This Row],[Qsup Secção P]])</f>
        <v xml:space="preserve"> -</v>
      </c>
      <c r="Y26" s="144" t="str">
        <f>IF(Tabela1[[#This Row],[Qsup Secção E]]=" -", " -", Tabela1[[#This Row],[Quantidade máxima (q) (tonelada)]]/Tabela1[[#This Row],[Qsup Secção E]])</f>
        <v xml:space="preserve"> -</v>
      </c>
      <c r="Z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" spans="2:29" s="1" customFormat="1" x14ac:dyDescent="0.3">
      <c r="B27" s="136"/>
      <c r="C27" s="137"/>
      <c r="D27" s="137"/>
      <c r="E27" s="137"/>
      <c r="F27" s="137"/>
      <c r="G27" s="137"/>
      <c r="H27" s="138"/>
      <c r="I27" s="137"/>
      <c r="J27" s="137"/>
      <c r="K27" s="137"/>
      <c r="L2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" s="142" t="str">
        <f>IF(Tabela1[[#This Row],[Qinf Secção H]]=" -", " -", Tabela1[[#This Row],[Quantidade máxima (q) (tonelada)]]/Tabela1[[#This Row],[Qinf Secção H]])</f>
        <v xml:space="preserve"> -</v>
      </c>
      <c r="U27" s="143" t="str">
        <f>IF(Tabela1[[#This Row],[Qinf Secção P]]=" -", " -", Tabela1[[#This Row],[Quantidade máxima (q) (tonelada)]]/Tabela1[[#This Row],[Qinf Secção P]])</f>
        <v xml:space="preserve"> -</v>
      </c>
      <c r="V27" s="144" t="str">
        <f>IF(Tabela1[[#This Row],[Qinf Secção E]]=" -", " -", Tabela1[[#This Row],[Quantidade máxima (q) (tonelada)]]/Tabela1[[#This Row],[Qinf Secção E]])</f>
        <v xml:space="preserve"> -</v>
      </c>
      <c r="W27" s="143" t="str">
        <f>IF(Tabela1[[#This Row],[Qsup Secção H]]=" -", " -", Tabela1[[#This Row],[Quantidade máxima (q) (tonelada)]]/Tabela1[[#This Row],[Qsup Secção H]])</f>
        <v xml:space="preserve"> -</v>
      </c>
      <c r="X27" s="143" t="str">
        <f>IF(Tabela1[[#This Row],[Qsup Secção P]]=" -", " -", Tabela1[[#This Row],[Quantidade máxima (q) (tonelada)]]/Tabela1[[#This Row],[Qsup Secção P]])</f>
        <v xml:space="preserve"> -</v>
      </c>
      <c r="Y27" s="144" t="str">
        <f>IF(Tabela1[[#This Row],[Qsup Secção E]]=" -", " -", Tabela1[[#This Row],[Quantidade máxima (q) (tonelada)]]/Tabela1[[#This Row],[Qsup Secção E]])</f>
        <v xml:space="preserve"> -</v>
      </c>
      <c r="Z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" spans="2:29" s="1" customFormat="1" x14ac:dyDescent="0.3">
      <c r="B28" s="136"/>
      <c r="C28" s="137"/>
      <c r="D28" s="137"/>
      <c r="E28" s="137"/>
      <c r="F28" s="137"/>
      <c r="G28" s="137"/>
      <c r="H28" s="138"/>
      <c r="I28" s="137"/>
      <c r="J28" s="137"/>
      <c r="K28" s="137"/>
      <c r="L2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" s="142" t="str">
        <f>IF(Tabela1[[#This Row],[Qinf Secção H]]=" -", " -", Tabela1[[#This Row],[Quantidade máxima (q) (tonelada)]]/Tabela1[[#This Row],[Qinf Secção H]])</f>
        <v xml:space="preserve"> -</v>
      </c>
      <c r="U28" s="143" t="str">
        <f>IF(Tabela1[[#This Row],[Qinf Secção P]]=" -", " -", Tabela1[[#This Row],[Quantidade máxima (q) (tonelada)]]/Tabela1[[#This Row],[Qinf Secção P]])</f>
        <v xml:space="preserve"> -</v>
      </c>
      <c r="V28" s="144" t="str">
        <f>IF(Tabela1[[#This Row],[Qinf Secção E]]=" -", " -", Tabela1[[#This Row],[Quantidade máxima (q) (tonelada)]]/Tabela1[[#This Row],[Qinf Secção E]])</f>
        <v xml:space="preserve"> -</v>
      </c>
      <c r="W28" s="143" t="str">
        <f>IF(Tabela1[[#This Row],[Qsup Secção H]]=" -", " -", Tabela1[[#This Row],[Quantidade máxima (q) (tonelada)]]/Tabela1[[#This Row],[Qsup Secção H]])</f>
        <v xml:space="preserve"> -</v>
      </c>
      <c r="X28" s="143" t="str">
        <f>IF(Tabela1[[#This Row],[Qsup Secção P]]=" -", " -", Tabela1[[#This Row],[Quantidade máxima (q) (tonelada)]]/Tabela1[[#This Row],[Qsup Secção P]])</f>
        <v xml:space="preserve"> -</v>
      </c>
      <c r="Y28" s="144" t="str">
        <f>IF(Tabela1[[#This Row],[Qsup Secção E]]=" -", " -", Tabela1[[#This Row],[Quantidade máxima (q) (tonelada)]]/Tabela1[[#This Row],[Qsup Secção E]])</f>
        <v xml:space="preserve"> -</v>
      </c>
      <c r="Z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" spans="2:29" s="1" customFormat="1" x14ac:dyDescent="0.3">
      <c r="B29" s="136"/>
      <c r="C29" s="137"/>
      <c r="D29" s="137"/>
      <c r="E29" s="137"/>
      <c r="F29" s="137"/>
      <c r="G29" s="137"/>
      <c r="H29" s="138"/>
      <c r="I29" s="137"/>
      <c r="J29" s="137"/>
      <c r="K29" s="137"/>
      <c r="L2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" s="142" t="str">
        <f>IF(Tabela1[[#This Row],[Qinf Secção H]]=" -", " -", Tabela1[[#This Row],[Quantidade máxima (q) (tonelada)]]/Tabela1[[#This Row],[Qinf Secção H]])</f>
        <v xml:space="preserve"> -</v>
      </c>
      <c r="U29" s="143" t="str">
        <f>IF(Tabela1[[#This Row],[Qinf Secção P]]=" -", " -", Tabela1[[#This Row],[Quantidade máxima (q) (tonelada)]]/Tabela1[[#This Row],[Qinf Secção P]])</f>
        <v xml:space="preserve"> -</v>
      </c>
      <c r="V29" s="144" t="str">
        <f>IF(Tabela1[[#This Row],[Qinf Secção E]]=" -", " -", Tabela1[[#This Row],[Quantidade máxima (q) (tonelada)]]/Tabela1[[#This Row],[Qinf Secção E]])</f>
        <v xml:space="preserve"> -</v>
      </c>
      <c r="W29" s="143" t="str">
        <f>IF(Tabela1[[#This Row],[Qsup Secção H]]=" -", " -", Tabela1[[#This Row],[Quantidade máxima (q) (tonelada)]]/Tabela1[[#This Row],[Qsup Secção H]])</f>
        <v xml:space="preserve"> -</v>
      </c>
      <c r="X29" s="143" t="str">
        <f>IF(Tabela1[[#This Row],[Qsup Secção P]]=" -", " -", Tabela1[[#This Row],[Quantidade máxima (q) (tonelada)]]/Tabela1[[#This Row],[Qsup Secção P]])</f>
        <v xml:space="preserve"> -</v>
      </c>
      <c r="Y29" s="144" t="str">
        <f>IF(Tabela1[[#This Row],[Qsup Secção E]]=" -", " -", Tabela1[[#This Row],[Quantidade máxima (q) (tonelada)]]/Tabela1[[#This Row],[Qsup Secção E]])</f>
        <v xml:space="preserve"> -</v>
      </c>
      <c r="Z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" spans="2:29" s="1" customFormat="1" x14ac:dyDescent="0.3">
      <c r="B30" s="136"/>
      <c r="C30" s="137"/>
      <c r="D30" s="137"/>
      <c r="E30" s="137"/>
      <c r="F30" s="137"/>
      <c r="G30" s="137"/>
      <c r="H30" s="138"/>
      <c r="I30" s="137"/>
      <c r="J30" s="137"/>
      <c r="K30" s="137"/>
      <c r="L3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" s="142" t="str">
        <f>IF(Tabela1[[#This Row],[Qinf Secção H]]=" -", " -", Tabela1[[#This Row],[Quantidade máxima (q) (tonelada)]]/Tabela1[[#This Row],[Qinf Secção H]])</f>
        <v xml:space="preserve"> -</v>
      </c>
      <c r="U30" s="143" t="str">
        <f>IF(Tabela1[[#This Row],[Qinf Secção P]]=" -", " -", Tabela1[[#This Row],[Quantidade máxima (q) (tonelada)]]/Tabela1[[#This Row],[Qinf Secção P]])</f>
        <v xml:space="preserve"> -</v>
      </c>
      <c r="V30" s="144" t="str">
        <f>IF(Tabela1[[#This Row],[Qinf Secção E]]=" -", " -", Tabela1[[#This Row],[Quantidade máxima (q) (tonelada)]]/Tabela1[[#This Row],[Qinf Secção E]])</f>
        <v xml:space="preserve"> -</v>
      </c>
      <c r="W30" s="143" t="str">
        <f>IF(Tabela1[[#This Row],[Qsup Secção H]]=" -", " -", Tabela1[[#This Row],[Quantidade máxima (q) (tonelada)]]/Tabela1[[#This Row],[Qsup Secção H]])</f>
        <v xml:space="preserve"> -</v>
      </c>
      <c r="X30" s="143" t="str">
        <f>IF(Tabela1[[#This Row],[Qsup Secção P]]=" -", " -", Tabela1[[#This Row],[Quantidade máxima (q) (tonelada)]]/Tabela1[[#This Row],[Qsup Secção P]])</f>
        <v xml:space="preserve"> -</v>
      </c>
      <c r="Y30" s="144" t="str">
        <f>IF(Tabela1[[#This Row],[Qsup Secção E]]=" -", " -", Tabela1[[#This Row],[Quantidade máxima (q) (tonelada)]]/Tabela1[[#This Row],[Qsup Secção E]])</f>
        <v xml:space="preserve"> -</v>
      </c>
      <c r="Z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" spans="2:29" s="1" customFormat="1" x14ac:dyDescent="0.3">
      <c r="B31" s="136"/>
      <c r="C31" s="137"/>
      <c r="D31" s="137"/>
      <c r="E31" s="137"/>
      <c r="F31" s="137"/>
      <c r="G31" s="137"/>
      <c r="H31" s="138"/>
      <c r="I31" s="137"/>
      <c r="J31" s="137"/>
      <c r="K31" s="137"/>
      <c r="L3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" s="142" t="str">
        <f>IF(Tabela1[[#This Row],[Qinf Secção H]]=" -", " -", Tabela1[[#This Row],[Quantidade máxima (q) (tonelada)]]/Tabela1[[#This Row],[Qinf Secção H]])</f>
        <v xml:space="preserve"> -</v>
      </c>
      <c r="U31" s="143" t="str">
        <f>IF(Tabela1[[#This Row],[Qinf Secção P]]=" -", " -", Tabela1[[#This Row],[Quantidade máxima (q) (tonelada)]]/Tabela1[[#This Row],[Qinf Secção P]])</f>
        <v xml:space="preserve"> -</v>
      </c>
      <c r="V31" s="144" t="str">
        <f>IF(Tabela1[[#This Row],[Qinf Secção E]]=" -", " -", Tabela1[[#This Row],[Quantidade máxima (q) (tonelada)]]/Tabela1[[#This Row],[Qinf Secção E]])</f>
        <v xml:space="preserve"> -</v>
      </c>
      <c r="W31" s="143" t="str">
        <f>IF(Tabela1[[#This Row],[Qsup Secção H]]=" -", " -", Tabela1[[#This Row],[Quantidade máxima (q) (tonelada)]]/Tabela1[[#This Row],[Qsup Secção H]])</f>
        <v xml:space="preserve"> -</v>
      </c>
      <c r="X31" s="143" t="str">
        <f>IF(Tabela1[[#This Row],[Qsup Secção P]]=" -", " -", Tabela1[[#This Row],[Quantidade máxima (q) (tonelada)]]/Tabela1[[#This Row],[Qsup Secção P]])</f>
        <v xml:space="preserve"> -</v>
      </c>
      <c r="Y31" s="144" t="str">
        <f>IF(Tabela1[[#This Row],[Qsup Secção E]]=" -", " -", Tabela1[[#This Row],[Quantidade máxima (q) (tonelada)]]/Tabela1[[#This Row],[Qsup Secção E]])</f>
        <v xml:space="preserve"> -</v>
      </c>
      <c r="Z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" spans="2:29" s="1" customFormat="1" x14ac:dyDescent="0.3">
      <c r="B32" s="136"/>
      <c r="C32" s="137"/>
      <c r="D32" s="137"/>
      <c r="E32" s="137"/>
      <c r="F32" s="137"/>
      <c r="G32" s="137"/>
      <c r="H32" s="138"/>
      <c r="I32" s="137"/>
      <c r="J32" s="137"/>
      <c r="K32" s="137"/>
      <c r="L3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" s="142" t="str">
        <f>IF(Tabela1[[#This Row],[Qinf Secção H]]=" -", " -", Tabela1[[#This Row],[Quantidade máxima (q) (tonelada)]]/Tabela1[[#This Row],[Qinf Secção H]])</f>
        <v xml:space="preserve"> -</v>
      </c>
      <c r="U32" s="143" t="str">
        <f>IF(Tabela1[[#This Row],[Qinf Secção P]]=" -", " -", Tabela1[[#This Row],[Quantidade máxima (q) (tonelada)]]/Tabela1[[#This Row],[Qinf Secção P]])</f>
        <v xml:space="preserve"> -</v>
      </c>
      <c r="V32" s="144" t="str">
        <f>IF(Tabela1[[#This Row],[Qinf Secção E]]=" -", " -", Tabela1[[#This Row],[Quantidade máxima (q) (tonelada)]]/Tabela1[[#This Row],[Qinf Secção E]])</f>
        <v xml:space="preserve"> -</v>
      </c>
      <c r="W32" s="143" t="str">
        <f>IF(Tabela1[[#This Row],[Qsup Secção H]]=" -", " -", Tabela1[[#This Row],[Quantidade máxima (q) (tonelada)]]/Tabela1[[#This Row],[Qsup Secção H]])</f>
        <v xml:space="preserve"> -</v>
      </c>
      <c r="X32" s="143" t="str">
        <f>IF(Tabela1[[#This Row],[Qsup Secção P]]=" -", " -", Tabela1[[#This Row],[Quantidade máxima (q) (tonelada)]]/Tabela1[[#This Row],[Qsup Secção P]])</f>
        <v xml:space="preserve"> -</v>
      </c>
      <c r="Y32" s="144" t="str">
        <f>IF(Tabela1[[#This Row],[Qsup Secção E]]=" -", " -", Tabela1[[#This Row],[Quantidade máxima (q) (tonelada)]]/Tabela1[[#This Row],[Qsup Secção E]])</f>
        <v xml:space="preserve"> -</v>
      </c>
      <c r="Z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" spans="2:27" s="1" customFormat="1" x14ac:dyDescent="0.3">
      <c r="B33" s="136"/>
      <c r="C33" s="137"/>
      <c r="D33" s="137"/>
      <c r="E33" s="137"/>
      <c r="F33" s="137"/>
      <c r="G33" s="137"/>
      <c r="H33" s="138"/>
      <c r="I33" s="137"/>
      <c r="J33" s="137"/>
      <c r="K33" s="137"/>
      <c r="L3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" s="142" t="str">
        <f>IF(Tabela1[[#This Row],[Qinf Secção H]]=" -", " -", Tabela1[[#This Row],[Quantidade máxima (q) (tonelada)]]/Tabela1[[#This Row],[Qinf Secção H]])</f>
        <v xml:space="preserve"> -</v>
      </c>
      <c r="U33" s="143" t="str">
        <f>IF(Tabela1[[#This Row],[Qinf Secção P]]=" -", " -", Tabela1[[#This Row],[Quantidade máxima (q) (tonelada)]]/Tabela1[[#This Row],[Qinf Secção P]])</f>
        <v xml:space="preserve"> -</v>
      </c>
      <c r="V33" s="144" t="str">
        <f>IF(Tabela1[[#This Row],[Qinf Secção E]]=" -", " -", Tabela1[[#This Row],[Quantidade máxima (q) (tonelada)]]/Tabela1[[#This Row],[Qinf Secção E]])</f>
        <v xml:space="preserve"> -</v>
      </c>
      <c r="W33" s="143" t="str">
        <f>IF(Tabela1[[#This Row],[Qsup Secção H]]=" -", " -", Tabela1[[#This Row],[Quantidade máxima (q) (tonelada)]]/Tabela1[[#This Row],[Qsup Secção H]])</f>
        <v xml:space="preserve"> -</v>
      </c>
      <c r="X33" s="143" t="str">
        <f>IF(Tabela1[[#This Row],[Qsup Secção P]]=" -", " -", Tabela1[[#This Row],[Quantidade máxima (q) (tonelada)]]/Tabela1[[#This Row],[Qsup Secção P]])</f>
        <v xml:space="preserve"> -</v>
      </c>
      <c r="Y33" s="144" t="str">
        <f>IF(Tabela1[[#This Row],[Qsup Secção E]]=" -", " -", Tabela1[[#This Row],[Quantidade máxima (q) (tonelada)]]/Tabela1[[#This Row],[Qsup Secção E]])</f>
        <v xml:space="preserve"> -</v>
      </c>
      <c r="Z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" spans="2:27" s="1" customFormat="1" x14ac:dyDescent="0.3">
      <c r="B34" s="136"/>
      <c r="C34" s="137"/>
      <c r="D34" s="137"/>
      <c r="E34" s="137"/>
      <c r="F34" s="137"/>
      <c r="G34" s="137"/>
      <c r="H34" s="138"/>
      <c r="I34" s="137"/>
      <c r="J34" s="137"/>
      <c r="K34" s="137"/>
      <c r="L3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" s="142" t="str">
        <f>IF(Tabela1[[#This Row],[Qinf Secção H]]=" -", " -", Tabela1[[#This Row],[Quantidade máxima (q) (tonelada)]]/Tabela1[[#This Row],[Qinf Secção H]])</f>
        <v xml:space="preserve"> -</v>
      </c>
      <c r="U34" s="143" t="str">
        <f>IF(Tabela1[[#This Row],[Qinf Secção P]]=" -", " -", Tabela1[[#This Row],[Quantidade máxima (q) (tonelada)]]/Tabela1[[#This Row],[Qinf Secção P]])</f>
        <v xml:space="preserve"> -</v>
      </c>
      <c r="V34" s="144" t="str">
        <f>IF(Tabela1[[#This Row],[Qinf Secção E]]=" -", " -", Tabela1[[#This Row],[Quantidade máxima (q) (tonelada)]]/Tabela1[[#This Row],[Qinf Secção E]])</f>
        <v xml:space="preserve"> -</v>
      </c>
      <c r="W34" s="143" t="str">
        <f>IF(Tabela1[[#This Row],[Qsup Secção H]]=" -", " -", Tabela1[[#This Row],[Quantidade máxima (q) (tonelada)]]/Tabela1[[#This Row],[Qsup Secção H]])</f>
        <v xml:space="preserve"> -</v>
      </c>
      <c r="X34" s="143" t="str">
        <f>IF(Tabela1[[#This Row],[Qsup Secção P]]=" -", " -", Tabela1[[#This Row],[Quantidade máxima (q) (tonelada)]]/Tabela1[[#This Row],[Qsup Secção P]])</f>
        <v xml:space="preserve"> -</v>
      </c>
      <c r="Y34" s="144" t="str">
        <f>IF(Tabela1[[#This Row],[Qsup Secção E]]=" -", " -", Tabela1[[#This Row],[Quantidade máxima (q) (tonelada)]]/Tabela1[[#This Row],[Qsup Secção E]])</f>
        <v xml:space="preserve"> -</v>
      </c>
      <c r="Z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" spans="2:27" s="1" customFormat="1" x14ac:dyDescent="0.3">
      <c r="B35" s="136"/>
      <c r="C35" s="137"/>
      <c r="D35" s="137"/>
      <c r="E35" s="137"/>
      <c r="F35" s="137"/>
      <c r="G35" s="137"/>
      <c r="H35" s="138"/>
      <c r="I35" s="137"/>
      <c r="J35" s="137"/>
      <c r="K35" s="137"/>
      <c r="L3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" s="142" t="str">
        <f>IF(Tabela1[[#This Row],[Qinf Secção H]]=" -", " -", Tabela1[[#This Row],[Quantidade máxima (q) (tonelada)]]/Tabela1[[#This Row],[Qinf Secção H]])</f>
        <v xml:space="preserve"> -</v>
      </c>
      <c r="U35" s="143" t="str">
        <f>IF(Tabela1[[#This Row],[Qinf Secção P]]=" -", " -", Tabela1[[#This Row],[Quantidade máxima (q) (tonelada)]]/Tabela1[[#This Row],[Qinf Secção P]])</f>
        <v xml:space="preserve"> -</v>
      </c>
      <c r="V35" s="144" t="str">
        <f>IF(Tabela1[[#This Row],[Qinf Secção E]]=" -", " -", Tabela1[[#This Row],[Quantidade máxima (q) (tonelada)]]/Tabela1[[#This Row],[Qinf Secção E]])</f>
        <v xml:space="preserve"> -</v>
      </c>
      <c r="W35" s="143" t="str">
        <f>IF(Tabela1[[#This Row],[Qsup Secção H]]=" -", " -", Tabela1[[#This Row],[Quantidade máxima (q) (tonelada)]]/Tabela1[[#This Row],[Qsup Secção H]])</f>
        <v xml:space="preserve"> -</v>
      </c>
      <c r="X35" s="143" t="str">
        <f>IF(Tabela1[[#This Row],[Qsup Secção P]]=" -", " -", Tabela1[[#This Row],[Quantidade máxima (q) (tonelada)]]/Tabela1[[#This Row],[Qsup Secção P]])</f>
        <v xml:space="preserve"> -</v>
      </c>
      <c r="Y35" s="144" t="str">
        <f>IF(Tabela1[[#This Row],[Qsup Secção E]]=" -", " -", Tabela1[[#This Row],[Quantidade máxima (q) (tonelada)]]/Tabela1[[#This Row],[Qsup Secção E]])</f>
        <v xml:space="preserve"> -</v>
      </c>
      <c r="Z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" spans="2:27" s="1" customFormat="1" x14ac:dyDescent="0.3">
      <c r="B36" s="136"/>
      <c r="C36" s="137"/>
      <c r="D36" s="137"/>
      <c r="E36" s="137"/>
      <c r="F36" s="137"/>
      <c r="G36" s="137"/>
      <c r="H36" s="138"/>
      <c r="I36" s="137"/>
      <c r="J36" s="137"/>
      <c r="K36" s="137"/>
      <c r="L3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" s="142" t="str">
        <f>IF(Tabela1[[#This Row],[Qinf Secção H]]=" -", " -", Tabela1[[#This Row],[Quantidade máxima (q) (tonelada)]]/Tabela1[[#This Row],[Qinf Secção H]])</f>
        <v xml:space="preserve"> -</v>
      </c>
      <c r="U36" s="143" t="str">
        <f>IF(Tabela1[[#This Row],[Qinf Secção P]]=" -", " -", Tabela1[[#This Row],[Quantidade máxima (q) (tonelada)]]/Tabela1[[#This Row],[Qinf Secção P]])</f>
        <v xml:space="preserve"> -</v>
      </c>
      <c r="V36" s="144" t="str">
        <f>IF(Tabela1[[#This Row],[Qinf Secção E]]=" -", " -", Tabela1[[#This Row],[Quantidade máxima (q) (tonelada)]]/Tabela1[[#This Row],[Qinf Secção E]])</f>
        <v xml:space="preserve"> -</v>
      </c>
      <c r="W36" s="143" t="str">
        <f>IF(Tabela1[[#This Row],[Qsup Secção H]]=" -", " -", Tabela1[[#This Row],[Quantidade máxima (q) (tonelada)]]/Tabela1[[#This Row],[Qsup Secção H]])</f>
        <v xml:space="preserve"> -</v>
      </c>
      <c r="X36" s="143" t="str">
        <f>IF(Tabela1[[#This Row],[Qsup Secção P]]=" -", " -", Tabela1[[#This Row],[Quantidade máxima (q) (tonelada)]]/Tabela1[[#This Row],[Qsup Secção P]])</f>
        <v xml:space="preserve"> -</v>
      </c>
      <c r="Y36" s="144" t="str">
        <f>IF(Tabela1[[#This Row],[Qsup Secção E]]=" -", " -", Tabela1[[#This Row],[Quantidade máxima (q) (tonelada)]]/Tabela1[[#This Row],[Qsup Secção E]])</f>
        <v xml:space="preserve"> -</v>
      </c>
      <c r="Z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" spans="2:27" s="1" customFormat="1" x14ac:dyDescent="0.3">
      <c r="B37" s="136"/>
      <c r="C37" s="137"/>
      <c r="D37" s="137"/>
      <c r="E37" s="137"/>
      <c r="F37" s="137"/>
      <c r="G37" s="137"/>
      <c r="H37" s="138"/>
      <c r="I37" s="137"/>
      <c r="J37" s="137"/>
      <c r="K37" s="137"/>
      <c r="L3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" s="142" t="str">
        <f>IF(Tabela1[[#This Row],[Qinf Secção H]]=" -", " -", Tabela1[[#This Row],[Quantidade máxima (q) (tonelada)]]/Tabela1[[#This Row],[Qinf Secção H]])</f>
        <v xml:space="preserve"> -</v>
      </c>
      <c r="U37" s="143" t="str">
        <f>IF(Tabela1[[#This Row],[Qinf Secção P]]=" -", " -", Tabela1[[#This Row],[Quantidade máxima (q) (tonelada)]]/Tabela1[[#This Row],[Qinf Secção P]])</f>
        <v xml:space="preserve"> -</v>
      </c>
      <c r="V37" s="144" t="str">
        <f>IF(Tabela1[[#This Row],[Qinf Secção E]]=" -", " -", Tabela1[[#This Row],[Quantidade máxima (q) (tonelada)]]/Tabela1[[#This Row],[Qinf Secção E]])</f>
        <v xml:space="preserve"> -</v>
      </c>
      <c r="W37" s="143" t="str">
        <f>IF(Tabela1[[#This Row],[Qsup Secção H]]=" -", " -", Tabela1[[#This Row],[Quantidade máxima (q) (tonelada)]]/Tabela1[[#This Row],[Qsup Secção H]])</f>
        <v xml:space="preserve"> -</v>
      </c>
      <c r="X37" s="143" t="str">
        <f>IF(Tabela1[[#This Row],[Qsup Secção P]]=" -", " -", Tabela1[[#This Row],[Quantidade máxima (q) (tonelada)]]/Tabela1[[#This Row],[Qsup Secção P]])</f>
        <v xml:space="preserve"> -</v>
      </c>
      <c r="Y37" s="144" t="str">
        <f>IF(Tabela1[[#This Row],[Qsup Secção E]]=" -", " -", Tabela1[[#This Row],[Quantidade máxima (q) (tonelada)]]/Tabela1[[#This Row],[Qsup Secção E]])</f>
        <v xml:space="preserve"> -</v>
      </c>
      <c r="Z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" spans="2:27" s="1" customFormat="1" x14ac:dyDescent="0.3">
      <c r="B38" s="136"/>
      <c r="C38" s="137"/>
      <c r="D38" s="137"/>
      <c r="E38" s="137"/>
      <c r="F38" s="137"/>
      <c r="G38" s="137"/>
      <c r="H38" s="138"/>
      <c r="I38" s="137"/>
      <c r="J38" s="137"/>
      <c r="K38" s="137"/>
      <c r="L3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" s="142" t="str">
        <f>IF(Tabela1[[#This Row],[Qinf Secção H]]=" -", " -", Tabela1[[#This Row],[Quantidade máxima (q) (tonelada)]]/Tabela1[[#This Row],[Qinf Secção H]])</f>
        <v xml:space="preserve"> -</v>
      </c>
      <c r="U38" s="143" t="str">
        <f>IF(Tabela1[[#This Row],[Qinf Secção P]]=" -", " -", Tabela1[[#This Row],[Quantidade máxima (q) (tonelada)]]/Tabela1[[#This Row],[Qinf Secção P]])</f>
        <v xml:space="preserve"> -</v>
      </c>
      <c r="V38" s="144" t="str">
        <f>IF(Tabela1[[#This Row],[Qinf Secção E]]=" -", " -", Tabela1[[#This Row],[Quantidade máxima (q) (tonelada)]]/Tabela1[[#This Row],[Qinf Secção E]])</f>
        <v xml:space="preserve"> -</v>
      </c>
      <c r="W38" s="143" t="str">
        <f>IF(Tabela1[[#This Row],[Qsup Secção H]]=" -", " -", Tabela1[[#This Row],[Quantidade máxima (q) (tonelada)]]/Tabela1[[#This Row],[Qsup Secção H]])</f>
        <v xml:space="preserve"> -</v>
      </c>
      <c r="X38" s="143" t="str">
        <f>IF(Tabela1[[#This Row],[Qsup Secção P]]=" -", " -", Tabela1[[#This Row],[Quantidade máxima (q) (tonelada)]]/Tabela1[[#This Row],[Qsup Secção P]])</f>
        <v xml:space="preserve"> -</v>
      </c>
      <c r="Y38" s="144" t="str">
        <f>IF(Tabela1[[#This Row],[Qsup Secção E]]=" -", " -", Tabela1[[#This Row],[Quantidade máxima (q) (tonelada)]]/Tabela1[[#This Row],[Qsup Secção E]])</f>
        <v xml:space="preserve"> -</v>
      </c>
      <c r="Z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" spans="2:27" s="1" customFormat="1" x14ac:dyDescent="0.3">
      <c r="B39" s="136"/>
      <c r="C39" s="137"/>
      <c r="D39" s="137"/>
      <c r="E39" s="137"/>
      <c r="F39" s="137"/>
      <c r="G39" s="137"/>
      <c r="H39" s="138"/>
      <c r="I39" s="137"/>
      <c r="J39" s="137"/>
      <c r="K39" s="137"/>
      <c r="L3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" s="142" t="str">
        <f>IF(Tabela1[[#This Row],[Qinf Secção H]]=" -", " -", Tabela1[[#This Row],[Quantidade máxima (q) (tonelada)]]/Tabela1[[#This Row],[Qinf Secção H]])</f>
        <v xml:space="preserve"> -</v>
      </c>
      <c r="U39" s="143" t="str">
        <f>IF(Tabela1[[#This Row],[Qinf Secção P]]=" -", " -", Tabela1[[#This Row],[Quantidade máxima (q) (tonelada)]]/Tabela1[[#This Row],[Qinf Secção P]])</f>
        <v xml:space="preserve"> -</v>
      </c>
      <c r="V39" s="144" t="str">
        <f>IF(Tabela1[[#This Row],[Qinf Secção E]]=" -", " -", Tabela1[[#This Row],[Quantidade máxima (q) (tonelada)]]/Tabela1[[#This Row],[Qinf Secção E]])</f>
        <v xml:space="preserve"> -</v>
      </c>
      <c r="W39" s="143" t="str">
        <f>IF(Tabela1[[#This Row],[Qsup Secção H]]=" -", " -", Tabela1[[#This Row],[Quantidade máxima (q) (tonelada)]]/Tabela1[[#This Row],[Qsup Secção H]])</f>
        <v xml:space="preserve"> -</v>
      </c>
      <c r="X39" s="143" t="str">
        <f>IF(Tabela1[[#This Row],[Qsup Secção P]]=" -", " -", Tabela1[[#This Row],[Quantidade máxima (q) (tonelada)]]/Tabela1[[#This Row],[Qsup Secção P]])</f>
        <v xml:space="preserve"> -</v>
      </c>
      <c r="Y39" s="144" t="str">
        <f>IF(Tabela1[[#This Row],[Qsup Secção E]]=" -", " -", Tabela1[[#This Row],[Quantidade máxima (q) (tonelada)]]/Tabela1[[#This Row],[Qsup Secção E]])</f>
        <v xml:space="preserve"> -</v>
      </c>
      <c r="Z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" spans="2:27" s="1" customFormat="1" x14ac:dyDescent="0.3">
      <c r="B40" s="136"/>
      <c r="C40" s="137"/>
      <c r="D40" s="137"/>
      <c r="E40" s="137"/>
      <c r="F40" s="137"/>
      <c r="G40" s="137"/>
      <c r="H40" s="138"/>
      <c r="I40" s="137"/>
      <c r="J40" s="137"/>
      <c r="K40" s="137"/>
      <c r="L4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" s="142" t="str">
        <f>IF(Tabela1[[#This Row],[Qinf Secção H]]=" -", " -", Tabela1[[#This Row],[Quantidade máxima (q) (tonelada)]]/Tabela1[[#This Row],[Qinf Secção H]])</f>
        <v xml:space="preserve"> -</v>
      </c>
      <c r="U40" s="143" t="str">
        <f>IF(Tabela1[[#This Row],[Qinf Secção P]]=" -", " -", Tabela1[[#This Row],[Quantidade máxima (q) (tonelada)]]/Tabela1[[#This Row],[Qinf Secção P]])</f>
        <v xml:space="preserve"> -</v>
      </c>
      <c r="V40" s="144" t="str">
        <f>IF(Tabela1[[#This Row],[Qinf Secção E]]=" -", " -", Tabela1[[#This Row],[Quantidade máxima (q) (tonelada)]]/Tabela1[[#This Row],[Qinf Secção E]])</f>
        <v xml:space="preserve"> -</v>
      </c>
      <c r="W40" s="143" t="str">
        <f>IF(Tabela1[[#This Row],[Qsup Secção H]]=" -", " -", Tabela1[[#This Row],[Quantidade máxima (q) (tonelada)]]/Tabela1[[#This Row],[Qsup Secção H]])</f>
        <v xml:space="preserve"> -</v>
      </c>
      <c r="X40" s="143" t="str">
        <f>IF(Tabela1[[#This Row],[Qsup Secção P]]=" -", " -", Tabela1[[#This Row],[Quantidade máxima (q) (tonelada)]]/Tabela1[[#This Row],[Qsup Secção P]])</f>
        <v xml:space="preserve"> -</v>
      </c>
      <c r="Y40" s="144" t="str">
        <f>IF(Tabela1[[#This Row],[Qsup Secção E]]=" -", " -", Tabela1[[#This Row],[Quantidade máxima (q) (tonelada)]]/Tabela1[[#This Row],[Qsup Secção E]])</f>
        <v xml:space="preserve"> -</v>
      </c>
      <c r="Z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" spans="2:27" s="1" customFormat="1" x14ac:dyDescent="0.3">
      <c r="B41" s="136"/>
      <c r="C41" s="137"/>
      <c r="D41" s="137"/>
      <c r="E41" s="137"/>
      <c r="F41" s="137"/>
      <c r="G41" s="137"/>
      <c r="H41" s="138"/>
      <c r="I41" s="137"/>
      <c r="J41" s="137"/>
      <c r="K41" s="137"/>
      <c r="L4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" s="142" t="str">
        <f>IF(Tabela1[[#This Row],[Qinf Secção H]]=" -", " -", Tabela1[[#This Row],[Quantidade máxima (q) (tonelada)]]/Tabela1[[#This Row],[Qinf Secção H]])</f>
        <v xml:space="preserve"> -</v>
      </c>
      <c r="U41" s="143" t="str">
        <f>IF(Tabela1[[#This Row],[Qinf Secção P]]=" -", " -", Tabela1[[#This Row],[Quantidade máxima (q) (tonelada)]]/Tabela1[[#This Row],[Qinf Secção P]])</f>
        <v xml:space="preserve"> -</v>
      </c>
      <c r="V41" s="144" t="str">
        <f>IF(Tabela1[[#This Row],[Qinf Secção E]]=" -", " -", Tabela1[[#This Row],[Quantidade máxima (q) (tonelada)]]/Tabela1[[#This Row],[Qinf Secção E]])</f>
        <v xml:space="preserve"> -</v>
      </c>
      <c r="W41" s="143" t="str">
        <f>IF(Tabela1[[#This Row],[Qsup Secção H]]=" -", " -", Tabela1[[#This Row],[Quantidade máxima (q) (tonelada)]]/Tabela1[[#This Row],[Qsup Secção H]])</f>
        <v xml:space="preserve"> -</v>
      </c>
      <c r="X41" s="143" t="str">
        <f>IF(Tabela1[[#This Row],[Qsup Secção P]]=" -", " -", Tabela1[[#This Row],[Quantidade máxima (q) (tonelada)]]/Tabela1[[#This Row],[Qsup Secção P]])</f>
        <v xml:space="preserve"> -</v>
      </c>
      <c r="Y41" s="144" t="str">
        <f>IF(Tabela1[[#This Row],[Qsup Secção E]]=" -", " -", Tabela1[[#This Row],[Quantidade máxima (q) (tonelada)]]/Tabela1[[#This Row],[Qsup Secção E]])</f>
        <v xml:space="preserve"> -</v>
      </c>
      <c r="Z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" spans="2:27" s="1" customFormat="1" x14ac:dyDescent="0.3">
      <c r="B42" s="136"/>
      <c r="C42" s="137"/>
      <c r="D42" s="137"/>
      <c r="E42" s="137"/>
      <c r="F42" s="137"/>
      <c r="G42" s="137"/>
      <c r="H42" s="138"/>
      <c r="I42" s="137"/>
      <c r="J42" s="137"/>
      <c r="K42" s="137"/>
      <c r="L4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" s="142" t="str">
        <f>IF(Tabela1[[#This Row],[Qinf Secção H]]=" -", " -", Tabela1[[#This Row],[Quantidade máxima (q) (tonelada)]]/Tabela1[[#This Row],[Qinf Secção H]])</f>
        <v xml:space="preserve"> -</v>
      </c>
      <c r="U42" s="143" t="str">
        <f>IF(Tabela1[[#This Row],[Qinf Secção P]]=" -", " -", Tabela1[[#This Row],[Quantidade máxima (q) (tonelada)]]/Tabela1[[#This Row],[Qinf Secção P]])</f>
        <v xml:space="preserve"> -</v>
      </c>
      <c r="V42" s="144" t="str">
        <f>IF(Tabela1[[#This Row],[Qinf Secção E]]=" -", " -", Tabela1[[#This Row],[Quantidade máxima (q) (tonelada)]]/Tabela1[[#This Row],[Qinf Secção E]])</f>
        <v xml:space="preserve"> -</v>
      </c>
      <c r="W42" s="143" t="str">
        <f>IF(Tabela1[[#This Row],[Qsup Secção H]]=" -", " -", Tabela1[[#This Row],[Quantidade máxima (q) (tonelada)]]/Tabela1[[#This Row],[Qsup Secção H]])</f>
        <v xml:space="preserve"> -</v>
      </c>
      <c r="X42" s="143" t="str">
        <f>IF(Tabela1[[#This Row],[Qsup Secção P]]=" -", " -", Tabela1[[#This Row],[Quantidade máxima (q) (tonelada)]]/Tabela1[[#This Row],[Qsup Secção P]])</f>
        <v xml:space="preserve"> -</v>
      </c>
      <c r="Y42" s="144" t="str">
        <f>IF(Tabela1[[#This Row],[Qsup Secção E]]=" -", " -", Tabela1[[#This Row],[Quantidade máxima (q) (tonelada)]]/Tabela1[[#This Row],[Qsup Secção E]])</f>
        <v xml:space="preserve"> -</v>
      </c>
      <c r="Z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" spans="2:27" s="1" customFormat="1" x14ac:dyDescent="0.3">
      <c r="B43" s="136"/>
      <c r="C43" s="137"/>
      <c r="D43" s="137"/>
      <c r="E43" s="137"/>
      <c r="F43" s="137"/>
      <c r="G43" s="137"/>
      <c r="H43" s="138"/>
      <c r="I43" s="137"/>
      <c r="J43" s="137"/>
      <c r="K43" s="137"/>
      <c r="L4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" s="142" t="str">
        <f>IF(Tabela1[[#This Row],[Qinf Secção H]]=" -", " -", Tabela1[[#This Row],[Quantidade máxima (q) (tonelada)]]/Tabela1[[#This Row],[Qinf Secção H]])</f>
        <v xml:space="preserve"> -</v>
      </c>
      <c r="U43" s="143" t="str">
        <f>IF(Tabela1[[#This Row],[Qinf Secção P]]=" -", " -", Tabela1[[#This Row],[Quantidade máxima (q) (tonelada)]]/Tabela1[[#This Row],[Qinf Secção P]])</f>
        <v xml:space="preserve"> -</v>
      </c>
      <c r="V43" s="144" t="str">
        <f>IF(Tabela1[[#This Row],[Qinf Secção E]]=" -", " -", Tabela1[[#This Row],[Quantidade máxima (q) (tonelada)]]/Tabela1[[#This Row],[Qinf Secção E]])</f>
        <v xml:space="preserve"> -</v>
      </c>
      <c r="W43" s="143" t="str">
        <f>IF(Tabela1[[#This Row],[Qsup Secção H]]=" -", " -", Tabela1[[#This Row],[Quantidade máxima (q) (tonelada)]]/Tabela1[[#This Row],[Qsup Secção H]])</f>
        <v xml:space="preserve"> -</v>
      </c>
      <c r="X43" s="143" t="str">
        <f>IF(Tabela1[[#This Row],[Qsup Secção P]]=" -", " -", Tabela1[[#This Row],[Quantidade máxima (q) (tonelada)]]/Tabela1[[#This Row],[Qsup Secção P]])</f>
        <v xml:space="preserve"> -</v>
      </c>
      <c r="Y43" s="144" t="str">
        <f>IF(Tabela1[[#This Row],[Qsup Secção E]]=" -", " -", Tabela1[[#This Row],[Quantidade máxima (q) (tonelada)]]/Tabela1[[#This Row],[Qsup Secção E]])</f>
        <v xml:space="preserve"> -</v>
      </c>
      <c r="Z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" spans="2:27" s="1" customFormat="1" x14ac:dyDescent="0.3">
      <c r="B44" s="136"/>
      <c r="C44" s="137"/>
      <c r="D44" s="137"/>
      <c r="E44" s="137"/>
      <c r="F44" s="137"/>
      <c r="G44" s="137"/>
      <c r="H44" s="138"/>
      <c r="I44" s="137"/>
      <c r="J44" s="137"/>
      <c r="K44" s="137"/>
      <c r="L4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" s="142" t="str">
        <f>IF(Tabela1[[#This Row],[Qinf Secção H]]=" -", " -", Tabela1[[#This Row],[Quantidade máxima (q) (tonelada)]]/Tabela1[[#This Row],[Qinf Secção H]])</f>
        <v xml:space="preserve"> -</v>
      </c>
      <c r="U44" s="143" t="str">
        <f>IF(Tabela1[[#This Row],[Qinf Secção P]]=" -", " -", Tabela1[[#This Row],[Quantidade máxima (q) (tonelada)]]/Tabela1[[#This Row],[Qinf Secção P]])</f>
        <v xml:space="preserve"> -</v>
      </c>
      <c r="V44" s="144" t="str">
        <f>IF(Tabela1[[#This Row],[Qinf Secção E]]=" -", " -", Tabela1[[#This Row],[Quantidade máxima (q) (tonelada)]]/Tabela1[[#This Row],[Qinf Secção E]])</f>
        <v xml:space="preserve"> -</v>
      </c>
      <c r="W44" s="143" t="str">
        <f>IF(Tabela1[[#This Row],[Qsup Secção H]]=" -", " -", Tabela1[[#This Row],[Quantidade máxima (q) (tonelada)]]/Tabela1[[#This Row],[Qsup Secção H]])</f>
        <v xml:space="preserve"> -</v>
      </c>
      <c r="X44" s="143" t="str">
        <f>IF(Tabela1[[#This Row],[Qsup Secção P]]=" -", " -", Tabela1[[#This Row],[Quantidade máxima (q) (tonelada)]]/Tabela1[[#This Row],[Qsup Secção P]])</f>
        <v xml:space="preserve"> -</v>
      </c>
      <c r="Y44" s="144" t="str">
        <f>IF(Tabela1[[#This Row],[Qsup Secção E]]=" -", " -", Tabela1[[#This Row],[Quantidade máxima (q) (tonelada)]]/Tabela1[[#This Row],[Qsup Secção E]])</f>
        <v xml:space="preserve"> -</v>
      </c>
      <c r="Z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" spans="2:27" s="1" customFormat="1" x14ac:dyDescent="0.3">
      <c r="B45" s="136"/>
      <c r="C45" s="137"/>
      <c r="D45" s="137"/>
      <c r="E45" s="137"/>
      <c r="F45" s="137"/>
      <c r="G45" s="137"/>
      <c r="H45" s="138"/>
      <c r="I45" s="137"/>
      <c r="J45" s="137"/>
      <c r="K45" s="137"/>
      <c r="L4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" s="142" t="str">
        <f>IF(Tabela1[[#This Row],[Qinf Secção H]]=" -", " -", Tabela1[[#This Row],[Quantidade máxima (q) (tonelada)]]/Tabela1[[#This Row],[Qinf Secção H]])</f>
        <v xml:space="preserve"> -</v>
      </c>
      <c r="U45" s="143" t="str">
        <f>IF(Tabela1[[#This Row],[Qinf Secção P]]=" -", " -", Tabela1[[#This Row],[Quantidade máxima (q) (tonelada)]]/Tabela1[[#This Row],[Qinf Secção P]])</f>
        <v xml:space="preserve"> -</v>
      </c>
      <c r="V45" s="144" t="str">
        <f>IF(Tabela1[[#This Row],[Qinf Secção E]]=" -", " -", Tabela1[[#This Row],[Quantidade máxima (q) (tonelada)]]/Tabela1[[#This Row],[Qinf Secção E]])</f>
        <v xml:space="preserve"> -</v>
      </c>
      <c r="W45" s="143" t="str">
        <f>IF(Tabela1[[#This Row],[Qsup Secção H]]=" -", " -", Tabela1[[#This Row],[Quantidade máxima (q) (tonelada)]]/Tabela1[[#This Row],[Qsup Secção H]])</f>
        <v xml:space="preserve"> -</v>
      </c>
      <c r="X45" s="143" t="str">
        <f>IF(Tabela1[[#This Row],[Qsup Secção P]]=" -", " -", Tabela1[[#This Row],[Quantidade máxima (q) (tonelada)]]/Tabela1[[#This Row],[Qsup Secção P]])</f>
        <v xml:space="preserve"> -</v>
      </c>
      <c r="Y45" s="144" t="str">
        <f>IF(Tabela1[[#This Row],[Qsup Secção E]]=" -", " -", Tabela1[[#This Row],[Quantidade máxima (q) (tonelada)]]/Tabela1[[#This Row],[Qsup Secção E]])</f>
        <v xml:space="preserve"> -</v>
      </c>
      <c r="Z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" spans="2:27" s="1" customFormat="1" x14ac:dyDescent="0.3">
      <c r="B46" s="136"/>
      <c r="C46" s="137"/>
      <c r="D46" s="137"/>
      <c r="E46" s="137"/>
      <c r="F46" s="137"/>
      <c r="G46" s="137"/>
      <c r="H46" s="138"/>
      <c r="I46" s="137"/>
      <c r="J46" s="137"/>
      <c r="K46" s="137"/>
      <c r="L4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" s="142" t="str">
        <f>IF(Tabela1[[#This Row],[Qinf Secção H]]=" -", " -", Tabela1[[#This Row],[Quantidade máxima (q) (tonelada)]]/Tabela1[[#This Row],[Qinf Secção H]])</f>
        <v xml:space="preserve"> -</v>
      </c>
      <c r="U46" s="143" t="str">
        <f>IF(Tabela1[[#This Row],[Qinf Secção P]]=" -", " -", Tabela1[[#This Row],[Quantidade máxima (q) (tonelada)]]/Tabela1[[#This Row],[Qinf Secção P]])</f>
        <v xml:space="preserve"> -</v>
      </c>
      <c r="V46" s="144" t="str">
        <f>IF(Tabela1[[#This Row],[Qinf Secção E]]=" -", " -", Tabela1[[#This Row],[Quantidade máxima (q) (tonelada)]]/Tabela1[[#This Row],[Qinf Secção E]])</f>
        <v xml:space="preserve"> -</v>
      </c>
      <c r="W46" s="143" t="str">
        <f>IF(Tabela1[[#This Row],[Qsup Secção H]]=" -", " -", Tabela1[[#This Row],[Quantidade máxima (q) (tonelada)]]/Tabela1[[#This Row],[Qsup Secção H]])</f>
        <v xml:space="preserve"> -</v>
      </c>
      <c r="X46" s="143" t="str">
        <f>IF(Tabela1[[#This Row],[Qsup Secção P]]=" -", " -", Tabela1[[#This Row],[Quantidade máxima (q) (tonelada)]]/Tabela1[[#This Row],[Qsup Secção P]])</f>
        <v xml:space="preserve"> -</v>
      </c>
      <c r="Y46" s="144" t="str">
        <f>IF(Tabela1[[#This Row],[Qsup Secção E]]=" -", " -", Tabela1[[#This Row],[Quantidade máxima (q) (tonelada)]]/Tabela1[[#This Row],[Qsup Secção E]])</f>
        <v xml:space="preserve"> -</v>
      </c>
      <c r="Z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" spans="2:27" s="1" customFormat="1" x14ac:dyDescent="0.3">
      <c r="B47" s="136"/>
      <c r="C47" s="137"/>
      <c r="D47" s="137"/>
      <c r="E47" s="137"/>
      <c r="F47" s="137"/>
      <c r="G47" s="137"/>
      <c r="H47" s="138"/>
      <c r="I47" s="137"/>
      <c r="J47" s="137"/>
      <c r="K47" s="137"/>
      <c r="L4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" s="142" t="str">
        <f>IF(Tabela1[[#This Row],[Qinf Secção H]]=" -", " -", Tabela1[[#This Row],[Quantidade máxima (q) (tonelada)]]/Tabela1[[#This Row],[Qinf Secção H]])</f>
        <v xml:space="preserve"> -</v>
      </c>
      <c r="U47" s="143" t="str">
        <f>IF(Tabela1[[#This Row],[Qinf Secção P]]=" -", " -", Tabela1[[#This Row],[Quantidade máxima (q) (tonelada)]]/Tabela1[[#This Row],[Qinf Secção P]])</f>
        <v xml:space="preserve"> -</v>
      </c>
      <c r="V47" s="144" t="str">
        <f>IF(Tabela1[[#This Row],[Qinf Secção E]]=" -", " -", Tabela1[[#This Row],[Quantidade máxima (q) (tonelada)]]/Tabela1[[#This Row],[Qinf Secção E]])</f>
        <v xml:space="preserve"> -</v>
      </c>
      <c r="W47" s="143" t="str">
        <f>IF(Tabela1[[#This Row],[Qsup Secção H]]=" -", " -", Tabela1[[#This Row],[Quantidade máxima (q) (tonelada)]]/Tabela1[[#This Row],[Qsup Secção H]])</f>
        <v xml:space="preserve"> -</v>
      </c>
      <c r="X47" s="143" t="str">
        <f>IF(Tabela1[[#This Row],[Qsup Secção P]]=" -", " -", Tabela1[[#This Row],[Quantidade máxima (q) (tonelada)]]/Tabela1[[#This Row],[Qsup Secção P]])</f>
        <v xml:space="preserve"> -</v>
      </c>
      <c r="Y47" s="144" t="str">
        <f>IF(Tabela1[[#This Row],[Qsup Secção E]]=" -", " -", Tabela1[[#This Row],[Quantidade máxima (q) (tonelada)]]/Tabela1[[#This Row],[Qsup Secção E]])</f>
        <v xml:space="preserve"> -</v>
      </c>
      <c r="Z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" spans="2:27" s="1" customFormat="1" x14ac:dyDescent="0.3">
      <c r="B48" s="136"/>
      <c r="C48" s="137"/>
      <c r="D48" s="137"/>
      <c r="E48" s="137"/>
      <c r="F48" s="137"/>
      <c r="G48" s="137"/>
      <c r="H48" s="138"/>
      <c r="I48" s="137"/>
      <c r="J48" s="137"/>
      <c r="K48" s="137"/>
      <c r="L4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" s="142" t="str">
        <f>IF(Tabela1[[#This Row],[Qinf Secção H]]=" -", " -", Tabela1[[#This Row],[Quantidade máxima (q) (tonelada)]]/Tabela1[[#This Row],[Qinf Secção H]])</f>
        <v xml:space="preserve"> -</v>
      </c>
      <c r="U48" s="143" t="str">
        <f>IF(Tabela1[[#This Row],[Qinf Secção P]]=" -", " -", Tabela1[[#This Row],[Quantidade máxima (q) (tonelada)]]/Tabela1[[#This Row],[Qinf Secção P]])</f>
        <v xml:space="preserve"> -</v>
      </c>
      <c r="V48" s="144" t="str">
        <f>IF(Tabela1[[#This Row],[Qinf Secção E]]=" -", " -", Tabela1[[#This Row],[Quantidade máxima (q) (tonelada)]]/Tabela1[[#This Row],[Qinf Secção E]])</f>
        <v xml:space="preserve"> -</v>
      </c>
      <c r="W48" s="143" t="str">
        <f>IF(Tabela1[[#This Row],[Qsup Secção H]]=" -", " -", Tabela1[[#This Row],[Quantidade máxima (q) (tonelada)]]/Tabela1[[#This Row],[Qsup Secção H]])</f>
        <v xml:space="preserve"> -</v>
      </c>
      <c r="X48" s="143" t="str">
        <f>IF(Tabela1[[#This Row],[Qsup Secção P]]=" -", " -", Tabela1[[#This Row],[Quantidade máxima (q) (tonelada)]]/Tabela1[[#This Row],[Qsup Secção P]])</f>
        <v xml:space="preserve"> -</v>
      </c>
      <c r="Y48" s="144" t="str">
        <f>IF(Tabela1[[#This Row],[Qsup Secção E]]=" -", " -", Tabela1[[#This Row],[Quantidade máxima (q) (tonelada)]]/Tabela1[[#This Row],[Qsup Secção E]])</f>
        <v xml:space="preserve"> -</v>
      </c>
      <c r="Z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" spans="2:27" s="1" customFormat="1" x14ac:dyDescent="0.3">
      <c r="B49" s="136"/>
      <c r="C49" s="137"/>
      <c r="D49" s="137"/>
      <c r="E49" s="137"/>
      <c r="F49" s="137"/>
      <c r="G49" s="137"/>
      <c r="H49" s="138"/>
      <c r="I49" s="137"/>
      <c r="J49" s="137"/>
      <c r="K49" s="137"/>
      <c r="L4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" s="142" t="str">
        <f>IF(Tabela1[[#This Row],[Qinf Secção H]]=" -", " -", Tabela1[[#This Row],[Quantidade máxima (q) (tonelada)]]/Tabela1[[#This Row],[Qinf Secção H]])</f>
        <v xml:space="preserve"> -</v>
      </c>
      <c r="U49" s="143" t="str">
        <f>IF(Tabela1[[#This Row],[Qinf Secção P]]=" -", " -", Tabela1[[#This Row],[Quantidade máxima (q) (tonelada)]]/Tabela1[[#This Row],[Qinf Secção P]])</f>
        <v xml:space="preserve"> -</v>
      </c>
      <c r="V49" s="144" t="str">
        <f>IF(Tabela1[[#This Row],[Qinf Secção E]]=" -", " -", Tabela1[[#This Row],[Quantidade máxima (q) (tonelada)]]/Tabela1[[#This Row],[Qinf Secção E]])</f>
        <v xml:space="preserve"> -</v>
      </c>
      <c r="W49" s="143" t="str">
        <f>IF(Tabela1[[#This Row],[Qsup Secção H]]=" -", " -", Tabela1[[#This Row],[Quantidade máxima (q) (tonelada)]]/Tabela1[[#This Row],[Qsup Secção H]])</f>
        <v xml:space="preserve"> -</v>
      </c>
      <c r="X49" s="143" t="str">
        <f>IF(Tabela1[[#This Row],[Qsup Secção P]]=" -", " -", Tabela1[[#This Row],[Quantidade máxima (q) (tonelada)]]/Tabela1[[#This Row],[Qsup Secção P]])</f>
        <v xml:space="preserve"> -</v>
      </c>
      <c r="Y49" s="144" t="str">
        <f>IF(Tabela1[[#This Row],[Qsup Secção E]]=" -", " -", Tabela1[[#This Row],[Quantidade máxima (q) (tonelada)]]/Tabela1[[#This Row],[Qsup Secção E]])</f>
        <v xml:space="preserve"> -</v>
      </c>
      <c r="Z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" spans="2:27" s="1" customFormat="1" x14ac:dyDescent="0.3">
      <c r="B50" s="136"/>
      <c r="C50" s="137"/>
      <c r="D50" s="137"/>
      <c r="E50" s="137"/>
      <c r="F50" s="137"/>
      <c r="G50" s="137"/>
      <c r="H50" s="138"/>
      <c r="I50" s="137"/>
      <c r="J50" s="137"/>
      <c r="K50" s="137"/>
      <c r="L5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" s="142" t="str">
        <f>IF(Tabela1[[#This Row],[Qinf Secção H]]=" -", " -", Tabela1[[#This Row],[Quantidade máxima (q) (tonelada)]]/Tabela1[[#This Row],[Qinf Secção H]])</f>
        <v xml:space="preserve"> -</v>
      </c>
      <c r="U50" s="143" t="str">
        <f>IF(Tabela1[[#This Row],[Qinf Secção P]]=" -", " -", Tabela1[[#This Row],[Quantidade máxima (q) (tonelada)]]/Tabela1[[#This Row],[Qinf Secção P]])</f>
        <v xml:space="preserve"> -</v>
      </c>
      <c r="V50" s="144" t="str">
        <f>IF(Tabela1[[#This Row],[Qinf Secção E]]=" -", " -", Tabela1[[#This Row],[Quantidade máxima (q) (tonelada)]]/Tabela1[[#This Row],[Qinf Secção E]])</f>
        <v xml:space="preserve"> -</v>
      </c>
      <c r="W50" s="143" t="str">
        <f>IF(Tabela1[[#This Row],[Qsup Secção H]]=" -", " -", Tabela1[[#This Row],[Quantidade máxima (q) (tonelada)]]/Tabela1[[#This Row],[Qsup Secção H]])</f>
        <v xml:space="preserve"> -</v>
      </c>
      <c r="X50" s="143" t="str">
        <f>IF(Tabela1[[#This Row],[Qsup Secção P]]=" -", " -", Tabela1[[#This Row],[Quantidade máxima (q) (tonelada)]]/Tabela1[[#This Row],[Qsup Secção P]])</f>
        <v xml:space="preserve"> -</v>
      </c>
      <c r="Y50" s="144" t="str">
        <f>IF(Tabela1[[#This Row],[Qsup Secção E]]=" -", " -", Tabela1[[#This Row],[Quantidade máxima (q) (tonelada)]]/Tabela1[[#This Row],[Qsup Secção E]])</f>
        <v xml:space="preserve"> -</v>
      </c>
      <c r="Z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" spans="2:27" s="1" customFormat="1" x14ac:dyDescent="0.3">
      <c r="B51" s="136"/>
      <c r="C51" s="137"/>
      <c r="D51" s="137"/>
      <c r="E51" s="137"/>
      <c r="F51" s="137"/>
      <c r="G51" s="137"/>
      <c r="H51" s="138"/>
      <c r="I51" s="137"/>
      <c r="J51" s="137"/>
      <c r="K51" s="137"/>
      <c r="L5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" s="142" t="str">
        <f>IF(Tabela1[[#This Row],[Qinf Secção H]]=" -", " -", Tabela1[[#This Row],[Quantidade máxima (q) (tonelada)]]/Tabela1[[#This Row],[Qinf Secção H]])</f>
        <v xml:space="preserve"> -</v>
      </c>
      <c r="U51" s="143" t="str">
        <f>IF(Tabela1[[#This Row],[Qinf Secção P]]=" -", " -", Tabela1[[#This Row],[Quantidade máxima (q) (tonelada)]]/Tabela1[[#This Row],[Qinf Secção P]])</f>
        <v xml:space="preserve"> -</v>
      </c>
      <c r="V51" s="144" t="str">
        <f>IF(Tabela1[[#This Row],[Qinf Secção E]]=" -", " -", Tabela1[[#This Row],[Quantidade máxima (q) (tonelada)]]/Tabela1[[#This Row],[Qinf Secção E]])</f>
        <v xml:space="preserve"> -</v>
      </c>
      <c r="W51" s="143" t="str">
        <f>IF(Tabela1[[#This Row],[Qsup Secção H]]=" -", " -", Tabela1[[#This Row],[Quantidade máxima (q) (tonelada)]]/Tabela1[[#This Row],[Qsup Secção H]])</f>
        <v xml:space="preserve"> -</v>
      </c>
      <c r="X51" s="143" t="str">
        <f>IF(Tabela1[[#This Row],[Qsup Secção P]]=" -", " -", Tabela1[[#This Row],[Quantidade máxima (q) (tonelada)]]/Tabela1[[#This Row],[Qsup Secção P]])</f>
        <v xml:space="preserve"> -</v>
      </c>
      <c r="Y51" s="144" t="str">
        <f>IF(Tabela1[[#This Row],[Qsup Secção E]]=" -", " -", Tabela1[[#This Row],[Quantidade máxima (q) (tonelada)]]/Tabela1[[#This Row],[Qsup Secção E]])</f>
        <v xml:space="preserve"> -</v>
      </c>
      <c r="Z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" spans="2:27" s="1" customFormat="1" x14ac:dyDescent="0.3">
      <c r="B52" s="136"/>
      <c r="C52" s="137"/>
      <c r="D52" s="137"/>
      <c r="E52" s="137"/>
      <c r="F52" s="137"/>
      <c r="G52" s="137"/>
      <c r="H52" s="138"/>
      <c r="I52" s="137"/>
      <c r="J52" s="137"/>
      <c r="K52" s="137"/>
      <c r="L5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" s="142" t="str">
        <f>IF(Tabela1[[#This Row],[Qinf Secção H]]=" -", " -", Tabela1[[#This Row],[Quantidade máxima (q) (tonelada)]]/Tabela1[[#This Row],[Qinf Secção H]])</f>
        <v xml:space="preserve"> -</v>
      </c>
      <c r="U52" s="143" t="str">
        <f>IF(Tabela1[[#This Row],[Qinf Secção P]]=" -", " -", Tabela1[[#This Row],[Quantidade máxima (q) (tonelada)]]/Tabela1[[#This Row],[Qinf Secção P]])</f>
        <v xml:space="preserve"> -</v>
      </c>
      <c r="V52" s="144" t="str">
        <f>IF(Tabela1[[#This Row],[Qinf Secção E]]=" -", " -", Tabela1[[#This Row],[Quantidade máxima (q) (tonelada)]]/Tabela1[[#This Row],[Qinf Secção E]])</f>
        <v xml:space="preserve"> -</v>
      </c>
      <c r="W52" s="143" t="str">
        <f>IF(Tabela1[[#This Row],[Qsup Secção H]]=" -", " -", Tabela1[[#This Row],[Quantidade máxima (q) (tonelada)]]/Tabela1[[#This Row],[Qsup Secção H]])</f>
        <v xml:space="preserve"> -</v>
      </c>
      <c r="X52" s="143" t="str">
        <f>IF(Tabela1[[#This Row],[Qsup Secção P]]=" -", " -", Tabela1[[#This Row],[Quantidade máxima (q) (tonelada)]]/Tabela1[[#This Row],[Qsup Secção P]])</f>
        <v xml:space="preserve"> -</v>
      </c>
      <c r="Y52" s="144" t="str">
        <f>IF(Tabela1[[#This Row],[Qsup Secção E]]=" -", " -", Tabela1[[#This Row],[Quantidade máxima (q) (tonelada)]]/Tabela1[[#This Row],[Qsup Secção E]])</f>
        <v xml:space="preserve"> -</v>
      </c>
      <c r="Z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" spans="2:27" s="1" customFormat="1" x14ac:dyDescent="0.3">
      <c r="B53" s="136"/>
      <c r="C53" s="137"/>
      <c r="D53" s="137"/>
      <c r="E53" s="137"/>
      <c r="F53" s="137"/>
      <c r="G53" s="137"/>
      <c r="H53" s="138"/>
      <c r="I53" s="137"/>
      <c r="J53" s="137"/>
      <c r="K53" s="137"/>
      <c r="L5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" s="142" t="str">
        <f>IF(Tabela1[[#This Row],[Qinf Secção H]]=" -", " -", Tabela1[[#This Row],[Quantidade máxima (q) (tonelada)]]/Tabela1[[#This Row],[Qinf Secção H]])</f>
        <v xml:space="preserve"> -</v>
      </c>
      <c r="U53" s="143" t="str">
        <f>IF(Tabela1[[#This Row],[Qinf Secção P]]=" -", " -", Tabela1[[#This Row],[Quantidade máxima (q) (tonelada)]]/Tabela1[[#This Row],[Qinf Secção P]])</f>
        <v xml:space="preserve"> -</v>
      </c>
      <c r="V53" s="144" t="str">
        <f>IF(Tabela1[[#This Row],[Qinf Secção E]]=" -", " -", Tabela1[[#This Row],[Quantidade máxima (q) (tonelada)]]/Tabela1[[#This Row],[Qinf Secção E]])</f>
        <v xml:space="preserve"> -</v>
      </c>
      <c r="W53" s="143" t="str">
        <f>IF(Tabela1[[#This Row],[Qsup Secção H]]=" -", " -", Tabela1[[#This Row],[Quantidade máxima (q) (tonelada)]]/Tabela1[[#This Row],[Qsup Secção H]])</f>
        <v xml:space="preserve"> -</v>
      </c>
      <c r="X53" s="143" t="str">
        <f>IF(Tabela1[[#This Row],[Qsup Secção P]]=" -", " -", Tabela1[[#This Row],[Quantidade máxima (q) (tonelada)]]/Tabela1[[#This Row],[Qsup Secção P]])</f>
        <v xml:space="preserve"> -</v>
      </c>
      <c r="Y53" s="144" t="str">
        <f>IF(Tabela1[[#This Row],[Qsup Secção E]]=" -", " -", Tabela1[[#This Row],[Quantidade máxima (q) (tonelada)]]/Tabela1[[#This Row],[Qsup Secção E]])</f>
        <v xml:space="preserve"> -</v>
      </c>
      <c r="Z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" spans="2:27" s="1" customFormat="1" x14ac:dyDescent="0.3">
      <c r="B54" s="136"/>
      <c r="C54" s="137"/>
      <c r="D54" s="137"/>
      <c r="E54" s="137"/>
      <c r="F54" s="137"/>
      <c r="G54" s="137"/>
      <c r="H54" s="138"/>
      <c r="I54" s="137"/>
      <c r="J54" s="137"/>
      <c r="K54" s="137"/>
      <c r="L5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" s="142" t="str">
        <f>IF(Tabela1[[#This Row],[Qinf Secção H]]=" -", " -", Tabela1[[#This Row],[Quantidade máxima (q) (tonelada)]]/Tabela1[[#This Row],[Qinf Secção H]])</f>
        <v xml:space="preserve"> -</v>
      </c>
      <c r="U54" s="143" t="str">
        <f>IF(Tabela1[[#This Row],[Qinf Secção P]]=" -", " -", Tabela1[[#This Row],[Quantidade máxima (q) (tonelada)]]/Tabela1[[#This Row],[Qinf Secção P]])</f>
        <v xml:space="preserve"> -</v>
      </c>
      <c r="V54" s="144" t="str">
        <f>IF(Tabela1[[#This Row],[Qinf Secção E]]=" -", " -", Tabela1[[#This Row],[Quantidade máxima (q) (tonelada)]]/Tabela1[[#This Row],[Qinf Secção E]])</f>
        <v xml:space="preserve"> -</v>
      </c>
      <c r="W54" s="143" t="str">
        <f>IF(Tabela1[[#This Row],[Qsup Secção H]]=" -", " -", Tabela1[[#This Row],[Quantidade máxima (q) (tonelada)]]/Tabela1[[#This Row],[Qsup Secção H]])</f>
        <v xml:space="preserve"> -</v>
      </c>
      <c r="X54" s="143" t="str">
        <f>IF(Tabela1[[#This Row],[Qsup Secção P]]=" -", " -", Tabela1[[#This Row],[Quantidade máxima (q) (tonelada)]]/Tabela1[[#This Row],[Qsup Secção P]])</f>
        <v xml:space="preserve"> -</v>
      </c>
      <c r="Y54" s="144" t="str">
        <f>IF(Tabela1[[#This Row],[Qsup Secção E]]=" -", " -", Tabela1[[#This Row],[Quantidade máxima (q) (tonelada)]]/Tabela1[[#This Row],[Qsup Secção E]])</f>
        <v xml:space="preserve"> -</v>
      </c>
      <c r="Z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" spans="2:27" s="1" customFormat="1" x14ac:dyDescent="0.3">
      <c r="B55" s="136"/>
      <c r="C55" s="137"/>
      <c r="D55" s="137"/>
      <c r="E55" s="137"/>
      <c r="F55" s="137"/>
      <c r="G55" s="137"/>
      <c r="H55" s="138"/>
      <c r="I55" s="137"/>
      <c r="J55" s="137"/>
      <c r="K55" s="137"/>
      <c r="L5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" s="142" t="str">
        <f>IF(Tabela1[[#This Row],[Qinf Secção H]]=" -", " -", Tabela1[[#This Row],[Quantidade máxima (q) (tonelada)]]/Tabela1[[#This Row],[Qinf Secção H]])</f>
        <v xml:space="preserve"> -</v>
      </c>
      <c r="U55" s="143" t="str">
        <f>IF(Tabela1[[#This Row],[Qinf Secção P]]=" -", " -", Tabela1[[#This Row],[Quantidade máxima (q) (tonelada)]]/Tabela1[[#This Row],[Qinf Secção P]])</f>
        <v xml:space="preserve"> -</v>
      </c>
      <c r="V55" s="144" t="str">
        <f>IF(Tabela1[[#This Row],[Qinf Secção E]]=" -", " -", Tabela1[[#This Row],[Quantidade máxima (q) (tonelada)]]/Tabela1[[#This Row],[Qinf Secção E]])</f>
        <v xml:space="preserve"> -</v>
      </c>
      <c r="W55" s="143" t="str">
        <f>IF(Tabela1[[#This Row],[Qsup Secção H]]=" -", " -", Tabela1[[#This Row],[Quantidade máxima (q) (tonelada)]]/Tabela1[[#This Row],[Qsup Secção H]])</f>
        <v xml:space="preserve"> -</v>
      </c>
      <c r="X55" s="143" t="str">
        <f>IF(Tabela1[[#This Row],[Qsup Secção P]]=" -", " -", Tabela1[[#This Row],[Quantidade máxima (q) (tonelada)]]/Tabela1[[#This Row],[Qsup Secção P]])</f>
        <v xml:space="preserve"> -</v>
      </c>
      <c r="Y55" s="144" t="str">
        <f>IF(Tabela1[[#This Row],[Qsup Secção E]]=" -", " -", Tabela1[[#This Row],[Quantidade máxima (q) (tonelada)]]/Tabela1[[#This Row],[Qsup Secção E]])</f>
        <v xml:space="preserve"> -</v>
      </c>
      <c r="Z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" spans="2:27" s="1" customFormat="1" x14ac:dyDescent="0.3">
      <c r="B56" s="136"/>
      <c r="C56" s="137"/>
      <c r="D56" s="137"/>
      <c r="E56" s="137"/>
      <c r="F56" s="137"/>
      <c r="G56" s="137"/>
      <c r="H56" s="138"/>
      <c r="I56" s="137"/>
      <c r="J56" s="137"/>
      <c r="K56" s="137"/>
      <c r="L5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" s="142" t="str">
        <f>IF(Tabela1[[#This Row],[Qinf Secção H]]=" -", " -", Tabela1[[#This Row],[Quantidade máxima (q) (tonelada)]]/Tabela1[[#This Row],[Qinf Secção H]])</f>
        <v xml:space="preserve"> -</v>
      </c>
      <c r="U56" s="143" t="str">
        <f>IF(Tabela1[[#This Row],[Qinf Secção P]]=" -", " -", Tabela1[[#This Row],[Quantidade máxima (q) (tonelada)]]/Tabela1[[#This Row],[Qinf Secção P]])</f>
        <v xml:space="preserve"> -</v>
      </c>
      <c r="V56" s="144" t="str">
        <f>IF(Tabela1[[#This Row],[Qinf Secção E]]=" -", " -", Tabela1[[#This Row],[Quantidade máxima (q) (tonelada)]]/Tabela1[[#This Row],[Qinf Secção E]])</f>
        <v xml:space="preserve"> -</v>
      </c>
      <c r="W56" s="143" t="str">
        <f>IF(Tabela1[[#This Row],[Qsup Secção H]]=" -", " -", Tabela1[[#This Row],[Quantidade máxima (q) (tonelada)]]/Tabela1[[#This Row],[Qsup Secção H]])</f>
        <v xml:space="preserve"> -</v>
      </c>
      <c r="X56" s="143" t="str">
        <f>IF(Tabela1[[#This Row],[Qsup Secção P]]=" -", " -", Tabela1[[#This Row],[Quantidade máxima (q) (tonelada)]]/Tabela1[[#This Row],[Qsup Secção P]])</f>
        <v xml:space="preserve"> -</v>
      </c>
      <c r="Y56" s="144" t="str">
        <f>IF(Tabela1[[#This Row],[Qsup Secção E]]=" -", " -", Tabela1[[#This Row],[Quantidade máxima (q) (tonelada)]]/Tabela1[[#This Row],[Qsup Secção E]])</f>
        <v xml:space="preserve"> -</v>
      </c>
      <c r="Z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" spans="2:27" s="1" customFormat="1" x14ac:dyDescent="0.3">
      <c r="B57" s="136"/>
      <c r="C57" s="137"/>
      <c r="D57" s="137"/>
      <c r="E57" s="137"/>
      <c r="F57" s="137"/>
      <c r="G57" s="137"/>
      <c r="H57" s="138"/>
      <c r="I57" s="137"/>
      <c r="J57" s="137"/>
      <c r="K57" s="137"/>
      <c r="L5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" s="142" t="str">
        <f>IF(Tabela1[[#This Row],[Qinf Secção H]]=" -", " -", Tabela1[[#This Row],[Quantidade máxima (q) (tonelada)]]/Tabela1[[#This Row],[Qinf Secção H]])</f>
        <v xml:space="preserve"> -</v>
      </c>
      <c r="U57" s="143" t="str">
        <f>IF(Tabela1[[#This Row],[Qinf Secção P]]=" -", " -", Tabela1[[#This Row],[Quantidade máxima (q) (tonelada)]]/Tabela1[[#This Row],[Qinf Secção P]])</f>
        <v xml:space="preserve"> -</v>
      </c>
      <c r="V57" s="144" t="str">
        <f>IF(Tabela1[[#This Row],[Qinf Secção E]]=" -", " -", Tabela1[[#This Row],[Quantidade máxima (q) (tonelada)]]/Tabela1[[#This Row],[Qinf Secção E]])</f>
        <v xml:space="preserve"> -</v>
      </c>
      <c r="W57" s="143" t="str">
        <f>IF(Tabela1[[#This Row],[Qsup Secção H]]=" -", " -", Tabela1[[#This Row],[Quantidade máxima (q) (tonelada)]]/Tabela1[[#This Row],[Qsup Secção H]])</f>
        <v xml:space="preserve"> -</v>
      </c>
      <c r="X57" s="143" t="str">
        <f>IF(Tabela1[[#This Row],[Qsup Secção P]]=" -", " -", Tabela1[[#This Row],[Quantidade máxima (q) (tonelada)]]/Tabela1[[#This Row],[Qsup Secção P]])</f>
        <v xml:space="preserve"> -</v>
      </c>
      <c r="Y57" s="144" t="str">
        <f>IF(Tabela1[[#This Row],[Qsup Secção E]]=" -", " -", Tabela1[[#This Row],[Quantidade máxima (q) (tonelada)]]/Tabela1[[#This Row],[Qsup Secção E]])</f>
        <v xml:space="preserve"> -</v>
      </c>
      <c r="Z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" spans="2:27" s="1" customFormat="1" x14ac:dyDescent="0.3">
      <c r="B58" s="136"/>
      <c r="C58" s="137"/>
      <c r="D58" s="137"/>
      <c r="E58" s="137"/>
      <c r="F58" s="137"/>
      <c r="G58" s="137"/>
      <c r="H58" s="138"/>
      <c r="I58" s="137"/>
      <c r="J58" s="137"/>
      <c r="K58" s="137"/>
      <c r="L5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" s="142" t="str">
        <f>IF(Tabela1[[#This Row],[Qinf Secção H]]=" -", " -", Tabela1[[#This Row],[Quantidade máxima (q) (tonelada)]]/Tabela1[[#This Row],[Qinf Secção H]])</f>
        <v xml:space="preserve"> -</v>
      </c>
      <c r="U58" s="143" t="str">
        <f>IF(Tabela1[[#This Row],[Qinf Secção P]]=" -", " -", Tabela1[[#This Row],[Quantidade máxima (q) (tonelada)]]/Tabela1[[#This Row],[Qinf Secção P]])</f>
        <v xml:space="preserve"> -</v>
      </c>
      <c r="V58" s="144" t="str">
        <f>IF(Tabela1[[#This Row],[Qinf Secção E]]=" -", " -", Tabela1[[#This Row],[Quantidade máxima (q) (tonelada)]]/Tabela1[[#This Row],[Qinf Secção E]])</f>
        <v xml:space="preserve"> -</v>
      </c>
      <c r="W58" s="143" t="str">
        <f>IF(Tabela1[[#This Row],[Qsup Secção H]]=" -", " -", Tabela1[[#This Row],[Quantidade máxima (q) (tonelada)]]/Tabela1[[#This Row],[Qsup Secção H]])</f>
        <v xml:space="preserve"> -</v>
      </c>
      <c r="X58" s="143" t="str">
        <f>IF(Tabela1[[#This Row],[Qsup Secção P]]=" -", " -", Tabela1[[#This Row],[Quantidade máxima (q) (tonelada)]]/Tabela1[[#This Row],[Qsup Secção P]])</f>
        <v xml:space="preserve"> -</v>
      </c>
      <c r="Y58" s="144" t="str">
        <f>IF(Tabela1[[#This Row],[Qsup Secção E]]=" -", " -", Tabela1[[#This Row],[Quantidade máxima (q) (tonelada)]]/Tabela1[[#This Row],[Qsup Secção E]])</f>
        <v xml:space="preserve"> -</v>
      </c>
      <c r="Z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" spans="2:27" s="1" customFormat="1" x14ac:dyDescent="0.3">
      <c r="B59" s="136"/>
      <c r="C59" s="137"/>
      <c r="D59" s="137"/>
      <c r="E59" s="137"/>
      <c r="F59" s="137"/>
      <c r="G59" s="137"/>
      <c r="H59" s="138"/>
      <c r="I59" s="137"/>
      <c r="J59" s="137"/>
      <c r="K59" s="137"/>
      <c r="L5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" s="142" t="str">
        <f>IF(Tabela1[[#This Row],[Qinf Secção H]]=" -", " -", Tabela1[[#This Row],[Quantidade máxima (q) (tonelada)]]/Tabela1[[#This Row],[Qinf Secção H]])</f>
        <v xml:space="preserve"> -</v>
      </c>
      <c r="U59" s="143" t="str">
        <f>IF(Tabela1[[#This Row],[Qinf Secção P]]=" -", " -", Tabela1[[#This Row],[Quantidade máxima (q) (tonelada)]]/Tabela1[[#This Row],[Qinf Secção P]])</f>
        <v xml:space="preserve"> -</v>
      </c>
      <c r="V59" s="144" t="str">
        <f>IF(Tabela1[[#This Row],[Qinf Secção E]]=" -", " -", Tabela1[[#This Row],[Quantidade máxima (q) (tonelada)]]/Tabela1[[#This Row],[Qinf Secção E]])</f>
        <v xml:space="preserve"> -</v>
      </c>
      <c r="W59" s="143" t="str">
        <f>IF(Tabela1[[#This Row],[Qsup Secção H]]=" -", " -", Tabela1[[#This Row],[Quantidade máxima (q) (tonelada)]]/Tabela1[[#This Row],[Qsup Secção H]])</f>
        <v xml:space="preserve"> -</v>
      </c>
      <c r="X59" s="143" t="str">
        <f>IF(Tabela1[[#This Row],[Qsup Secção P]]=" -", " -", Tabela1[[#This Row],[Quantidade máxima (q) (tonelada)]]/Tabela1[[#This Row],[Qsup Secção P]])</f>
        <v xml:space="preserve"> -</v>
      </c>
      <c r="Y59" s="144" t="str">
        <f>IF(Tabela1[[#This Row],[Qsup Secção E]]=" -", " -", Tabela1[[#This Row],[Quantidade máxima (q) (tonelada)]]/Tabela1[[#This Row],[Qsup Secção E]])</f>
        <v xml:space="preserve"> -</v>
      </c>
      <c r="Z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" spans="2:27" s="1" customFormat="1" x14ac:dyDescent="0.3">
      <c r="B60" s="136"/>
      <c r="C60" s="137"/>
      <c r="D60" s="137"/>
      <c r="E60" s="137"/>
      <c r="F60" s="137"/>
      <c r="G60" s="137"/>
      <c r="H60" s="138"/>
      <c r="I60" s="137"/>
      <c r="J60" s="137"/>
      <c r="K60" s="137"/>
      <c r="L6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" s="142" t="str">
        <f>IF(Tabela1[[#This Row],[Qinf Secção H]]=" -", " -", Tabela1[[#This Row],[Quantidade máxima (q) (tonelada)]]/Tabela1[[#This Row],[Qinf Secção H]])</f>
        <v xml:space="preserve"> -</v>
      </c>
      <c r="U60" s="143" t="str">
        <f>IF(Tabela1[[#This Row],[Qinf Secção P]]=" -", " -", Tabela1[[#This Row],[Quantidade máxima (q) (tonelada)]]/Tabela1[[#This Row],[Qinf Secção P]])</f>
        <v xml:space="preserve"> -</v>
      </c>
      <c r="V60" s="144" t="str">
        <f>IF(Tabela1[[#This Row],[Qinf Secção E]]=" -", " -", Tabela1[[#This Row],[Quantidade máxima (q) (tonelada)]]/Tabela1[[#This Row],[Qinf Secção E]])</f>
        <v xml:space="preserve"> -</v>
      </c>
      <c r="W60" s="143" t="str">
        <f>IF(Tabela1[[#This Row],[Qsup Secção H]]=" -", " -", Tabela1[[#This Row],[Quantidade máxima (q) (tonelada)]]/Tabela1[[#This Row],[Qsup Secção H]])</f>
        <v xml:space="preserve"> -</v>
      </c>
      <c r="X60" s="143" t="str">
        <f>IF(Tabela1[[#This Row],[Qsup Secção P]]=" -", " -", Tabela1[[#This Row],[Quantidade máxima (q) (tonelada)]]/Tabela1[[#This Row],[Qsup Secção P]])</f>
        <v xml:space="preserve"> -</v>
      </c>
      <c r="Y60" s="144" t="str">
        <f>IF(Tabela1[[#This Row],[Qsup Secção E]]=" -", " -", Tabela1[[#This Row],[Quantidade máxima (q) (tonelada)]]/Tabela1[[#This Row],[Qsup Secção E]])</f>
        <v xml:space="preserve"> -</v>
      </c>
      <c r="Z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" spans="2:27" s="1" customFormat="1" x14ac:dyDescent="0.3">
      <c r="B61" s="136"/>
      <c r="C61" s="137"/>
      <c r="D61" s="137"/>
      <c r="E61" s="137"/>
      <c r="F61" s="137"/>
      <c r="G61" s="137"/>
      <c r="H61" s="138"/>
      <c r="I61" s="137"/>
      <c r="J61" s="137"/>
      <c r="K61" s="137"/>
      <c r="L6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" s="142" t="str">
        <f>IF(Tabela1[[#This Row],[Qinf Secção H]]=" -", " -", Tabela1[[#This Row],[Quantidade máxima (q) (tonelada)]]/Tabela1[[#This Row],[Qinf Secção H]])</f>
        <v xml:space="preserve"> -</v>
      </c>
      <c r="U61" s="143" t="str">
        <f>IF(Tabela1[[#This Row],[Qinf Secção P]]=" -", " -", Tabela1[[#This Row],[Quantidade máxima (q) (tonelada)]]/Tabela1[[#This Row],[Qinf Secção P]])</f>
        <v xml:space="preserve"> -</v>
      </c>
      <c r="V61" s="144" t="str">
        <f>IF(Tabela1[[#This Row],[Qinf Secção E]]=" -", " -", Tabela1[[#This Row],[Quantidade máxima (q) (tonelada)]]/Tabela1[[#This Row],[Qinf Secção E]])</f>
        <v xml:space="preserve"> -</v>
      </c>
      <c r="W61" s="143" t="str">
        <f>IF(Tabela1[[#This Row],[Qsup Secção H]]=" -", " -", Tabela1[[#This Row],[Quantidade máxima (q) (tonelada)]]/Tabela1[[#This Row],[Qsup Secção H]])</f>
        <v xml:space="preserve"> -</v>
      </c>
      <c r="X61" s="143" t="str">
        <f>IF(Tabela1[[#This Row],[Qsup Secção P]]=" -", " -", Tabela1[[#This Row],[Quantidade máxima (q) (tonelada)]]/Tabela1[[#This Row],[Qsup Secção P]])</f>
        <v xml:space="preserve"> -</v>
      </c>
      <c r="Y61" s="144" t="str">
        <f>IF(Tabela1[[#This Row],[Qsup Secção E]]=" -", " -", Tabela1[[#This Row],[Quantidade máxima (q) (tonelada)]]/Tabela1[[#This Row],[Qsup Secção E]])</f>
        <v xml:space="preserve"> -</v>
      </c>
      <c r="Z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" spans="2:27" s="1" customFormat="1" x14ac:dyDescent="0.3">
      <c r="B62" s="136"/>
      <c r="C62" s="137"/>
      <c r="D62" s="137"/>
      <c r="E62" s="137"/>
      <c r="F62" s="137"/>
      <c r="G62" s="137"/>
      <c r="H62" s="138"/>
      <c r="I62" s="137"/>
      <c r="J62" s="137"/>
      <c r="K62" s="137"/>
      <c r="L6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" s="142" t="str">
        <f>IF(Tabela1[[#This Row],[Qinf Secção H]]=" -", " -", Tabela1[[#This Row],[Quantidade máxima (q) (tonelada)]]/Tabela1[[#This Row],[Qinf Secção H]])</f>
        <v xml:space="preserve"> -</v>
      </c>
      <c r="U62" s="143" t="str">
        <f>IF(Tabela1[[#This Row],[Qinf Secção P]]=" -", " -", Tabela1[[#This Row],[Quantidade máxima (q) (tonelada)]]/Tabela1[[#This Row],[Qinf Secção P]])</f>
        <v xml:space="preserve"> -</v>
      </c>
      <c r="V62" s="144" t="str">
        <f>IF(Tabela1[[#This Row],[Qinf Secção E]]=" -", " -", Tabela1[[#This Row],[Quantidade máxima (q) (tonelada)]]/Tabela1[[#This Row],[Qinf Secção E]])</f>
        <v xml:space="preserve"> -</v>
      </c>
      <c r="W62" s="143" t="str">
        <f>IF(Tabela1[[#This Row],[Qsup Secção H]]=" -", " -", Tabela1[[#This Row],[Quantidade máxima (q) (tonelada)]]/Tabela1[[#This Row],[Qsup Secção H]])</f>
        <v xml:space="preserve"> -</v>
      </c>
      <c r="X62" s="143" t="str">
        <f>IF(Tabela1[[#This Row],[Qsup Secção P]]=" -", " -", Tabela1[[#This Row],[Quantidade máxima (q) (tonelada)]]/Tabela1[[#This Row],[Qsup Secção P]])</f>
        <v xml:space="preserve"> -</v>
      </c>
      <c r="Y62" s="144" t="str">
        <f>IF(Tabela1[[#This Row],[Qsup Secção E]]=" -", " -", Tabela1[[#This Row],[Quantidade máxima (q) (tonelada)]]/Tabela1[[#This Row],[Qsup Secção E]])</f>
        <v xml:space="preserve"> -</v>
      </c>
      <c r="Z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" spans="2:27" s="1" customFormat="1" x14ac:dyDescent="0.3">
      <c r="B63" s="136"/>
      <c r="C63" s="137"/>
      <c r="D63" s="137"/>
      <c r="E63" s="137"/>
      <c r="F63" s="137"/>
      <c r="G63" s="137"/>
      <c r="H63" s="138"/>
      <c r="I63" s="137"/>
      <c r="J63" s="137"/>
      <c r="K63" s="137"/>
      <c r="L6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" s="142" t="str">
        <f>IF(Tabela1[[#This Row],[Qinf Secção H]]=" -", " -", Tabela1[[#This Row],[Quantidade máxima (q) (tonelada)]]/Tabela1[[#This Row],[Qinf Secção H]])</f>
        <v xml:space="preserve"> -</v>
      </c>
      <c r="U63" s="143" t="str">
        <f>IF(Tabela1[[#This Row],[Qinf Secção P]]=" -", " -", Tabela1[[#This Row],[Quantidade máxima (q) (tonelada)]]/Tabela1[[#This Row],[Qinf Secção P]])</f>
        <v xml:space="preserve"> -</v>
      </c>
      <c r="V63" s="144" t="str">
        <f>IF(Tabela1[[#This Row],[Qinf Secção E]]=" -", " -", Tabela1[[#This Row],[Quantidade máxima (q) (tonelada)]]/Tabela1[[#This Row],[Qinf Secção E]])</f>
        <v xml:space="preserve"> -</v>
      </c>
      <c r="W63" s="143" t="str">
        <f>IF(Tabela1[[#This Row],[Qsup Secção H]]=" -", " -", Tabela1[[#This Row],[Quantidade máxima (q) (tonelada)]]/Tabela1[[#This Row],[Qsup Secção H]])</f>
        <v xml:space="preserve"> -</v>
      </c>
      <c r="X63" s="143" t="str">
        <f>IF(Tabela1[[#This Row],[Qsup Secção P]]=" -", " -", Tabela1[[#This Row],[Quantidade máxima (q) (tonelada)]]/Tabela1[[#This Row],[Qsup Secção P]])</f>
        <v xml:space="preserve"> -</v>
      </c>
      <c r="Y63" s="144" t="str">
        <f>IF(Tabela1[[#This Row],[Qsup Secção E]]=" -", " -", Tabela1[[#This Row],[Quantidade máxima (q) (tonelada)]]/Tabela1[[#This Row],[Qsup Secção E]])</f>
        <v xml:space="preserve"> -</v>
      </c>
      <c r="Z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" spans="2:27" s="1" customFormat="1" x14ac:dyDescent="0.3">
      <c r="B64" s="136"/>
      <c r="C64" s="137"/>
      <c r="D64" s="137"/>
      <c r="E64" s="137"/>
      <c r="F64" s="137"/>
      <c r="G64" s="137"/>
      <c r="H64" s="138"/>
      <c r="I64" s="137"/>
      <c r="J64" s="137"/>
      <c r="K64" s="137"/>
      <c r="L6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" s="142" t="str">
        <f>IF(Tabela1[[#This Row],[Qinf Secção H]]=" -", " -", Tabela1[[#This Row],[Quantidade máxima (q) (tonelada)]]/Tabela1[[#This Row],[Qinf Secção H]])</f>
        <v xml:space="preserve"> -</v>
      </c>
      <c r="U64" s="143" t="str">
        <f>IF(Tabela1[[#This Row],[Qinf Secção P]]=" -", " -", Tabela1[[#This Row],[Quantidade máxima (q) (tonelada)]]/Tabela1[[#This Row],[Qinf Secção P]])</f>
        <v xml:space="preserve"> -</v>
      </c>
      <c r="V64" s="144" t="str">
        <f>IF(Tabela1[[#This Row],[Qinf Secção E]]=" -", " -", Tabela1[[#This Row],[Quantidade máxima (q) (tonelada)]]/Tabela1[[#This Row],[Qinf Secção E]])</f>
        <v xml:space="preserve"> -</v>
      </c>
      <c r="W64" s="143" t="str">
        <f>IF(Tabela1[[#This Row],[Qsup Secção H]]=" -", " -", Tabela1[[#This Row],[Quantidade máxima (q) (tonelada)]]/Tabela1[[#This Row],[Qsup Secção H]])</f>
        <v xml:space="preserve"> -</v>
      </c>
      <c r="X64" s="143" t="str">
        <f>IF(Tabela1[[#This Row],[Qsup Secção P]]=" -", " -", Tabela1[[#This Row],[Quantidade máxima (q) (tonelada)]]/Tabela1[[#This Row],[Qsup Secção P]])</f>
        <v xml:space="preserve"> -</v>
      </c>
      <c r="Y64" s="144" t="str">
        <f>IF(Tabela1[[#This Row],[Qsup Secção E]]=" -", " -", Tabela1[[#This Row],[Quantidade máxima (q) (tonelada)]]/Tabela1[[#This Row],[Qsup Secção E]])</f>
        <v xml:space="preserve"> -</v>
      </c>
      <c r="Z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" spans="2:27" s="1" customFormat="1" x14ac:dyDescent="0.3">
      <c r="B65" s="136"/>
      <c r="C65" s="137"/>
      <c r="D65" s="137"/>
      <c r="E65" s="137"/>
      <c r="F65" s="137"/>
      <c r="G65" s="137"/>
      <c r="H65" s="138"/>
      <c r="I65" s="137"/>
      <c r="J65" s="137"/>
      <c r="K65" s="137"/>
      <c r="L6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" s="142" t="str">
        <f>IF(Tabela1[[#This Row],[Qinf Secção H]]=" -", " -", Tabela1[[#This Row],[Quantidade máxima (q) (tonelada)]]/Tabela1[[#This Row],[Qinf Secção H]])</f>
        <v xml:space="preserve"> -</v>
      </c>
      <c r="U65" s="143" t="str">
        <f>IF(Tabela1[[#This Row],[Qinf Secção P]]=" -", " -", Tabela1[[#This Row],[Quantidade máxima (q) (tonelada)]]/Tabela1[[#This Row],[Qinf Secção P]])</f>
        <v xml:space="preserve"> -</v>
      </c>
      <c r="V65" s="144" t="str">
        <f>IF(Tabela1[[#This Row],[Qinf Secção E]]=" -", " -", Tabela1[[#This Row],[Quantidade máxima (q) (tonelada)]]/Tabela1[[#This Row],[Qinf Secção E]])</f>
        <v xml:space="preserve"> -</v>
      </c>
      <c r="W65" s="143" t="str">
        <f>IF(Tabela1[[#This Row],[Qsup Secção H]]=" -", " -", Tabela1[[#This Row],[Quantidade máxima (q) (tonelada)]]/Tabela1[[#This Row],[Qsup Secção H]])</f>
        <v xml:space="preserve"> -</v>
      </c>
      <c r="X65" s="143" t="str">
        <f>IF(Tabela1[[#This Row],[Qsup Secção P]]=" -", " -", Tabela1[[#This Row],[Quantidade máxima (q) (tonelada)]]/Tabela1[[#This Row],[Qsup Secção P]])</f>
        <v xml:space="preserve"> -</v>
      </c>
      <c r="Y65" s="144" t="str">
        <f>IF(Tabela1[[#This Row],[Qsup Secção E]]=" -", " -", Tabela1[[#This Row],[Quantidade máxima (q) (tonelada)]]/Tabela1[[#This Row],[Qsup Secção E]])</f>
        <v xml:space="preserve"> -</v>
      </c>
      <c r="Z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" spans="2:27" s="1" customFormat="1" x14ac:dyDescent="0.3">
      <c r="B66" s="136"/>
      <c r="C66" s="137"/>
      <c r="D66" s="137"/>
      <c r="E66" s="137"/>
      <c r="F66" s="137"/>
      <c r="G66" s="137"/>
      <c r="H66" s="138"/>
      <c r="I66" s="137"/>
      <c r="J66" s="137"/>
      <c r="K66" s="137"/>
      <c r="L6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" s="142" t="str">
        <f>IF(Tabela1[[#This Row],[Qinf Secção H]]=" -", " -", Tabela1[[#This Row],[Quantidade máxima (q) (tonelada)]]/Tabela1[[#This Row],[Qinf Secção H]])</f>
        <v xml:space="preserve"> -</v>
      </c>
      <c r="U66" s="143" t="str">
        <f>IF(Tabela1[[#This Row],[Qinf Secção P]]=" -", " -", Tabela1[[#This Row],[Quantidade máxima (q) (tonelada)]]/Tabela1[[#This Row],[Qinf Secção P]])</f>
        <v xml:space="preserve"> -</v>
      </c>
      <c r="V66" s="144" t="str">
        <f>IF(Tabela1[[#This Row],[Qinf Secção E]]=" -", " -", Tabela1[[#This Row],[Quantidade máxima (q) (tonelada)]]/Tabela1[[#This Row],[Qinf Secção E]])</f>
        <v xml:space="preserve"> -</v>
      </c>
      <c r="W66" s="143" t="str">
        <f>IF(Tabela1[[#This Row],[Qsup Secção H]]=" -", " -", Tabela1[[#This Row],[Quantidade máxima (q) (tonelada)]]/Tabela1[[#This Row],[Qsup Secção H]])</f>
        <v xml:space="preserve"> -</v>
      </c>
      <c r="X66" s="143" t="str">
        <f>IF(Tabela1[[#This Row],[Qsup Secção P]]=" -", " -", Tabela1[[#This Row],[Quantidade máxima (q) (tonelada)]]/Tabela1[[#This Row],[Qsup Secção P]])</f>
        <v xml:space="preserve"> -</v>
      </c>
      <c r="Y66" s="144" t="str">
        <f>IF(Tabela1[[#This Row],[Qsup Secção E]]=" -", " -", Tabela1[[#This Row],[Quantidade máxima (q) (tonelada)]]/Tabela1[[#This Row],[Qsup Secção E]])</f>
        <v xml:space="preserve"> -</v>
      </c>
      <c r="Z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" spans="2:27" s="1" customFormat="1" x14ac:dyDescent="0.3">
      <c r="B67" s="136"/>
      <c r="C67" s="137"/>
      <c r="D67" s="137"/>
      <c r="E67" s="137"/>
      <c r="F67" s="137"/>
      <c r="G67" s="137"/>
      <c r="H67" s="138"/>
      <c r="I67" s="137"/>
      <c r="J67" s="137"/>
      <c r="K67" s="137"/>
      <c r="L6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" s="142" t="str">
        <f>IF(Tabela1[[#This Row],[Qinf Secção H]]=" -", " -", Tabela1[[#This Row],[Quantidade máxima (q) (tonelada)]]/Tabela1[[#This Row],[Qinf Secção H]])</f>
        <v xml:space="preserve"> -</v>
      </c>
      <c r="U67" s="143" t="str">
        <f>IF(Tabela1[[#This Row],[Qinf Secção P]]=" -", " -", Tabela1[[#This Row],[Quantidade máxima (q) (tonelada)]]/Tabela1[[#This Row],[Qinf Secção P]])</f>
        <v xml:space="preserve"> -</v>
      </c>
      <c r="V67" s="144" t="str">
        <f>IF(Tabela1[[#This Row],[Qinf Secção E]]=" -", " -", Tabela1[[#This Row],[Quantidade máxima (q) (tonelada)]]/Tabela1[[#This Row],[Qinf Secção E]])</f>
        <v xml:space="preserve"> -</v>
      </c>
      <c r="W67" s="143" t="str">
        <f>IF(Tabela1[[#This Row],[Qsup Secção H]]=" -", " -", Tabela1[[#This Row],[Quantidade máxima (q) (tonelada)]]/Tabela1[[#This Row],[Qsup Secção H]])</f>
        <v xml:space="preserve"> -</v>
      </c>
      <c r="X67" s="143" t="str">
        <f>IF(Tabela1[[#This Row],[Qsup Secção P]]=" -", " -", Tabela1[[#This Row],[Quantidade máxima (q) (tonelada)]]/Tabela1[[#This Row],[Qsup Secção P]])</f>
        <v xml:space="preserve"> -</v>
      </c>
      <c r="Y67" s="144" t="str">
        <f>IF(Tabela1[[#This Row],[Qsup Secção E]]=" -", " -", Tabela1[[#This Row],[Quantidade máxima (q) (tonelada)]]/Tabela1[[#This Row],[Qsup Secção E]])</f>
        <v xml:space="preserve"> -</v>
      </c>
      <c r="Z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" spans="2:27" s="1" customFormat="1" x14ac:dyDescent="0.3">
      <c r="B68" s="136"/>
      <c r="C68" s="137"/>
      <c r="D68" s="137"/>
      <c r="E68" s="137"/>
      <c r="F68" s="137"/>
      <c r="G68" s="137"/>
      <c r="H68" s="138"/>
      <c r="I68" s="137"/>
      <c r="J68" s="137"/>
      <c r="K68" s="137"/>
      <c r="L6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" s="142" t="str">
        <f>IF(Tabela1[[#This Row],[Qinf Secção H]]=" -", " -", Tabela1[[#This Row],[Quantidade máxima (q) (tonelada)]]/Tabela1[[#This Row],[Qinf Secção H]])</f>
        <v xml:space="preserve"> -</v>
      </c>
      <c r="U68" s="143" t="str">
        <f>IF(Tabela1[[#This Row],[Qinf Secção P]]=" -", " -", Tabela1[[#This Row],[Quantidade máxima (q) (tonelada)]]/Tabela1[[#This Row],[Qinf Secção P]])</f>
        <v xml:space="preserve"> -</v>
      </c>
      <c r="V68" s="144" t="str">
        <f>IF(Tabela1[[#This Row],[Qinf Secção E]]=" -", " -", Tabela1[[#This Row],[Quantidade máxima (q) (tonelada)]]/Tabela1[[#This Row],[Qinf Secção E]])</f>
        <v xml:space="preserve"> -</v>
      </c>
      <c r="W68" s="143" t="str">
        <f>IF(Tabela1[[#This Row],[Qsup Secção H]]=" -", " -", Tabela1[[#This Row],[Quantidade máxima (q) (tonelada)]]/Tabela1[[#This Row],[Qsup Secção H]])</f>
        <v xml:space="preserve"> -</v>
      </c>
      <c r="X68" s="143" t="str">
        <f>IF(Tabela1[[#This Row],[Qsup Secção P]]=" -", " -", Tabela1[[#This Row],[Quantidade máxima (q) (tonelada)]]/Tabela1[[#This Row],[Qsup Secção P]])</f>
        <v xml:space="preserve"> -</v>
      </c>
      <c r="Y68" s="144" t="str">
        <f>IF(Tabela1[[#This Row],[Qsup Secção E]]=" -", " -", Tabela1[[#This Row],[Quantidade máxima (q) (tonelada)]]/Tabela1[[#This Row],[Qsup Secção E]])</f>
        <v xml:space="preserve"> -</v>
      </c>
      <c r="Z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" spans="2:27" s="1" customFormat="1" x14ac:dyDescent="0.3">
      <c r="B69" s="136"/>
      <c r="C69" s="137"/>
      <c r="D69" s="137"/>
      <c r="E69" s="137"/>
      <c r="F69" s="137"/>
      <c r="G69" s="137"/>
      <c r="H69" s="138"/>
      <c r="I69" s="137"/>
      <c r="J69" s="137"/>
      <c r="K69" s="137"/>
      <c r="L6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" s="142" t="str">
        <f>IF(Tabela1[[#This Row],[Qinf Secção H]]=" -", " -", Tabela1[[#This Row],[Quantidade máxima (q) (tonelada)]]/Tabela1[[#This Row],[Qinf Secção H]])</f>
        <v xml:space="preserve"> -</v>
      </c>
      <c r="U69" s="143" t="str">
        <f>IF(Tabela1[[#This Row],[Qinf Secção P]]=" -", " -", Tabela1[[#This Row],[Quantidade máxima (q) (tonelada)]]/Tabela1[[#This Row],[Qinf Secção P]])</f>
        <v xml:space="preserve"> -</v>
      </c>
      <c r="V69" s="144" t="str">
        <f>IF(Tabela1[[#This Row],[Qinf Secção E]]=" -", " -", Tabela1[[#This Row],[Quantidade máxima (q) (tonelada)]]/Tabela1[[#This Row],[Qinf Secção E]])</f>
        <v xml:space="preserve"> -</v>
      </c>
      <c r="W69" s="143" t="str">
        <f>IF(Tabela1[[#This Row],[Qsup Secção H]]=" -", " -", Tabela1[[#This Row],[Quantidade máxima (q) (tonelada)]]/Tabela1[[#This Row],[Qsup Secção H]])</f>
        <v xml:space="preserve"> -</v>
      </c>
      <c r="X69" s="143" t="str">
        <f>IF(Tabela1[[#This Row],[Qsup Secção P]]=" -", " -", Tabela1[[#This Row],[Quantidade máxima (q) (tonelada)]]/Tabela1[[#This Row],[Qsup Secção P]])</f>
        <v xml:space="preserve"> -</v>
      </c>
      <c r="Y69" s="144" t="str">
        <f>IF(Tabela1[[#This Row],[Qsup Secção E]]=" -", " -", Tabela1[[#This Row],[Quantidade máxima (q) (tonelada)]]/Tabela1[[#This Row],[Qsup Secção E]])</f>
        <v xml:space="preserve"> -</v>
      </c>
      <c r="Z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" spans="2:27" s="1" customFormat="1" x14ac:dyDescent="0.3">
      <c r="B70" s="136"/>
      <c r="C70" s="137"/>
      <c r="D70" s="137"/>
      <c r="E70" s="137"/>
      <c r="F70" s="137"/>
      <c r="G70" s="137"/>
      <c r="H70" s="138"/>
      <c r="I70" s="137"/>
      <c r="J70" s="137"/>
      <c r="K70" s="137"/>
      <c r="L7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" s="142" t="str">
        <f>IF(Tabela1[[#This Row],[Qinf Secção H]]=" -", " -", Tabela1[[#This Row],[Quantidade máxima (q) (tonelada)]]/Tabela1[[#This Row],[Qinf Secção H]])</f>
        <v xml:space="preserve"> -</v>
      </c>
      <c r="U70" s="143" t="str">
        <f>IF(Tabela1[[#This Row],[Qinf Secção P]]=" -", " -", Tabela1[[#This Row],[Quantidade máxima (q) (tonelada)]]/Tabela1[[#This Row],[Qinf Secção P]])</f>
        <v xml:space="preserve"> -</v>
      </c>
      <c r="V70" s="144" t="str">
        <f>IF(Tabela1[[#This Row],[Qinf Secção E]]=" -", " -", Tabela1[[#This Row],[Quantidade máxima (q) (tonelada)]]/Tabela1[[#This Row],[Qinf Secção E]])</f>
        <v xml:space="preserve"> -</v>
      </c>
      <c r="W70" s="143" t="str">
        <f>IF(Tabela1[[#This Row],[Qsup Secção H]]=" -", " -", Tabela1[[#This Row],[Quantidade máxima (q) (tonelada)]]/Tabela1[[#This Row],[Qsup Secção H]])</f>
        <v xml:space="preserve"> -</v>
      </c>
      <c r="X70" s="143" t="str">
        <f>IF(Tabela1[[#This Row],[Qsup Secção P]]=" -", " -", Tabela1[[#This Row],[Quantidade máxima (q) (tonelada)]]/Tabela1[[#This Row],[Qsup Secção P]])</f>
        <v xml:space="preserve"> -</v>
      </c>
      <c r="Y70" s="144" t="str">
        <f>IF(Tabela1[[#This Row],[Qsup Secção E]]=" -", " -", Tabela1[[#This Row],[Quantidade máxima (q) (tonelada)]]/Tabela1[[#This Row],[Qsup Secção E]])</f>
        <v xml:space="preserve"> -</v>
      </c>
      <c r="Z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" spans="2:27" s="1" customFormat="1" x14ac:dyDescent="0.3">
      <c r="B71" s="136"/>
      <c r="C71" s="137"/>
      <c r="D71" s="137"/>
      <c r="E71" s="137"/>
      <c r="F71" s="137"/>
      <c r="G71" s="137"/>
      <c r="H71" s="138"/>
      <c r="I71" s="137"/>
      <c r="J71" s="137"/>
      <c r="K71" s="137"/>
      <c r="L7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" s="142" t="str">
        <f>IF(Tabela1[[#This Row],[Qinf Secção H]]=" -", " -", Tabela1[[#This Row],[Quantidade máxima (q) (tonelada)]]/Tabela1[[#This Row],[Qinf Secção H]])</f>
        <v xml:space="preserve"> -</v>
      </c>
      <c r="U71" s="143" t="str">
        <f>IF(Tabela1[[#This Row],[Qinf Secção P]]=" -", " -", Tabela1[[#This Row],[Quantidade máxima (q) (tonelada)]]/Tabela1[[#This Row],[Qinf Secção P]])</f>
        <v xml:space="preserve"> -</v>
      </c>
      <c r="V71" s="144" t="str">
        <f>IF(Tabela1[[#This Row],[Qinf Secção E]]=" -", " -", Tabela1[[#This Row],[Quantidade máxima (q) (tonelada)]]/Tabela1[[#This Row],[Qinf Secção E]])</f>
        <v xml:space="preserve"> -</v>
      </c>
      <c r="W71" s="143" t="str">
        <f>IF(Tabela1[[#This Row],[Qsup Secção H]]=" -", " -", Tabela1[[#This Row],[Quantidade máxima (q) (tonelada)]]/Tabela1[[#This Row],[Qsup Secção H]])</f>
        <v xml:space="preserve"> -</v>
      </c>
      <c r="X71" s="143" t="str">
        <f>IF(Tabela1[[#This Row],[Qsup Secção P]]=" -", " -", Tabela1[[#This Row],[Quantidade máxima (q) (tonelada)]]/Tabela1[[#This Row],[Qsup Secção P]])</f>
        <v xml:space="preserve"> -</v>
      </c>
      <c r="Y71" s="144" t="str">
        <f>IF(Tabela1[[#This Row],[Qsup Secção E]]=" -", " -", Tabela1[[#This Row],[Quantidade máxima (q) (tonelada)]]/Tabela1[[#This Row],[Qsup Secção E]])</f>
        <v xml:space="preserve"> -</v>
      </c>
      <c r="Z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" spans="2:27" s="1" customFormat="1" x14ac:dyDescent="0.3">
      <c r="B72" s="136"/>
      <c r="C72" s="137"/>
      <c r="D72" s="137"/>
      <c r="E72" s="137"/>
      <c r="F72" s="137"/>
      <c r="G72" s="137"/>
      <c r="H72" s="138"/>
      <c r="I72" s="137"/>
      <c r="J72" s="137"/>
      <c r="K72" s="137"/>
      <c r="L7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" s="142" t="str">
        <f>IF(Tabela1[[#This Row],[Qinf Secção H]]=" -", " -", Tabela1[[#This Row],[Quantidade máxima (q) (tonelada)]]/Tabela1[[#This Row],[Qinf Secção H]])</f>
        <v xml:space="preserve"> -</v>
      </c>
      <c r="U72" s="143" t="str">
        <f>IF(Tabela1[[#This Row],[Qinf Secção P]]=" -", " -", Tabela1[[#This Row],[Quantidade máxima (q) (tonelada)]]/Tabela1[[#This Row],[Qinf Secção P]])</f>
        <v xml:space="preserve"> -</v>
      </c>
      <c r="V72" s="144" t="str">
        <f>IF(Tabela1[[#This Row],[Qinf Secção E]]=" -", " -", Tabela1[[#This Row],[Quantidade máxima (q) (tonelada)]]/Tabela1[[#This Row],[Qinf Secção E]])</f>
        <v xml:space="preserve"> -</v>
      </c>
      <c r="W72" s="143" t="str">
        <f>IF(Tabela1[[#This Row],[Qsup Secção H]]=" -", " -", Tabela1[[#This Row],[Quantidade máxima (q) (tonelada)]]/Tabela1[[#This Row],[Qsup Secção H]])</f>
        <v xml:space="preserve"> -</v>
      </c>
      <c r="X72" s="143" t="str">
        <f>IF(Tabela1[[#This Row],[Qsup Secção P]]=" -", " -", Tabela1[[#This Row],[Quantidade máxima (q) (tonelada)]]/Tabela1[[#This Row],[Qsup Secção P]])</f>
        <v xml:space="preserve"> -</v>
      </c>
      <c r="Y72" s="144" t="str">
        <f>IF(Tabela1[[#This Row],[Qsup Secção E]]=" -", " -", Tabela1[[#This Row],[Quantidade máxima (q) (tonelada)]]/Tabela1[[#This Row],[Qsup Secção E]])</f>
        <v xml:space="preserve"> -</v>
      </c>
      <c r="Z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" spans="2:27" s="1" customFormat="1" x14ac:dyDescent="0.3">
      <c r="B73" s="136"/>
      <c r="C73" s="137"/>
      <c r="D73" s="137"/>
      <c r="E73" s="137"/>
      <c r="F73" s="137"/>
      <c r="G73" s="137"/>
      <c r="H73" s="138"/>
      <c r="I73" s="137"/>
      <c r="J73" s="137"/>
      <c r="K73" s="137"/>
      <c r="L7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" s="142" t="str">
        <f>IF(Tabela1[[#This Row],[Qinf Secção H]]=" -", " -", Tabela1[[#This Row],[Quantidade máxima (q) (tonelada)]]/Tabela1[[#This Row],[Qinf Secção H]])</f>
        <v xml:space="preserve"> -</v>
      </c>
      <c r="U73" s="143" t="str">
        <f>IF(Tabela1[[#This Row],[Qinf Secção P]]=" -", " -", Tabela1[[#This Row],[Quantidade máxima (q) (tonelada)]]/Tabela1[[#This Row],[Qinf Secção P]])</f>
        <v xml:space="preserve"> -</v>
      </c>
      <c r="V73" s="144" t="str">
        <f>IF(Tabela1[[#This Row],[Qinf Secção E]]=" -", " -", Tabela1[[#This Row],[Quantidade máxima (q) (tonelada)]]/Tabela1[[#This Row],[Qinf Secção E]])</f>
        <v xml:space="preserve"> -</v>
      </c>
      <c r="W73" s="143" t="str">
        <f>IF(Tabela1[[#This Row],[Qsup Secção H]]=" -", " -", Tabela1[[#This Row],[Quantidade máxima (q) (tonelada)]]/Tabela1[[#This Row],[Qsup Secção H]])</f>
        <v xml:space="preserve"> -</v>
      </c>
      <c r="X73" s="143" t="str">
        <f>IF(Tabela1[[#This Row],[Qsup Secção P]]=" -", " -", Tabela1[[#This Row],[Quantidade máxima (q) (tonelada)]]/Tabela1[[#This Row],[Qsup Secção P]])</f>
        <v xml:space="preserve"> -</v>
      </c>
      <c r="Y73" s="144" t="str">
        <f>IF(Tabela1[[#This Row],[Qsup Secção E]]=" -", " -", Tabela1[[#This Row],[Quantidade máxima (q) (tonelada)]]/Tabela1[[#This Row],[Qsup Secção E]])</f>
        <v xml:space="preserve"> -</v>
      </c>
      <c r="Z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" spans="2:27" s="1" customFormat="1" x14ac:dyDescent="0.3">
      <c r="B74" s="136"/>
      <c r="C74" s="137"/>
      <c r="D74" s="137"/>
      <c r="E74" s="137"/>
      <c r="F74" s="137"/>
      <c r="G74" s="137"/>
      <c r="H74" s="138"/>
      <c r="I74" s="137"/>
      <c r="J74" s="137"/>
      <c r="K74" s="137"/>
      <c r="L7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" s="142" t="str">
        <f>IF(Tabela1[[#This Row],[Qinf Secção H]]=" -", " -", Tabela1[[#This Row],[Quantidade máxima (q) (tonelada)]]/Tabela1[[#This Row],[Qinf Secção H]])</f>
        <v xml:space="preserve"> -</v>
      </c>
      <c r="U74" s="143" t="str">
        <f>IF(Tabela1[[#This Row],[Qinf Secção P]]=" -", " -", Tabela1[[#This Row],[Quantidade máxima (q) (tonelada)]]/Tabela1[[#This Row],[Qinf Secção P]])</f>
        <v xml:space="preserve"> -</v>
      </c>
      <c r="V74" s="144" t="str">
        <f>IF(Tabela1[[#This Row],[Qinf Secção E]]=" -", " -", Tabela1[[#This Row],[Quantidade máxima (q) (tonelada)]]/Tabela1[[#This Row],[Qinf Secção E]])</f>
        <v xml:space="preserve"> -</v>
      </c>
      <c r="W74" s="143" t="str">
        <f>IF(Tabela1[[#This Row],[Qsup Secção H]]=" -", " -", Tabela1[[#This Row],[Quantidade máxima (q) (tonelada)]]/Tabela1[[#This Row],[Qsup Secção H]])</f>
        <v xml:space="preserve"> -</v>
      </c>
      <c r="X74" s="143" t="str">
        <f>IF(Tabela1[[#This Row],[Qsup Secção P]]=" -", " -", Tabela1[[#This Row],[Quantidade máxima (q) (tonelada)]]/Tabela1[[#This Row],[Qsup Secção P]])</f>
        <v xml:space="preserve"> -</v>
      </c>
      <c r="Y74" s="144" t="str">
        <f>IF(Tabela1[[#This Row],[Qsup Secção E]]=" -", " -", Tabela1[[#This Row],[Quantidade máxima (q) (tonelada)]]/Tabela1[[#This Row],[Qsup Secção E]])</f>
        <v xml:space="preserve"> -</v>
      </c>
      <c r="Z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" spans="2:27" s="1" customFormat="1" x14ac:dyDescent="0.3">
      <c r="B75" s="136"/>
      <c r="C75" s="137"/>
      <c r="D75" s="137"/>
      <c r="E75" s="137"/>
      <c r="F75" s="137"/>
      <c r="G75" s="137"/>
      <c r="H75" s="138"/>
      <c r="I75" s="137"/>
      <c r="J75" s="137"/>
      <c r="K75" s="137"/>
      <c r="L7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" s="142" t="str">
        <f>IF(Tabela1[[#This Row],[Qinf Secção H]]=" -", " -", Tabela1[[#This Row],[Quantidade máxima (q) (tonelada)]]/Tabela1[[#This Row],[Qinf Secção H]])</f>
        <v xml:space="preserve"> -</v>
      </c>
      <c r="U75" s="143" t="str">
        <f>IF(Tabela1[[#This Row],[Qinf Secção P]]=" -", " -", Tabela1[[#This Row],[Quantidade máxima (q) (tonelada)]]/Tabela1[[#This Row],[Qinf Secção P]])</f>
        <v xml:space="preserve"> -</v>
      </c>
      <c r="V75" s="144" t="str">
        <f>IF(Tabela1[[#This Row],[Qinf Secção E]]=" -", " -", Tabela1[[#This Row],[Quantidade máxima (q) (tonelada)]]/Tabela1[[#This Row],[Qinf Secção E]])</f>
        <v xml:space="preserve"> -</v>
      </c>
      <c r="W75" s="143" t="str">
        <f>IF(Tabela1[[#This Row],[Qsup Secção H]]=" -", " -", Tabela1[[#This Row],[Quantidade máxima (q) (tonelada)]]/Tabela1[[#This Row],[Qsup Secção H]])</f>
        <v xml:space="preserve"> -</v>
      </c>
      <c r="X75" s="143" t="str">
        <f>IF(Tabela1[[#This Row],[Qsup Secção P]]=" -", " -", Tabela1[[#This Row],[Quantidade máxima (q) (tonelada)]]/Tabela1[[#This Row],[Qsup Secção P]])</f>
        <v xml:space="preserve"> -</v>
      </c>
      <c r="Y75" s="144" t="str">
        <f>IF(Tabela1[[#This Row],[Qsup Secção E]]=" -", " -", Tabela1[[#This Row],[Quantidade máxima (q) (tonelada)]]/Tabela1[[#This Row],[Qsup Secção E]])</f>
        <v xml:space="preserve"> -</v>
      </c>
      <c r="Z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" spans="2:27" s="1" customFormat="1" x14ac:dyDescent="0.3">
      <c r="B76" s="136"/>
      <c r="C76" s="137"/>
      <c r="D76" s="137"/>
      <c r="E76" s="137"/>
      <c r="F76" s="137"/>
      <c r="G76" s="137"/>
      <c r="H76" s="138"/>
      <c r="I76" s="137"/>
      <c r="J76" s="137"/>
      <c r="K76" s="137"/>
      <c r="L7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" s="142" t="str">
        <f>IF(Tabela1[[#This Row],[Qinf Secção H]]=" -", " -", Tabela1[[#This Row],[Quantidade máxima (q) (tonelada)]]/Tabela1[[#This Row],[Qinf Secção H]])</f>
        <v xml:space="preserve"> -</v>
      </c>
      <c r="U76" s="143" t="str">
        <f>IF(Tabela1[[#This Row],[Qinf Secção P]]=" -", " -", Tabela1[[#This Row],[Quantidade máxima (q) (tonelada)]]/Tabela1[[#This Row],[Qinf Secção P]])</f>
        <v xml:space="preserve"> -</v>
      </c>
      <c r="V76" s="144" t="str">
        <f>IF(Tabela1[[#This Row],[Qinf Secção E]]=" -", " -", Tabela1[[#This Row],[Quantidade máxima (q) (tonelada)]]/Tabela1[[#This Row],[Qinf Secção E]])</f>
        <v xml:space="preserve"> -</v>
      </c>
      <c r="W76" s="143" t="str">
        <f>IF(Tabela1[[#This Row],[Qsup Secção H]]=" -", " -", Tabela1[[#This Row],[Quantidade máxima (q) (tonelada)]]/Tabela1[[#This Row],[Qsup Secção H]])</f>
        <v xml:space="preserve"> -</v>
      </c>
      <c r="X76" s="143" t="str">
        <f>IF(Tabela1[[#This Row],[Qsup Secção P]]=" -", " -", Tabela1[[#This Row],[Quantidade máxima (q) (tonelada)]]/Tabela1[[#This Row],[Qsup Secção P]])</f>
        <v xml:space="preserve"> -</v>
      </c>
      <c r="Y76" s="144" t="str">
        <f>IF(Tabela1[[#This Row],[Qsup Secção E]]=" -", " -", Tabela1[[#This Row],[Quantidade máxima (q) (tonelada)]]/Tabela1[[#This Row],[Qsup Secção E]])</f>
        <v xml:space="preserve"> -</v>
      </c>
      <c r="Z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" spans="2:27" s="1" customFormat="1" x14ac:dyDescent="0.3">
      <c r="B77" s="136"/>
      <c r="C77" s="137"/>
      <c r="D77" s="137"/>
      <c r="E77" s="137"/>
      <c r="F77" s="137"/>
      <c r="G77" s="137"/>
      <c r="H77" s="138"/>
      <c r="I77" s="137"/>
      <c r="J77" s="137"/>
      <c r="K77" s="137"/>
      <c r="L7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" s="142" t="str">
        <f>IF(Tabela1[[#This Row],[Qinf Secção H]]=" -", " -", Tabela1[[#This Row],[Quantidade máxima (q) (tonelada)]]/Tabela1[[#This Row],[Qinf Secção H]])</f>
        <v xml:space="preserve"> -</v>
      </c>
      <c r="U77" s="143" t="str">
        <f>IF(Tabela1[[#This Row],[Qinf Secção P]]=" -", " -", Tabela1[[#This Row],[Quantidade máxima (q) (tonelada)]]/Tabela1[[#This Row],[Qinf Secção P]])</f>
        <v xml:space="preserve"> -</v>
      </c>
      <c r="V77" s="144" t="str">
        <f>IF(Tabela1[[#This Row],[Qinf Secção E]]=" -", " -", Tabela1[[#This Row],[Quantidade máxima (q) (tonelada)]]/Tabela1[[#This Row],[Qinf Secção E]])</f>
        <v xml:space="preserve"> -</v>
      </c>
      <c r="W77" s="143" t="str">
        <f>IF(Tabela1[[#This Row],[Qsup Secção H]]=" -", " -", Tabela1[[#This Row],[Quantidade máxima (q) (tonelada)]]/Tabela1[[#This Row],[Qsup Secção H]])</f>
        <v xml:space="preserve"> -</v>
      </c>
      <c r="X77" s="143" t="str">
        <f>IF(Tabela1[[#This Row],[Qsup Secção P]]=" -", " -", Tabela1[[#This Row],[Quantidade máxima (q) (tonelada)]]/Tabela1[[#This Row],[Qsup Secção P]])</f>
        <v xml:space="preserve"> -</v>
      </c>
      <c r="Y77" s="144" t="str">
        <f>IF(Tabela1[[#This Row],[Qsup Secção E]]=" -", " -", Tabela1[[#This Row],[Quantidade máxima (q) (tonelada)]]/Tabela1[[#This Row],[Qsup Secção E]])</f>
        <v xml:space="preserve"> -</v>
      </c>
      <c r="Z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" spans="2:27" s="1" customFormat="1" x14ac:dyDescent="0.3">
      <c r="B78" s="136"/>
      <c r="C78" s="137"/>
      <c r="D78" s="137"/>
      <c r="E78" s="137"/>
      <c r="F78" s="137"/>
      <c r="G78" s="137"/>
      <c r="H78" s="138"/>
      <c r="I78" s="137"/>
      <c r="J78" s="137"/>
      <c r="K78" s="137"/>
      <c r="L7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" s="142" t="str">
        <f>IF(Tabela1[[#This Row],[Qinf Secção H]]=" -", " -", Tabela1[[#This Row],[Quantidade máxima (q) (tonelada)]]/Tabela1[[#This Row],[Qinf Secção H]])</f>
        <v xml:space="preserve"> -</v>
      </c>
      <c r="U78" s="143" t="str">
        <f>IF(Tabela1[[#This Row],[Qinf Secção P]]=" -", " -", Tabela1[[#This Row],[Quantidade máxima (q) (tonelada)]]/Tabela1[[#This Row],[Qinf Secção P]])</f>
        <v xml:space="preserve"> -</v>
      </c>
      <c r="V78" s="144" t="str">
        <f>IF(Tabela1[[#This Row],[Qinf Secção E]]=" -", " -", Tabela1[[#This Row],[Quantidade máxima (q) (tonelada)]]/Tabela1[[#This Row],[Qinf Secção E]])</f>
        <v xml:space="preserve"> -</v>
      </c>
      <c r="W78" s="143" t="str">
        <f>IF(Tabela1[[#This Row],[Qsup Secção H]]=" -", " -", Tabela1[[#This Row],[Quantidade máxima (q) (tonelada)]]/Tabela1[[#This Row],[Qsup Secção H]])</f>
        <v xml:space="preserve"> -</v>
      </c>
      <c r="X78" s="143" t="str">
        <f>IF(Tabela1[[#This Row],[Qsup Secção P]]=" -", " -", Tabela1[[#This Row],[Quantidade máxima (q) (tonelada)]]/Tabela1[[#This Row],[Qsup Secção P]])</f>
        <v xml:space="preserve"> -</v>
      </c>
      <c r="Y78" s="144" t="str">
        <f>IF(Tabela1[[#This Row],[Qsup Secção E]]=" -", " -", Tabela1[[#This Row],[Quantidade máxima (q) (tonelada)]]/Tabela1[[#This Row],[Qsup Secção E]])</f>
        <v xml:space="preserve"> -</v>
      </c>
      <c r="Z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" spans="2:27" s="1" customFormat="1" x14ac:dyDescent="0.3">
      <c r="B79" s="136"/>
      <c r="C79" s="137"/>
      <c r="D79" s="137"/>
      <c r="E79" s="137"/>
      <c r="F79" s="137"/>
      <c r="G79" s="137"/>
      <c r="H79" s="138"/>
      <c r="I79" s="137"/>
      <c r="J79" s="137"/>
      <c r="K79" s="137"/>
      <c r="L7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" s="142" t="str">
        <f>IF(Tabela1[[#This Row],[Qinf Secção H]]=" -", " -", Tabela1[[#This Row],[Quantidade máxima (q) (tonelada)]]/Tabela1[[#This Row],[Qinf Secção H]])</f>
        <v xml:space="preserve"> -</v>
      </c>
      <c r="U79" s="143" t="str">
        <f>IF(Tabela1[[#This Row],[Qinf Secção P]]=" -", " -", Tabela1[[#This Row],[Quantidade máxima (q) (tonelada)]]/Tabela1[[#This Row],[Qinf Secção P]])</f>
        <v xml:space="preserve"> -</v>
      </c>
      <c r="V79" s="144" t="str">
        <f>IF(Tabela1[[#This Row],[Qinf Secção E]]=" -", " -", Tabela1[[#This Row],[Quantidade máxima (q) (tonelada)]]/Tabela1[[#This Row],[Qinf Secção E]])</f>
        <v xml:space="preserve"> -</v>
      </c>
      <c r="W79" s="143" t="str">
        <f>IF(Tabela1[[#This Row],[Qsup Secção H]]=" -", " -", Tabela1[[#This Row],[Quantidade máxima (q) (tonelada)]]/Tabela1[[#This Row],[Qsup Secção H]])</f>
        <v xml:space="preserve"> -</v>
      </c>
      <c r="X79" s="143" t="str">
        <f>IF(Tabela1[[#This Row],[Qsup Secção P]]=" -", " -", Tabela1[[#This Row],[Quantidade máxima (q) (tonelada)]]/Tabela1[[#This Row],[Qsup Secção P]])</f>
        <v xml:space="preserve"> -</v>
      </c>
      <c r="Y79" s="144" t="str">
        <f>IF(Tabela1[[#This Row],[Qsup Secção E]]=" -", " -", Tabela1[[#This Row],[Quantidade máxima (q) (tonelada)]]/Tabela1[[#This Row],[Qsup Secção E]])</f>
        <v xml:space="preserve"> -</v>
      </c>
      <c r="Z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" spans="2:27" s="1" customFormat="1" x14ac:dyDescent="0.3">
      <c r="B80" s="136"/>
      <c r="C80" s="137"/>
      <c r="D80" s="137"/>
      <c r="E80" s="137"/>
      <c r="F80" s="137"/>
      <c r="G80" s="137"/>
      <c r="H80" s="138"/>
      <c r="I80" s="137"/>
      <c r="J80" s="137"/>
      <c r="K80" s="137"/>
      <c r="L8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" s="142" t="str">
        <f>IF(Tabela1[[#This Row],[Qinf Secção H]]=" -", " -", Tabela1[[#This Row],[Quantidade máxima (q) (tonelada)]]/Tabela1[[#This Row],[Qinf Secção H]])</f>
        <v xml:space="preserve"> -</v>
      </c>
      <c r="U80" s="143" t="str">
        <f>IF(Tabela1[[#This Row],[Qinf Secção P]]=" -", " -", Tabela1[[#This Row],[Quantidade máxima (q) (tonelada)]]/Tabela1[[#This Row],[Qinf Secção P]])</f>
        <v xml:space="preserve"> -</v>
      </c>
      <c r="V80" s="144" t="str">
        <f>IF(Tabela1[[#This Row],[Qinf Secção E]]=" -", " -", Tabela1[[#This Row],[Quantidade máxima (q) (tonelada)]]/Tabela1[[#This Row],[Qinf Secção E]])</f>
        <v xml:space="preserve"> -</v>
      </c>
      <c r="W80" s="143" t="str">
        <f>IF(Tabela1[[#This Row],[Qsup Secção H]]=" -", " -", Tabela1[[#This Row],[Quantidade máxima (q) (tonelada)]]/Tabela1[[#This Row],[Qsup Secção H]])</f>
        <v xml:space="preserve"> -</v>
      </c>
      <c r="X80" s="143" t="str">
        <f>IF(Tabela1[[#This Row],[Qsup Secção P]]=" -", " -", Tabela1[[#This Row],[Quantidade máxima (q) (tonelada)]]/Tabela1[[#This Row],[Qsup Secção P]])</f>
        <v xml:space="preserve"> -</v>
      </c>
      <c r="Y80" s="144" t="str">
        <f>IF(Tabela1[[#This Row],[Qsup Secção E]]=" -", " -", Tabela1[[#This Row],[Quantidade máxima (q) (tonelada)]]/Tabela1[[#This Row],[Qsup Secção E]])</f>
        <v xml:space="preserve"> -</v>
      </c>
      <c r="Z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" spans="2:27" s="1" customFormat="1" x14ac:dyDescent="0.3">
      <c r="B81" s="136"/>
      <c r="C81" s="137"/>
      <c r="D81" s="137"/>
      <c r="E81" s="137"/>
      <c r="F81" s="137"/>
      <c r="G81" s="137"/>
      <c r="H81" s="138"/>
      <c r="I81" s="137"/>
      <c r="J81" s="137"/>
      <c r="K81" s="137"/>
      <c r="L8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" s="142" t="str">
        <f>IF(Tabela1[[#This Row],[Qinf Secção H]]=" -", " -", Tabela1[[#This Row],[Quantidade máxima (q) (tonelada)]]/Tabela1[[#This Row],[Qinf Secção H]])</f>
        <v xml:space="preserve"> -</v>
      </c>
      <c r="U81" s="143" t="str">
        <f>IF(Tabela1[[#This Row],[Qinf Secção P]]=" -", " -", Tabela1[[#This Row],[Quantidade máxima (q) (tonelada)]]/Tabela1[[#This Row],[Qinf Secção P]])</f>
        <v xml:space="preserve"> -</v>
      </c>
      <c r="V81" s="144" t="str">
        <f>IF(Tabela1[[#This Row],[Qinf Secção E]]=" -", " -", Tabela1[[#This Row],[Quantidade máxima (q) (tonelada)]]/Tabela1[[#This Row],[Qinf Secção E]])</f>
        <v xml:space="preserve"> -</v>
      </c>
      <c r="W81" s="143" t="str">
        <f>IF(Tabela1[[#This Row],[Qsup Secção H]]=" -", " -", Tabela1[[#This Row],[Quantidade máxima (q) (tonelada)]]/Tabela1[[#This Row],[Qsup Secção H]])</f>
        <v xml:space="preserve"> -</v>
      </c>
      <c r="X81" s="143" t="str">
        <f>IF(Tabela1[[#This Row],[Qsup Secção P]]=" -", " -", Tabela1[[#This Row],[Quantidade máxima (q) (tonelada)]]/Tabela1[[#This Row],[Qsup Secção P]])</f>
        <v xml:space="preserve"> -</v>
      </c>
      <c r="Y81" s="144" t="str">
        <f>IF(Tabela1[[#This Row],[Qsup Secção E]]=" -", " -", Tabela1[[#This Row],[Quantidade máxima (q) (tonelada)]]/Tabela1[[#This Row],[Qsup Secção E]])</f>
        <v xml:space="preserve"> -</v>
      </c>
      <c r="Z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" spans="2:27" s="1" customFormat="1" x14ac:dyDescent="0.3">
      <c r="B82" s="136"/>
      <c r="C82" s="137"/>
      <c r="D82" s="137"/>
      <c r="E82" s="137"/>
      <c r="F82" s="137"/>
      <c r="G82" s="137"/>
      <c r="H82" s="138"/>
      <c r="I82" s="137"/>
      <c r="J82" s="137"/>
      <c r="K82" s="137"/>
      <c r="L8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" s="142" t="str">
        <f>IF(Tabela1[[#This Row],[Qinf Secção H]]=" -", " -", Tabela1[[#This Row],[Quantidade máxima (q) (tonelada)]]/Tabela1[[#This Row],[Qinf Secção H]])</f>
        <v xml:space="preserve"> -</v>
      </c>
      <c r="U82" s="143" t="str">
        <f>IF(Tabela1[[#This Row],[Qinf Secção P]]=" -", " -", Tabela1[[#This Row],[Quantidade máxima (q) (tonelada)]]/Tabela1[[#This Row],[Qinf Secção P]])</f>
        <v xml:space="preserve"> -</v>
      </c>
      <c r="V82" s="144" t="str">
        <f>IF(Tabela1[[#This Row],[Qinf Secção E]]=" -", " -", Tabela1[[#This Row],[Quantidade máxima (q) (tonelada)]]/Tabela1[[#This Row],[Qinf Secção E]])</f>
        <v xml:space="preserve"> -</v>
      </c>
      <c r="W82" s="143" t="str">
        <f>IF(Tabela1[[#This Row],[Qsup Secção H]]=" -", " -", Tabela1[[#This Row],[Quantidade máxima (q) (tonelada)]]/Tabela1[[#This Row],[Qsup Secção H]])</f>
        <v xml:space="preserve"> -</v>
      </c>
      <c r="X82" s="143" t="str">
        <f>IF(Tabela1[[#This Row],[Qsup Secção P]]=" -", " -", Tabela1[[#This Row],[Quantidade máxima (q) (tonelada)]]/Tabela1[[#This Row],[Qsup Secção P]])</f>
        <v xml:space="preserve"> -</v>
      </c>
      <c r="Y82" s="144" t="str">
        <f>IF(Tabela1[[#This Row],[Qsup Secção E]]=" -", " -", Tabela1[[#This Row],[Quantidade máxima (q) (tonelada)]]/Tabela1[[#This Row],[Qsup Secção E]])</f>
        <v xml:space="preserve"> -</v>
      </c>
      <c r="Z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" spans="2:27" s="1" customFormat="1" x14ac:dyDescent="0.3">
      <c r="B83" s="136"/>
      <c r="C83" s="137"/>
      <c r="D83" s="137"/>
      <c r="E83" s="137"/>
      <c r="F83" s="137"/>
      <c r="G83" s="137"/>
      <c r="H83" s="138"/>
      <c r="I83" s="137"/>
      <c r="J83" s="137"/>
      <c r="K83" s="137"/>
      <c r="L8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" s="142" t="str">
        <f>IF(Tabela1[[#This Row],[Qinf Secção H]]=" -", " -", Tabela1[[#This Row],[Quantidade máxima (q) (tonelada)]]/Tabela1[[#This Row],[Qinf Secção H]])</f>
        <v xml:space="preserve"> -</v>
      </c>
      <c r="U83" s="143" t="str">
        <f>IF(Tabela1[[#This Row],[Qinf Secção P]]=" -", " -", Tabela1[[#This Row],[Quantidade máxima (q) (tonelada)]]/Tabela1[[#This Row],[Qinf Secção P]])</f>
        <v xml:space="preserve"> -</v>
      </c>
      <c r="V83" s="144" t="str">
        <f>IF(Tabela1[[#This Row],[Qinf Secção E]]=" -", " -", Tabela1[[#This Row],[Quantidade máxima (q) (tonelada)]]/Tabela1[[#This Row],[Qinf Secção E]])</f>
        <v xml:space="preserve"> -</v>
      </c>
      <c r="W83" s="143" t="str">
        <f>IF(Tabela1[[#This Row],[Qsup Secção H]]=" -", " -", Tabela1[[#This Row],[Quantidade máxima (q) (tonelada)]]/Tabela1[[#This Row],[Qsup Secção H]])</f>
        <v xml:space="preserve"> -</v>
      </c>
      <c r="X83" s="143" t="str">
        <f>IF(Tabela1[[#This Row],[Qsup Secção P]]=" -", " -", Tabela1[[#This Row],[Quantidade máxima (q) (tonelada)]]/Tabela1[[#This Row],[Qsup Secção P]])</f>
        <v xml:space="preserve"> -</v>
      </c>
      <c r="Y83" s="144" t="str">
        <f>IF(Tabela1[[#This Row],[Qsup Secção E]]=" -", " -", Tabela1[[#This Row],[Quantidade máxima (q) (tonelada)]]/Tabela1[[#This Row],[Qsup Secção E]])</f>
        <v xml:space="preserve"> -</v>
      </c>
      <c r="Z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" spans="2:27" s="1" customFormat="1" x14ac:dyDescent="0.3">
      <c r="B84" s="136"/>
      <c r="C84" s="137"/>
      <c r="D84" s="137"/>
      <c r="E84" s="137"/>
      <c r="F84" s="137"/>
      <c r="G84" s="137"/>
      <c r="H84" s="138"/>
      <c r="I84" s="137"/>
      <c r="J84" s="137"/>
      <c r="K84" s="137"/>
      <c r="L8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" s="142" t="str">
        <f>IF(Tabela1[[#This Row],[Qinf Secção H]]=" -", " -", Tabela1[[#This Row],[Quantidade máxima (q) (tonelada)]]/Tabela1[[#This Row],[Qinf Secção H]])</f>
        <v xml:space="preserve"> -</v>
      </c>
      <c r="U84" s="143" t="str">
        <f>IF(Tabela1[[#This Row],[Qinf Secção P]]=" -", " -", Tabela1[[#This Row],[Quantidade máxima (q) (tonelada)]]/Tabela1[[#This Row],[Qinf Secção P]])</f>
        <v xml:space="preserve"> -</v>
      </c>
      <c r="V84" s="144" t="str">
        <f>IF(Tabela1[[#This Row],[Qinf Secção E]]=" -", " -", Tabela1[[#This Row],[Quantidade máxima (q) (tonelada)]]/Tabela1[[#This Row],[Qinf Secção E]])</f>
        <v xml:space="preserve"> -</v>
      </c>
      <c r="W84" s="143" t="str">
        <f>IF(Tabela1[[#This Row],[Qsup Secção H]]=" -", " -", Tabela1[[#This Row],[Quantidade máxima (q) (tonelada)]]/Tabela1[[#This Row],[Qsup Secção H]])</f>
        <v xml:space="preserve"> -</v>
      </c>
      <c r="X84" s="143" t="str">
        <f>IF(Tabela1[[#This Row],[Qsup Secção P]]=" -", " -", Tabela1[[#This Row],[Quantidade máxima (q) (tonelada)]]/Tabela1[[#This Row],[Qsup Secção P]])</f>
        <v xml:space="preserve"> -</v>
      </c>
      <c r="Y84" s="144" t="str">
        <f>IF(Tabela1[[#This Row],[Qsup Secção E]]=" -", " -", Tabela1[[#This Row],[Quantidade máxima (q) (tonelada)]]/Tabela1[[#This Row],[Qsup Secção E]])</f>
        <v xml:space="preserve"> -</v>
      </c>
      <c r="Z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" spans="2:27" s="1" customFormat="1" x14ac:dyDescent="0.3">
      <c r="B85" s="136"/>
      <c r="C85" s="137"/>
      <c r="D85" s="137"/>
      <c r="E85" s="137"/>
      <c r="F85" s="137"/>
      <c r="G85" s="137"/>
      <c r="H85" s="138"/>
      <c r="I85" s="137"/>
      <c r="J85" s="137"/>
      <c r="K85" s="137"/>
      <c r="L8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" s="142" t="str">
        <f>IF(Tabela1[[#This Row],[Qinf Secção H]]=" -", " -", Tabela1[[#This Row],[Quantidade máxima (q) (tonelada)]]/Tabela1[[#This Row],[Qinf Secção H]])</f>
        <v xml:space="preserve"> -</v>
      </c>
      <c r="U85" s="143" t="str">
        <f>IF(Tabela1[[#This Row],[Qinf Secção P]]=" -", " -", Tabela1[[#This Row],[Quantidade máxima (q) (tonelada)]]/Tabela1[[#This Row],[Qinf Secção P]])</f>
        <v xml:space="preserve"> -</v>
      </c>
      <c r="V85" s="144" t="str">
        <f>IF(Tabela1[[#This Row],[Qinf Secção E]]=" -", " -", Tabela1[[#This Row],[Quantidade máxima (q) (tonelada)]]/Tabela1[[#This Row],[Qinf Secção E]])</f>
        <v xml:space="preserve"> -</v>
      </c>
      <c r="W85" s="143" t="str">
        <f>IF(Tabela1[[#This Row],[Qsup Secção H]]=" -", " -", Tabela1[[#This Row],[Quantidade máxima (q) (tonelada)]]/Tabela1[[#This Row],[Qsup Secção H]])</f>
        <v xml:space="preserve"> -</v>
      </c>
      <c r="X85" s="143" t="str">
        <f>IF(Tabela1[[#This Row],[Qsup Secção P]]=" -", " -", Tabela1[[#This Row],[Quantidade máxima (q) (tonelada)]]/Tabela1[[#This Row],[Qsup Secção P]])</f>
        <v xml:space="preserve"> -</v>
      </c>
      <c r="Y85" s="144" t="str">
        <f>IF(Tabela1[[#This Row],[Qsup Secção E]]=" -", " -", Tabela1[[#This Row],[Quantidade máxima (q) (tonelada)]]/Tabela1[[#This Row],[Qsup Secção E]])</f>
        <v xml:space="preserve"> -</v>
      </c>
      <c r="Z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" spans="2:27" s="1" customFormat="1" x14ac:dyDescent="0.3">
      <c r="B86" s="136"/>
      <c r="C86" s="137"/>
      <c r="D86" s="137"/>
      <c r="E86" s="137"/>
      <c r="F86" s="137"/>
      <c r="G86" s="137"/>
      <c r="H86" s="138"/>
      <c r="I86" s="137"/>
      <c r="J86" s="137"/>
      <c r="K86" s="137"/>
      <c r="L8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" s="142" t="str">
        <f>IF(Tabela1[[#This Row],[Qinf Secção H]]=" -", " -", Tabela1[[#This Row],[Quantidade máxima (q) (tonelada)]]/Tabela1[[#This Row],[Qinf Secção H]])</f>
        <v xml:space="preserve"> -</v>
      </c>
      <c r="U86" s="143" t="str">
        <f>IF(Tabela1[[#This Row],[Qinf Secção P]]=" -", " -", Tabela1[[#This Row],[Quantidade máxima (q) (tonelada)]]/Tabela1[[#This Row],[Qinf Secção P]])</f>
        <v xml:space="preserve"> -</v>
      </c>
      <c r="V86" s="144" t="str">
        <f>IF(Tabela1[[#This Row],[Qinf Secção E]]=" -", " -", Tabela1[[#This Row],[Quantidade máxima (q) (tonelada)]]/Tabela1[[#This Row],[Qinf Secção E]])</f>
        <v xml:space="preserve"> -</v>
      </c>
      <c r="W86" s="143" t="str">
        <f>IF(Tabela1[[#This Row],[Qsup Secção H]]=" -", " -", Tabela1[[#This Row],[Quantidade máxima (q) (tonelada)]]/Tabela1[[#This Row],[Qsup Secção H]])</f>
        <v xml:space="preserve"> -</v>
      </c>
      <c r="X86" s="143" t="str">
        <f>IF(Tabela1[[#This Row],[Qsup Secção P]]=" -", " -", Tabela1[[#This Row],[Quantidade máxima (q) (tonelada)]]/Tabela1[[#This Row],[Qsup Secção P]])</f>
        <v xml:space="preserve"> -</v>
      </c>
      <c r="Y86" s="144" t="str">
        <f>IF(Tabela1[[#This Row],[Qsup Secção E]]=" -", " -", Tabela1[[#This Row],[Quantidade máxima (q) (tonelada)]]/Tabela1[[#This Row],[Qsup Secção E]])</f>
        <v xml:space="preserve"> -</v>
      </c>
      <c r="Z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" spans="2:27" s="1" customFormat="1" x14ac:dyDescent="0.3">
      <c r="B87" s="136"/>
      <c r="C87" s="137"/>
      <c r="D87" s="137"/>
      <c r="E87" s="137"/>
      <c r="F87" s="137"/>
      <c r="G87" s="137"/>
      <c r="H87" s="138"/>
      <c r="I87" s="137"/>
      <c r="J87" s="137"/>
      <c r="K87" s="137"/>
      <c r="L8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" s="142" t="str">
        <f>IF(Tabela1[[#This Row],[Qinf Secção H]]=" -", " -", Tabela1[[#This Row],[Quantidade máxima (q) (tonelada)]]/Tabela1[[#This Row],[Qinf Secção H]])</f>
        <v xml:space="preserve"> -</v>
      </c>
      <c r="U87" s="143" t="str">
        <f>IF(Tabela1[[#This Row],[Qinf Secção P]]=" -", " -", Tabela1[[#This Row],[Quantidade máxima (q) (tonelada)]]/Tabela1[[#This Row],[Qinf Secção P]])</f>
        <v xml:space="preserve"> -</v>
      </c>
      <c r="V87" s="144" t="str">
        <f>IF(Tabela1[[#This Row],[Qinf Secção E]]=" -", " -", Tabela1[[#This Row],[Quantidade máxima (q) (tonelada)]]/Tabela1[[#This Row],[Qinf Secção E]])</f>
        <v xml:space="preserve"> -</v>
      </c>
      <c r="W87" s="143" t="str">
        <f>IF(Tabela1[[#This Row],[Qsup Secção H]]=" -", " -", Tabela1[[#This Row],[Quantidade máxima (q) (tonelada)]]/Tabela1[[#This Row],[Qsup Secção H]])</f>
        <v xml:space="preserve"> -</v>
      </c>
      <c r="X87" s="143" t="str">
        <f>IF(Tabela1[[#This Row],[Qsup Secção P]]=" -", " -", Tabela1[[#This Row],[Quantidade máxima (q) (tonelada)]]/Tabela1[[#This Row],[Qsup Secção P]])</f>
        <v xml:space="preserve"> -</v>
      </c>
      <c r="Y87" s="144" t="str">
        <f>IF(Tabela1[[#This Row],[Qsup Secção E]]=" -", " -", Tabela1[[#This Row],[Quantidade máxima (q) (tonelada)]]/Tabela1[[#This Row],[Qsup Secção E]])</f>
        <v xml:space="preserve"> -</v>
      </c>
      <c r="Z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" spans="2:27" s="1" customFormat="1" x14ac:dyDescent="0.3">
      <c r="B88" s="136"/>
      <c r="C88" s="137"/>
      <c r="D88" s="137"/>
      <c r="E88" s="137"/>
      <c r="F88" s="137"/>
      <c r="G88" s="137"/>
      <c r="H88" s="138"/>
      <c r="I88" s="137"/>
      <c r="J88" s="137"/>
      <c r="K88" s="137"/>
      <c r="L8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" s="142" t="str">
        <f>IF(Tabela1[[#This Row],[Qinf Secção H]]=" -", " -", Tabela1[[#This Row],[Quantidade máxima (q) (tonelada)]]/Tabela1[[#This Row],[Qinf Secção H]])</f>
        <v xml:space="preserve"> -</v>
      </c>
      <c r="U88" s="143" t="str">
        <f>IF(Tabela1[[#This Row],[Qinf Secção P]]=" -", " -", Tabela1[[#This Row],[Quantidade máxima (q) (tonelada)]]/Tabela1[[#This Row],[Qinf Secção P]])</f>
        <v xml:space="preserve"> -</v>
      </c>
      <c r="V88" s="144" t="str">
        <f>IF(Tabela1[[#This Row],[Qinf Secção E]]=" -", " -", Tabela1[[#This Row],[Quantidade máxima (q) (tonelada)]]/Tabela1[[#This Row],[Qinf Secção E]])</f>
        <v xml:space="preserve"> -</v>
      </c>
      <c r="W88" s="143" t="str">
        <f>IF(Tabela1[[#This Row],[Qsup Secção H]]=" -", " -", Tabela1[[#This Row],[Quantidade máxima (q) (tonelada)]]/Tabela1[[#This Row],[Qsup Secção H]])</f>
        <v xml:space="preserve"> -</v>
      </c>
      <c r="X88" s="143" t="str">
        <f>IF(Tabela1[[#This Row],[Qsup Secção P]]=" -", " -", Tabela1[[#This Row],[Quantidade máxima (q) (tonelada)]]/Tabela1[[#This Row],[Qsup Secção P]])</f>
        <v xml:space="preserve"> -</v>
      </c>
      <c r="Y88" s="144" t="str">
        <f>IF(Tabela1[[#This Row],[Qsup Secção E]]=" -", " -", Tabela1[[#This Row],[Quantidade máxima (q) (tonelada)]]/Tabela1[[#This Row],[Qsup Secção E]])</f>
        <v xml:space="preserve"> -</v>
      </c>
      <c r="Z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" spans="2:27" s="1" customFormat="1" x14ac:dyDescent="0.3">
      <c r="B89" s="136"/>
      <c r="C89" s="137"/>
      <c r="D89" s="137"/>
      <c r="E89" s="137"/>
      <c r="F89" s="137"/>
      <c r="G89" s="137"/>
      <c r="H89" s="138"/>
      <c r="I89" s="137"/>
      <c r="J89" s="137"/>
      <c r="K89" s="137"/>
      <c r="L8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" s="142" t="str">
        <f>IF(Tabela1[[#This Row],[Qinf Secção H]]=" -", " -", Tabela1[[#This Row],[Quantidade máxima (q) (tonelada)]]/Tabela1[[#This Row],[Qinf Secção H]])</f>
        <v xml:space="preserve"> -</v>
      </c>
      <c r="U89" s="143" t="str">
        <f>IF(Tabela1[[#This Row],[Qinf Secção P]]=" -", " -", Tabela1[[#This Row],[Quantidade máxima (q) (tonelada)]]/Tabela1[[#This Row],[Qinf Secção P]])</f>
        <v xml:space="preserve"> -</v>
      </c>
      <c r="V89" s="144" t="str">
        <f>IF(Tabela1[[#This Row],[Qinf Secção E]]=" -", " -", Tabela1[[#This Row],[Quantidade máxima (q) (tonelada)]]/Tabela1[[#This Row],[Qinf Secção E]])</f>
        <v xml:space="preserve"> -</v>
      </c>
      <c r="W89" s="143" t="str">
        <f>IF(Tabela1[[#This Row],[Qsup Secção H]]=" -", " -", Tabela1[[#This Row],[Quantidade máxima (q) (tonelada)]]/Tabela1[[#This Row],[Qsup Secção H]])</f>
        <v xml:space="preserve"> -</v>
      </c>
      <c r="X89" s="143" t="str">
        <f>IF(Tabela1[[#This Row],[Qsup Secção P]]=" -", " -", Tabela1[[#This Row],[Quantidade máxima (q) (tonelada)]]/Tabela1[[#This Row],[Qsup Secção P]])</f>
        <v xml:space="preserve"> -</v>
      </c>
      <c r="Y89" s="144" t="str">
        <f>IF(Tabela1[[#This Row],[Qsup Secção E]]=" -", " -", Tabela1[[#This Row],[Quantidade máxima (q) (tonelada)]]/Tabela1[[#This Row],[Qsup Secção E]])</f>
        <v xml:space="preserve"> -</v>
      </c>
      <c r="Z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" spans="2:27" s="1" customFormat="1" x14ac:dyDescent="0.3">
      <c r="B90" s="136"/>
      <c r="C90" s="137"/>
      <c r="D90" s="137"/>
      <c r="E90" s="137"/>
      <c r="F90" s="137"/>
      <c r="G90" s="137"/>
      <c r="H90" s="138"/>
      <c r="I90" s="137"/>
      <c r="J90" s="137"/>
      <c r="K90" s="137"/>
      <c r="L9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" s="142" t="str">
        <f>IF(Tabela1[[#This Row],[Qinf Secção H]]=" -", " -", Tabela1[[#This Row],[Quantidade máxima (q) (tonelada)]]/Tabela1[[#This Row],[Qinf Secção H]])</f>
        <v xml:space="preserve"> -</v>
      </c>
      <c r="U90" s="143" t="str">
        <f>IF(Tabela1[[#This Row],[Qinf Secção P]]=" -", " -", Tabela1[[#This Row],[Quantidade máxima (q) (tonelada)]]/Tabela1[[#This Row],[Qinf Secção P]])</f>
        <v xml:space="preserve"> -</v>
      </c>
      <c r="V90" s="144" t="str">
        <f>IF(Tabela1[[#This Row],[Qinf Secção E]]=" -", " -", Tabela1[[#This Row],[Quantidade máxima (q) (tonelada)]]/Tabela1[[#This Row],[Qinf Secção E]])</f>
        <v xml:space="preserve"> -</v>
      </c>
      <c r="W90" s="143" t="str">
        <f>IF(Tabela1[[#This Row],[Qsup Secção H]]=" -", " -", Tabela1[[#This Row],[Quantidade máxima (q) (tonelada)]]/Tabela1[[#This Row],[Qsup Secção H]])</f>
        <v xml:space="preserve"> -</v>
      </c>
      <c r="X90" s="143" t="str">
        <f>IF(Tabela1[[#This Row],[Qsup Secção P]]=" -", " -", Tabela1[[#This Row],[Quantidade máxima (q) (tonelada)]]/Tabela1[[#This Row],[Qsup Secção P]])</f>
        <v xml:space="preserve"> -</v>
      </c>
      <c r="Y90" s="144" t="str">
        <f>IF(Tabela1[[#This Row],[Qsup Secção E]]=" -", " -", Tabela1[[#This Row],[Quantidade máxima (q) (tonelada)]]/Tabela1[[#This Row],[Qsup Secção E]])</f>
        <v xml:space="preserve"> -</v>
      </c>
      <c r="Z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" spans="2:27" s="1" customFormat="1" x14ac:dyDescent="0.3">
      <c r="B91" s="136"/>
      <c r="C91" s="137"/>
      <c r="D91" s="137"/>
      <c r="E91" s="137"/>
      <c r="F91" s="137"/>
      <c r="G91" s="137"/>
      <c r="H91" s="138"/>
      <c r="I91" s="137"/>
      <c r="J91" s="137"/>
      <c r="K91" s="137"/>
      <c r="L9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" s="142" t="str">
        <f>IF(Tabela1[[#This Row],[Qinf Secção H]]=" -", " -", Tabela1[[#This Row],[Quantidade máxima (q) (tonelada)]]/Tabela1[[#This Row],[Qinf Secção H]])</f>
        <v xml:space="preserve"> -</v>
      </c>
      <c r="U91" s="143" t="str">
        <f>IF(Tabela1[[#This Row],[Qinf Secção P]]=" -", " -", Tabela1[[#This Row],[Quantidade máxima (q) (tonelada)]]/Tabela1[[#This Row],[Qinf Secção P]])</f>
        <v xml:space="preserve"> -</v>
      </c>
      <c r="V91" s="144" t="str">
        <f>IF(Tabela1[[#This Row],[Qinf Secção E]]=" -", " -", Tabela1[[#This Row],[Quantidade máxima (q) (tonelada)]]/Tabela1[[#This Row],[Qinf Secção E]])</f>
        <v xml:space="preserve"> -</v>
      </c>
      <c r="W91" s="143" t="str">
        <f>IF(Tabela1[[#This Row],[Qsup Secção H]]=" -", " -", Tabela1[[#This Row],[Quantidade máxima (q) (tonelada)]]/Tabela1[[#This Row],[Qsup Secção H]])</f>
        <v xml:space="preserve"> -</v>
      </c>
      <c r="X91" s="143" t="str">
        <f>IF(Tabela1[[#This Row],[Qsup Secção P]]=" -", " -", Tabela1[[#This Row],[Quantidade máxima (q) (tonelada)]]/Tabela1[[#This Row],[Qsup Secção P]])</f>
        <v xml:space="preserve"> -</v>
      </c>
      <c r="Y91" s="144" t="str">
        <f>IF(Tabela1[[#This Row],[Qsup Secção E]]=" -", " -", Tabela1[[#This Row],[Quantidade máxima (q) (tonelada)]]/Tabela1[[#This Row],[Qsup Secção E]])</f>
        <v xml:space="preserve"> -</v>
      </c>
      <c r="Z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" spans="2:27" s="1" customFormat="1" x14ac:dyDescent="0.3">
      <c r="B92" s="136"/>
      <c r="C92" s="137"/>
      <c r="D92" s="137"/>
      <c r="E92" s="137"/>
      <c r="F92" s="137"/>
      <c r="G92" s="137"/>
      <c r="H92" s="138"/>
      <c r="I92" s="137"/>
      <c r="J92" s="137"/>
      <c r="K92" s="137"/>
      <c r="L9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" s="142" t="str">
        <f>IF(Tabela1[[#This Row],[Qinf Secção H]]=" -", " -", Tabela1[[#This Row],[Quantidade máxima (q) (tonelada)]]/Tabela1[[#This Row],[Qinf Secção H]])</f>
        <v xml:space="preserve"> -</v>
      </c>
      <c r="U92" s="143" t="str">
        <f>IF(Tabela1[[#This Row],[Qinf Secção P]]=" -", " -", Tabela1[[#This Row],[Quantidade máxima (q) (tonelada)]]/Tabela1[[#This Row],[Qinf Secção P]])</f>
        <v xml:space="preserve"> -</v>
      </c>
      <c r="V92" s="144" t="str">
        <f>IF(Tabela1[[#This Row],[Qinf Secção E]]=" -", " -", Tabela1[[#This Row],[Quantidade máxima (q) (tonelada)]]/Tabela1[[#This Row],[Qinf Secção E]])</f>
        <v xml:space="preserve"> -</v>
      </c>
      <c r="W92" s="143" t="str">
        <f>IF(Tabela1[[#This Row],[Qsup Secção H]]=" -", " -", Tabela1[[#This Row],[Quantidade máxima (q) (tonelada)]]/Tabela1[[#This Row],[Qsup Secção H]])</f>
        <v xml:space="preserve"> -</v>
      </c>
      <c r="X92" s="143" t="str">
        <f>IF(Tabela1[[#This Row],[Qsup Secção P]]=" -", " -", Tabela1[[#This Row],[Quantidade máxima (q) (tonelada)]]/Tabela1[[#This Row],[Qsup Secção P]])</f>
        <v xml:space="preserve"> -</v>
      </c>
      <c r="Y92" s="144" t="str">
        <f>IF(Tabela1[[#This Row],[Qsup Secção E]]=" -", " -", Tabela1[[#This Row],[Quantidade máxima (q) (tonelada)]]/Tabela1[[#This Row],[Qsup Secção E]])</f>
        <v xml:space="preserve"> -</v>
      </c>
      <c r="Z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" spans="2:27" s="1" customFormat="1" x14ac:dyDescent="0.3">
      <c r="B93" s="136"/>
      <c r="C93" s="137"/>
      <c r="D93" s="137"/>
      <c r="E93" s="137"/>
      <c r="F93" s="137"/>
      <c r="G93" s="137"/>
      <c r="H93" s="138"/>
      <c r="I93" s="137"/>
      <c r="J93" s="137"/>
      <c r="K93" s="137"/>
      <c r="L9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" s="142" t="str">
        <f>IF(Tabela1[[#This Row],[Qinf Secção H]]=" -", " -", Tabela1[[#This Row],[Quantidade máxima (q) (tonelada)]]/Tabela1[[#This Row],[Qinf Secção H]])</f>
        <v xml:space="preserve"> -</v>
      </c>
      <c r="U93" s="143" t="str">
        <f>IF(Tabela1[[#This Row],[Qinf Secção P]]=" -", " -", Tabela1[[#This Row],[Quantidade máxima (q) (tonelada)]]/Tabela1[[#This Row],[Qinf Secção P]])</f>
        <v xml:space="preserve"> -</v>
      </c>
      <c r="V93" s="144" t="str">
        <f>IF(Tabela1[[#This Row],[Qinf Secção E]]=" -", " -", Tabela1[[#This Row],[Quantidade máxima (q) (tonelada)]]/Tabela1[[#This Row],[Qinf Secção E]])</f>
        <v xml:space="preserve"> -</v>
      </c>
      <c r="W93" s="143" t="str">
        <f>IF(Tabela1[[#This Row],[Qsup Secção H]]=" -", " -", Tabela1[[#This Row],[Quantidade máxima (q) (tonelada)]]/Tabela1[[#This Row],[Qsup Secção H]])</f>
        <v xml:space="preserve"> -</v>
      </c>
      <c r="X93" s="143" t="str">
        <f>IF(Tabela1[[#This Row],[Qsup Secção P]]=" -", " -", Tabela1[[#This Row],[Quantidade máxima (q) (tonelada)]]/Tabela1[[#This Row],[Qsup Secção P]])</f>
        <v xml:space="preserve"> -</v>
      </c>
      <c r="Y93" s="144" t="str">
        <f>IF(Tabela1[[#This Row],[Qsup Secção E]]=" -", " -", Tabela1[[#This Row],[Quantidade máxima (q) (tonelada)]]/Tabela1[[#This Row],[Qsup Secção E]])</f>
        <v xml:space="preserve"> -</v>
      </c>
      <c r="Z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" spans="2:27" s="1" customFormat="1" x14ac:dyDescent="0.3">
      <c r="B94" s="136"/>
      <c r="C94" s="137"/>
      <c r="D94" s="137"/>
      <c r="E94" s="137"/>
      <c r="F94" s="137"/>
      <c r="G94" s="137"/>
      <c r="H94" s="138"/>
      <c r="I94" s="137"/>
      <c r="J94" s="137"/>
      <c r="K94" s="137"/>
      <c r="L9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" s="142" t="str">
        <f>IF(Tabela1[[#This Row],[Qinf Secção H]]=" -", " -", Tabela1[[#This Row],[Quantidade máxima (q) (tonelada)]]/Tabela1[[#This Row],[Qinf Secção H]])</f>
        <v xml:space="preserve"> -</v>
      </c>
      <c r="U94" s="143" t="str">
        <f>IF(Tabela1[[#This Row],[Qinf Secção P]]=" -", " -", Tabela1[[#This Row],[Quantidade máxima (q) (tonelada)]]/Tabela1[[#This Row],[Qinf Secção P]])</f>
        <v xml:space="preserve"> -</v>
      </c>
      <c r="V94" s="144" t="str">
        <f>IF(Tabela1[[#This Row],[Qinf Secção E]]=" -", " -", Tabela1[[#This Row],[Quantidade máxima (q) (tonelada)]]/Tabela1[[#This Row],[Qinf Secção E]])</f>
        <v xml:space="preserve"> -</v>
      </c>
      <c r="W94" s="143" t="str">
        <f>IF(Tabela1[[#This Row],[Qsup Secção H]]=" -", " -", Tabela1[[#This Row],[Quantidade máxima (q) (tonelada)]]/Tabela1[[#This Row],[Qsup Secção H]])</f>
        <v xml:space="preserve"> -</v>
      </c>
      <c r="X94" s="143" t="str">
        <f>IF(Tabela1[[#This Row],[Qsup Secção P]]=" -", " -", Tabela1[[#This Row],[Quantidade máxima (q) (tonelada)]]/Tabela1[[#This Row],[Qsup Secção P]])</f>
        <v xml:space="preserve"> -</v>
      </c>
      <c r="Y94" s="144" t="str">
        <f>IF(Tabela1[[#This Row],[Qsup Secção E]]=" -", " -", Tabela1[[#This Row],[Quantidade máxima (q) (tonelada)]]/Tabela1[[#This Row],[Qsup Secção E]])</f>
        <v xml:space="preserve"> -</v>
      </c>
      <c r="Z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" spans="2:27" s="1" customFormat="1" x14ac:dyDescent="0.3">
      <c r="B95" s="136"/>
      <c r="C95" s="137"/>
      <c r="D95" s="137"/>
      <c r="E95" s="137"/>
      <c r="F95" s="137"/>
      <c r="G95" s="137"/>
      <c r="H95" s="138"/>
      <c r="I95" s="137"/>
      <c r="J95" s="137"/>
      <c r="K95" s="137"/>
      <c r="L9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" s="142" t="str">
        <f>IF(Tabela1[[#This Row],[Qinf Secção H]]=" -", " -", Tabela1[[#This Row],[Quantidade máxima (q) (tonelada)]]/Tabela1[[#This Row],[Qinf Secção H]])</f>
        <v xml:space="preserve"> -</v>
      </c>
      <c r="U95" s="143" t="str">
        <f>IF(Tabela1[[#This Row],[Qinf Secção P]]=" -", " -", Tabela1[[#This Row],[Quantidade máxima (q) (tonelada)]]/Tabela1[[#This Row],[Qinf Secção P]])</f>
        <v xml:space="preserve"> -</v>
      </c>
      <c r="V95" s="144" t="str">
        <f>IF(Tabela1[[#This Row],[Qinf Secção E]]=" -", " -", Tabela1[[#This Row],[Quantidade máxima (q) (tonelada)]]/Tabela1[[#This Row],[Qinf Secção E]])</f>
        <v xml:space="preserve"> -</v>
      </c>
      <c r="W95" s="143" t="str">
        <f>IF(Tabela1[[#This Row],[Qsup Secção H]]=" -", " -", Tabela1[[#This Row],[Quantidade máxima (q) (tonelada)]]/Tabela1[[#This Row],[Qsup Secção H]])</f>
        <v xml:space="preserve"> -</v>
      </c>
      <c r="X95" s="143" t="str">
        <f>IF(Tabela1[[#This Row],[Qsup Secção P]]=" -", " -", Tabela1[[#This Row],[Quantidade máxima (q) (tonelada)]]/Tabela1[[#This Row],[Qsup Secção P]])</f>
        <v xml:space="preserve"> -</v>
      </c>
      <c r="Y95" s="144" t="str">
        <f>IF(Tabela1[[#This Row],[Qsup Secção E]]=" -", " -", Tabela1[[#This Row],[Quantidade máxima (q) (tonelada)]]/Tabela1[[#This Row],[Qsup Secção E]])</f>
        <v xml:space="preserve"> -</v>
      </c>
      <c r="Z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" spans="2:27" s="1" customFormat="1" x14ac:dyDescent="0.3">
      <c r="B96" s="136"/>
      <c r="C96" s="137"/>
      <c r="D96" s="137"/>
      <c r="E96" s="137"/>
      <c r="F96" s="137"/>
      <c r="G96" s="137"/>
      <c r="H96" s="138"/>
      <c r="I96" s="137"/>
      <c r="J96" s="137"/>
      <c r="K96" s="137"/>
      <c r="L9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" s="142" t="str">
        <f>IF(Tabela1[[#This Row],[Qinf Secção H]]=" -", " -", Tabela1[[#This Row],[Quantidade máxima (q) (tonelada)]]/Tabela1[[#This Row],[Qinf Secção H]])</f>
        <v xml:space="preserve"> -</v>
      </c>
      <c r="U96" s="143" t="str">
        <f>IF(Tabela1[[#This Row],[Qinf Secção P]]=" -", " -", Tabela1[[#This Row],[Quantidade máxima (q) (tonelada)]]/Tabela1[[#This Row],[Qinf Secção P]])</f>
        <v xml:space="preserve"> -</v>
      </c>
      <c r="V96" s="144" t="str">
        <f>IF(Tabela1[[#This Row],[Qinf Secção E]]=" -", " -", Tabela1[[#This Row],[Quantidade máxima (q) (tonelada)]]/Tabela1[[#This Row],[Qinf Secção E]])</f>
        <v xml:space="preserve"> -</v>
      </c>
      <c r="W96" s="143" t="str">
        <f>IF(Tabela1[[#This Row],[Qsup Secção H]]=" -", " -", Tabela1[[#This Row],[Quantidade máxima (q) (tonelada)]]/Tabela1[[#This Row],[Qsup Secção H]])</f>
        <v xml:space="preserve"> -</v>
      </c>
      <c r="X96" s="143" t="str">
        <f>IF(Tabela1[[#This Row],[Qsup Secção P]]=" -", " -", Tabela1[[#This Row],[Quantidade máxima (q) (tonelada)]]/Tabela1[[#This Row],[Qsup Secção P]])</f>
        <v xml:space="preserve"> -</v>
      </c>
      <c r="Y96" s="144" t="str">
        <f>IF(Tabela1[[#This Row],[Qsup Secção E]]=" -", " -", Tabela1[[#This Row],[Quantidade máxima (q) (tonelada)]]/Tabela1[[#This Row],[Qsup Secção E]])</f>
        <v xml:space="preserve"> -</v>
      </c>
      <c r="Z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" spans="2:27" s="1" customFormat="1" x14ac:dyDescent="0.3">
      <c r="B97" s="136"/>
      <c r="C97" s="137"/>
      <c r="D97" s="137"/>
      <c r="E97" s="137"/>
      <c r="F97" s="137"/>
      <c r="G97" s="137"/>
      <c r="H97" s="138"/>
      <c r="I97" s="137"/>
      <c r="J97" s="137"/>
      <c r="K97" s="137"/>
      <c r="L9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" s="142" t="str">
        <f>IF(Tabela1[[#This Row],[Qinf Secção H]]=" -", " -", Tabela1[[#This Row],[Quantidade máxima (q) (tonelada)]]/Tabela1[[#This Row],[Qinf Secção H]])</f>
        <v xml:space="preserve"> -</v>
      </c>
      <c r="U97" s="143" t="str">
        <f>IF(Tabela1[[#This Row],[Qinf Secção P]]=" -", " -", Tabela1[[#This Row],[Quantidade máxima (q) (tonelada)]]/Tabela1[[#This Row],[Qinf Secção P]])</f>
        <v xml:space="preserve"> -</v>
      </c>
      <c r="V97" s="144" t="str">
        <f>IF(Tabela1[[#This Row],[Qinf Secção E]]=" -", " -", Tabela1[[#This Row],[Quantidade máxima (q) (tonelada)]]/Tabela1[[#This Row],[Qinf Secção E]])</f>
        <v xml:space="preserve"> -</v>
      </c>
      <c r="W97" s="143" t="str">
        <f>IF(Tabela1[[#This Row],[Qsup Secção H]]=" -", " -", Tabela1[[#This Row],[Quantidade máxima (q) (tonelada)]]/Tabela1[[#This Row],[Qsup Secção H]])</f>
        <v xml:space="preserve"> -</v>
      </c>
      <c r="X97" s="143" t="str">
        <f>IF(Tabela1[[#This Row],[Qsup Secção P]]=" -", " -", Tabela1[[#This Row],[Quantidade máxima (q) (tonelada)]]/Tabela1[[#This Row],[Qsup Secção P]])</f>
        <v xml:space="preserve"> -</v>
      </c>
      <c r="Y97" s="144" t="str">
        <f>IF(Tabela1[[#This Row],[Qsup Secção E]]=" -", " -", Tabela1[[#This Row],[Quantidade máxima (q) (tonelada)]]/Tabela1[[#This Row],[Qsup Secção E]])</f>
        <v xml:space="preserve"> -</v>
      </c>
      <c r="Z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" spans="2:27" s="1" customFormat="1" x14ac:dyDescent="0.3">
      <c r="B98" s="136"/>
      <c r="C98" s="137"/>
      <c r="D98" s="137"/>
      <c r="E98" s="137"/>
      <c r="F98" s="137"/>
      <c r="G98" s="137"/>
      <c r="H98" s="138"/>
      <c r="I98" s="137"/>
      <c r="J98" s="137"/>
      <c r="K98" s="137"/>
      <c r="L9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" s="142" t="str">
        <f>IF(Tabela1[[#This Row],[Qinf Secção H]]=" -", " -", Tabela1[[#This Row],[Quantidade máxima (q) (tonelada)]]/Tabela1[[#This Row],[Qinf Secção H]])</f>
        <v xml:space="preserve"> -</v>
      </c>
      <c r="U98" s="143" t="str">
        <f>IF(Tabela1[[#This Row],[Qinf Secção P]]=" -", " -", Tabela1[[#This Row],[Quantidade máxima (q) (tonelada)]]/Tabela1[[#This Row],[Qinf Secção P]])</f>
        <v xml:space="preserve"> -</v>
      </c>
      <c r="V98" s="144" t="str">
        <f>IF(Tabela1[[#This Row],[Qinf Secção E]]=" -", " -", Tabela1[[#This Row],[Quantidade máxima (q) (tonelada)]]/Tabela1[[#This Row],[Qinf Secção E]])</f>
        <v xml:space="preserve"> -</v>
      </c>
      <c r="W98" s="143" t="str">
        <f>IF(Tabela1[[#This Row],[Qsup Secção H]]=" -", " -", Tabela1[[#This Row],[Quantidade máxima (q) (tonelada)]]/Tabela1[[#This Row],[Qsup Secção H]])</f>
        <v xml:space="preserve"> -</v>
      </c>
      <c r="X98" s="143" t="str">
        <f>IF(Tabela1[[#This Row],[Qsup Secção P]]=" -", " -", Tabela1[[#This Row],[Quantidade máxima (q) (tonelada)]]/Tabela1[[#This Row],[Qsup Secção P]])</f>
        <v xml:space="preserve"> -</v>
      </c>
      <c r="Y98" s="144" t="str">
        <f>IF(Tabela1[[#This Row],[Qsup Secção E]]=" -", " -", Tabela1[[#This Row],[Quantidade máxima (q) (tonelada)]]/Tabela1[[#This Row],[Qsup Secção E]])</f>
        <v xml:space="preserve"> -</v>
      </c>
      <c r="Z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" spans="2:27" s="1" customFormat="1" x14ac:dyDescent="0.3">
      <c r="B99" s="136"/>
      <c r="C99" s="137"/>
      <c r="D99" s="137"/>
      <c r="E99" s="137"/>
      <c r="F99" s="137"/>
      <c r="G99" s="137"/>
      <c r="H99" s="138"/>
      <c r="I99" s="137"/>
      <c r="J99" s="137"/>
      <c r="K99" s="137"/>
      <c r="L9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" s="142" t="str">
        <f>IF(Tabela1[[#This Row],[Qinf Secção H]]=" -", " -", Tabela1[[#This Row],[Quantidade máxima (q) (tonelada)]]/Tabela1[[#This Row],[Qinf Secção H]])</f>
        <v xml:space="preserve"> -</v>
      </c>
      <c r="U99" s="143" t="str">
        <f>IF(Tabela1[[#This Row],[Qinf Secção P]]=" -", " -", Tabela1[[#This Row],[Quantidade máxima (q) (tonelada)]]/Tabela1[[#This Row],[Qinf Secção P]])</f>
        <v xml:space="preserve"> -</v>
      </c>
      <c r="V99" s="144" t="str">
        <f>IF(Tabela1[[#This Row],[Qinf Secção E]]=" -", " -", Tabela1[[#This Row],[Quantidade máxima (q) (tonelada)]]/Tabela1[[#This Row],[Qinf Secção E]])</f>
        <v xml:space="preserve"> -</v>
      </c>
      <c r="W99" s="143" t="str">
        <f>IF(Tabela1[[#This Row],[Qsup Secção H]]=" -", " -", Tabela1[[#This Row],[Quantidade máxima (q) (tonelada)]]/Tabela1[[#This Row],[Qsup Secção H]])</f>
        <v xml:space="preserve"> -</v>
      </c>
      <c r="X99" s="143" t="str">
        <f>IF(Tabela1[[#This Row],[Qsup Secção P]]=" -", " -", Tabela1[[#This Row],[Quantidade máxima (q) (tonelada)]]/Tabela1[[#This Row],[Qsup Secção P]])</f>
        <v xml:space="preserve"> -</v>
      </c>
      <c r="Y99" s="144" t="str">
        <f>IF(Tabela1[[#This Row],[Qsup Secção E]]=" -", " -", Tabela1[[#This Row],[Quantidade máxima (q) (tonelada)]]/Tabela1[[#This Row],[Qsup Secção E]])</f>
        <v xml:space="preserve"> -</v>
      </c>
      <c r="Z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" spans="2:27" s="1" customFormat="1" x14ac:dyDescent="0.3">
      <c r="B100" s="136"/>
      <c r="C100" s="137"/>
      <c r="D100" s="137"/>
      <c r="E100" s="137"/>
      <c r="F100" s="137"/>
      <c r="G100" s="137"/>
      <c r="H100" s="138"/>
      <c r="I100" s="137"/>
      <c r="J100" s="137"/>
      <c r="K100" s="137"/>
      <c r="L10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" s="142" t="str">
        <f>IF(Tabela1[[#This Row],[Qinf Secção H]]=" -", " -", Tabela1[[#This Row],[Quantidade máxima (q) (tonelada)]]/Tabela1[[#This Row],[Qinf Secção H]])</f>
        <v xml:space="preserve"> -</v>
      </c>
      <c r="U100" s="143" t="str">
        <f>IF(Tabela1[[#This Row],[Qinf Secção P]]=" -", " -", Tabela1[[#This Row],[Quantidade máxima (q) (tonelada)]]/Tabela1[[#This Row],[Qinf Secção P]])</f>
        <v xml:space="preserve"> -</v>
      </c>
      <c r="V100" s="144" t="str">
        <f>IF(Tabela1[[#This Row],[Qinf Secção E]]=" -", " -", Tabela1[[#This Row],[Quantidade máxima (q) (tonelada)]]/Tabela1[[#This Row],[Qinf Secção E]])</f>
        <v xml:space="preserve"> -</v>
      </c>
      <c r="W100" s="143" t="str">
        <f>IF(Tabela1[[#This Row],[Qsup Secção H]]=" -", " -", Tabela1[[#This Row],[Quantidade máxima (q) (tonelada)]]/Tabela1[[#This Row],[Qsup Secção H]])</f>
        <v xml:space="preserve"> -</v>
      </c>
      <c r="X100" s="143" t="str">
        <f>IF(Tabela1[[#This Row],[Qsup Secção P]]=" -", " -", Tabela1[[#This Row],[Quantidade máxima (q) (tonelada)]]/Tabela1[[#This Row],[Qsup Secção P]])</f>
        <v xml:space="preserve"> -</v>
      </c>
      <c r="Y100" s="144" t="str">
        <f>IF(Tabela1[[#This Row],[Qsup Secção E]]=" -", " -", Tabela1[[#This Row],[Quantidade máxima (q) (tonelada)]]/Tabela1[[#This Row],[Qsup Secção E]])</f>
        <v xml:space="preserve"> -</v>
      </c>
      <c r="Z1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" spans="2:27" s="1" customFormat="1" x14ac:dyDescent="0.3">
      <c r="B101" s="136"/>
      <c r="C101" s="137"/>
      <c r="D101" s="137"/>
      <c r="E101" s="137"/>
      <c r="F101" s="137"/>
      <c r="G101" s="137"/>
      <c r="H101" s="138"/>
      <c r="I101" s="137"/>
      <c r="J101" s="137"/>
      <c r="K101" s="137"/>
      <c r="L10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" s="142" t="str">
        <f>IF(Tabela1[[#This Row],[Qinf Secção H]]=" -", " -", Tabela1[[#This Row],[Quantidade máxima (q) (tonelada)]]/Tabela1[[#This Row],[Qinf Secção H]])</f>
        <v xml:space="preserve"> -</v>
      </c>
      <c r="U101" s="143" t="str">
        <f>IF(Tabela1[[#This Row],[Qinf Secção P]]=" -", " -", Tabela1[[#This Row],[Quantidade máxima (q) (tonelada)]]/Tabela1[[#This Row],[Qinf Secção P]])</f>
        <v xml:space="preserve"> -</v>
      </c>
      <c r="V101" s="144" t="str">
        <f>IF(Tabela1[[#This Row],[Qinf Secção E]]=" -", " -", Tabela1[[#This Row],[Quantidade máxima (q) (tonelada)]]/Tabela1[[#This Row],[Qinf Secção E]])</f>
        <v xml:space="preserve"> -</v>
      </c>
      <c r="W101" s="143" t="str">
        <f>IF(Tabela1[[#This Row],[Qsup Secção H]]=" -", " -", Tabela1[[#This Row],[Quantidade máxima (q) (tonelada)]]/Tabela1[[#This Row],[Qsup Secção H]])</f>
        <v xml:space="preserve"> -</v>
      </c>
      <c r="X101" s="143" t="str">
        <f>IF(Tabela1[[#This Row],[Qsup Secção P]]=" -", " -", Tabela1[[#This Row],[Quantidade máxima (q) (tonelada)]]/Tabela1[[#This Row],[Qsup Secção P]])</f>
        <v xml:space="preserve"> -</v>
      </c>
      <c r="Y101" s="144" t="str">
        <f>IF(Tabela1[[#This Row],[Qsup Secção E]]=" -", " -", Tabela1[[#This Row],[Quantidade máxima (q) (tonelada)]]/Tabela1[[#This Row],[Qsup Secção E]])</f>
        <v xml:space="preserve"> -</v>
      </c>
      <c r="Z1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" spans="2:27" s="1" customFormat="1" x14ac:dyDescent="0.3">
      <c r="B102" s="136"/>
      <c r="C102" s="137"/>
      <c r="D102" s="137"/>
      <c r="E102" s="137"/>
      <c r="F102" s="137"/>
      <c r="G102" s="137"/>
      <c r="H102" s="138"/>
      <c r="I102" s="137"/>
      <c r="J102" s="137"/>
      <c r="K102" s="137"/>
      <c r="L10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" s="142" t="str">
        <f>IF(Tabela1[[#This Row],[Qinf Secção H]]=" -", " -", Tabela1[[#This Row],[Quantidade máxima (q) (tonelada)]]/Tabela1[[#This Row],[Qinf Secção H]])</f>
        <v xml:space="preserve"> -</v>
      </c>
      <c r="U102" s="143" t="str">
        <f>IF(Tabela1[[#This Row],[Qinf Secção P]]=" -", " -", Tabela1[[#This Row],[Quantidade máxima (q) (tonelada)]]/Tabela1[[#This Row],[Qinf Secção P]])</f>
        <v xml:space="preserve"> -</v>
      </c>
      <c r="V102" s="144" t="str">
        <f>IF(Tabela1[[#This Row],[Qinf Secção E]]=" -", " -", Tabela1[[#This Row],[Quantidade máxima (q) (tonelada)]]/Tabela1[[#This Row],[Qinf Secção E]])</f>
        <v xml:space="preserve"> -</v>
      </c>
      <c r="W102" s="143" t="str">
        <f>IF(Tabela1[[#This Row],[Qsup Secção H]]=" -", " -", Tabela1[[#This Row],[Quantidade máxima (q) (tonelada)]]/Tabela1[[#This Row],[Qsup Secção H]])</f>
        <v xml:space="preserve"> -</v>
      </c>
      <c r="X102" s="143" t="str">
        <f>IF(Tabela1[[#This Row],[Qsup Secção P]]=" -", " -", Tabela1[[#This Row],[Quantidade máxima (q) (tonelada)]]/Tabela1[[#This Row],[Qsup Secção P]])</f>
        <v xml:space="preserve"> -</v>
      </c>
      <c r="Y102" s="144" t="str">
        <f>IF(Tabela1[[#This Row],[Qsup Secção E]]=" -", " -", Tabela1[[#This Row],[Quantidade máxima (q) (tonelada)]]/Tabela1[[#This Row],[Qsup Secção E]])</f>
        <v xml:space="preserve"> -</v>
      </c>
      <c r="Z1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" spans="2:27" s="1" customFormat="1" x14ac:dyDescent="0.3">
      <c r="B103" s="136"/>
      <c r="C103" s="137"/>
      <c r="D103" s="137"/>
      <c r="E103" s="137"/>
      <c r="F103" s="137"/>
      <c r="G103" s="137"/>
      <c r="H103" s="138"/>
      <c r="I103" s="137"/>
      <c r="J103" s="137"/>
      <c r="K103" s="137"/>
      <c r="L10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" s="142" t="str">
        <f>IF(Tabela1[[#This Row],[Qinf Secção H]]=" -", " -", Tabela1[[#This Row],[Quantidade máxima (q) (tonelada)]]/Tabela1[[#This Row],[Qinf Secção H]])</f>
        <v xml:space="preserve"> -</v>
      </c>
      <c r="U103" s="143" t="str">
        <f>IF(Tabela1[[#This Row],[Qinf Secção P]]=" -", " -", Tabela1[[#This Row],[Quantidade máxima (q) (tonelada)]]/Tabela1[[#This Row],[Qinf Secção P]])</f>
        <v xml:space="preserve"> -</v>
      </c>
      <c r="V103" s="144" t="str">
        <f>IF(Tabela1[[#This Row],[Qinf Secção E]]=" -", " -", Tabela1[[#This Row],[Quantidade máxima (q) (tonelada)]]/Tabela1[[#This Row],[Qinf Secção E]])</f>
        <v xml:space="preserve"> -</v>
      </c>
      <c r="W103" s="143" t="str">
        <f>IF(Tabela1[[#This Row],[Qsup Secção H]]=" -", " -", Tabela1[[#This Row],[Quantidade máxima (q) (tonelada)]]/Tabela1[[#This Row],[Qsup Secção H]])</f>
        <v xml:space="preserve"> -</v>
      </c>
      <c r="X103" s="143" t="str">
        <f>IF(Tabela1[[#This Row],[Qsup Secção P]]=" -", " -", Tabela1[[#This Row],[Quantidade máxima (q) (tonelada)]]/Tabela1[[#This Row],[Qsup Secção P]])</f>
        <v xml:space="preserve"> -</v>
      </c>
      <c r="Y103" s="144" t="str">
        <f>IF(Tabela1[[#This Row],[Qsup Secção E]]=" -", " -", Tabela1[[#This Row],[Quantidade máxima (q) (tonelada)]]/Tabela1[[#This Row],[Qsup Secção E]])</f>
        <v xml:space="preserve"> -</v>
      </c>
      <c r="Z1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" spans="2:27" s="1" customFormat="1" x14ac:dyDescent="0.3">
      <c r="B104" s="136"/>
      <c r="C104" s="137"/>
      <c r="D104" s="137"/>
      <c r="E104" s="137"/>
      <c r="F104" s="137"/>
      <c r="G104" s="137"/>
      <c r="H104" s="138"/>
      <c r="I104" s="137"/>
      <c r="J104" s="137"/>
      <c r="K104" s="137"/>
      <c r="L10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" s="142" t="str">
        <f>IF(Tabela1[[#This Row],[Qinf Secção H]]=" -", " -", Tabela1[[#This Row],[Quantidade máxima (q) (tonelada)]]/Tabela1[[#This Row],[Qinf Secção H]])</f>
        <v xml:space="preserve"> -</v>
      </c>
      <c r="U104" s="143" t="str">
        <f>IF(Tabela1[[#This Row],[Qinf Secção P]]=" -", " -", Tabela1[[#This Row],[Quantidade máxima (q) (tonelada)]]/Tabela1[[#This Row],[Qinf Secção P]])</f>
        <v xml:space="preserve"> -</v>
      </c>
      <c r="V104" s="144" t="str">
        <f>IF(Tabela1[[#This Row],[Qinf Secção E]]=" -", " -", Tabela1[[#This Row],[Quantidade máxima (q) (tonelada)]]/Tabela1[[#This Row],[Qinf Secção E]])</f>
        <v xml:space="preserve"> -</v>
      </c>
      <c r="W104" s="143" t="str">
        <f>IF(Tabela1[[#This Row],[Qsup Secção H]]=" -", " -", Tabela1[[#This Row],[Quantidade máxima (q) (tonelada)]]/Tabela1[[#This Row],[Qsup Secção H]])</f>
        <v xml:space="preserve"> -</v>
      </c>
      <c r="X104" s="143" t="str">
        <f>IF(Tabela1[[#This Row],[Qsup Secção P]]=" -", " -", Tabela1[[#This Row],[Quantidade máxima (q) (tonelada)]]/Tabela1[[#This Row],[Qsup Secção P]])</f>
        <v xml:space="preserve"> -</v>
      </c>
      <c r="Y104" s="144" t="str">
        <f>IF(Tabela1[[#This Row],[Qsup Secção E]]=" -", " -", Tabela1[[#This Row],[Quantidade máxima (q) (tonelada)]]/Tabela1[[#This Row],[Qsup Secção E]])</f>
        <v xml:space="preserve"> -</v>
      </c>
      <c r="Z1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" spans="2:27" s="1" customFormat="1" x14ac:dyDescent="0.3">
      <c r="B105" s="136"/>
      <c r="C105" s="137"/>
      <c r="D105" s="137"/>
      <c r="E105" s="137"/>
      <c r="F105" s="137"/>
      <c r="G105" s="137"/>
      <c r="H105" s="138"/>
      <c r="I105" s="137"/>
      <c r="J105" s="137"/>
      <c r="K105" s="137"/>
      <c r="L10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" s="142" t="str">
        <f>IF(Tabela1[[#This Row],[Qinf Secção H]]=" -", " -", Tabela1[[#This Row],[Quantidade máxima (q) (tonelada)]]/Tabela1[[#This Row],[Qinf Secção H]])</f>
        <v xml:space="preserve"> -</v>
      </c>
      <c r="U105" s="143" t="str">
        <f>IF(Tabela1[[#This Row],[Qinf Secção P]]=" -", " -", Tabela1[[#This Row],[Quantidade máxima (q) (tonelada)]]/Tabela1[[#This Row],[Qinf Secção P]])</f>
        <v xml:space="preserve"> -</v>
      </c>
      <c r="V105" s="144" t="str">
        <f>IF(Tabela1[[#This Row],[Qinf Secção E]]=" -", " -", Tabela1[[#This Row],[Quantidade máxima (q) (tonelada)]]/Tabela1[[#This Row],[Qinf Secção E]])</f>
        <v xml:space="preserve"> -</v>
      </c>
      <c r="W105" s="143" t="str">
        <f>IF(Tabela1[[#This Row],[Qsup Secção H]]=" -", " -", Tabela1[[#This Row],[Quantidade máxima (q) (tonelada)]]/Tabela1[[#This Row],[Qsup Secção H]])</f>
        <v xml:space="preserve"> -</v>
      </c>
      <c r="X105" s="143" t="str">
        <f>IF(Tabela1[[#This Row],[Qsup Secção P]]=" -", " -", Tabela1[[#This Row],[Quantidade máxima (q) (tonelada)]]/Tabela1[[#This Row],[Qsup Secção P]])</f>
        <v xml:space="preserve"> -</v>
      </c>
      <c r="Y105" s="144" t="str">
        <f>IF(Tabela1[[#This Row],[Qsup Secção E]]=" -", " -", Tabela1[[#This Row],[Quantidade máxima (q) (tonelada)]]/Tabela1[[#This Row],[Qsup Secção E]])</f>
        <v xml:space="preserve"> -</v>
      </c>
      <c r="Z1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" spans="2:27" s="1" customFormat="1" x14ac:dyDescent="0.3">
      <c r="B106" s="136"/>
      <c r="C106" s="137"/>
      <c r="D106" s="137"/>
      <c r="E106" s="137"/>
      <c r="F106" s="137"/>
      <c r="G106" s="137"/>
      <c r="H106" s="138"/>
      <c r="I106" s="137"/>
      <c r="J106" s="137"/>
      <c r="K106" s="137"/>
      <c r="L10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" s="142" t="str">
        <f>IF(Tabela1[[#This Row],[Qinf Secção H]]=" -", " -", Tabela1[[#This Row],[Quantidade máxima (q) (tonelada)]]/Tabela1[[#This Row],[Qinf Secção H]])</f>
        <v xml:space="preserve"> -</v>
      </c>
      <c r="U106" s="143" t="str">
        <f>IF(Tabela1[[#This Row],[Qinf Secção P]]=" -", " -", Tabela1[[#This Row],[Quantidade máxima (q) (tonelada)]]/Tabela1[[#This Row],[Qinf Secção P]])</f>
        <v xml:space="preserve"> -</v>
      </c>
      <c r="V106" s="144" t="str">
        <f>IF(Tabela1[[#This Row],[Qinf Secção E]]=" -", " -", Tabela1[[#This Row],[Quantidade máxima (q) (tonelada)]]/Tabela1[[#This Row],[Qinf Secção E]])</f>
        <v xml:space="preserve"> -</v>
      </c>
      <c r="W106" s="143" t="str">
        <f>IF(Tabela1[[#This Row],[Qsup Secção H]]=" -", " -", Tabela1[[#This Row],[Quantidade máxima (q) (tonelada)]]/Tabela1[[#This Row],[Qsup Secção H]])</f>
        <v xml:space="preserve"> -</v>
      </c>
      <c r="X106" s="143" t="str">
        <f>IF(Tabela1[[#This Row],[Qsup Secção P]]=" -", " -", Tabela1[[#This Row],[Quantidade máxima (q) (tonelada)]]/Tabela1[[#This Row],[Qsup Secção P]])</f>
        <v xml:space="preserve"> -</v>
      </c>
      <c r="Y106" s="144" t="str">
        <f>IF(Tabela1[[#This Row],[Qsup Secção E]]=" -", " -", Tabela1[[#This Row],[Quantidade máxima (q) (tonelada)]]/Tabela1[[#This Row],[Qsup Secção E]])</f>
        <v xml:space="preserve"> -</v>
      </c>
      <c r="Z1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" spans="2:27" s="1" customFormat="1" x14ac:dyDescent="0.3">
      <c r="B107" s="136"/>
      <c r="C107" s="137"/>
      <c r="D107" s="137"/>
      <c r="E107" s="137"/>
      <c r="F107" s="137"/>
      <c r="G107" s="137"/>
      <c r="H107" s="138"/>
      <c r="I107" s="137"/>
      <c r="J107" s="137"/>
      <c r="K107" s="137"/>
      <c r="L10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" s="142" t="str">
        <f>IF(Tabela1[[#This Row],[Qinf Secção H]]=" -", " -", Tabela1[[#This Row],[Quantidade máxima (q) (tonelada)]]/Tabela1[[#This Row],[Qinf Secção H]])</f>
        <v xml:space="preserve"> -</v>
      </c>
      <c r="U107" s="143" t="str">
        <f>IF(Tabela1[[#This Row],[Qinf Secção P]]=" -", " -", Tabela1[[#This Row],[Quantidade máxima (q) (tonelada)]]/Tabela1[[#This Row],[Qinf Secção P]])</f>
        <v xml:space="preserve"> -</v>
      </c>
      <c r="V107" s="144" t="str">
        <f>IF(Tabela1[[#This Row],[Qinf Secção E]]=" -", " -", Tabela1[[#This Row],[Quantidade máxima (q) (tonelada)]]/Tabela1[[#This Row],[Qinf Secção E]])</f>
        <v xml:space="preserve"> -</v>
      </c>
      <c r="W107" s="143" t="str">
        <f>IF(Tabela1[[#This Row],[Qsup Secção H]]=" -", " -", Tabela1[[#This Row],[Quantidade máxima (q) (tonelada)]]/Tabela1[[#This Row],[Qsup Secção H]])</f>
        <v xml:space="preserve"> -</v>
      </c>
      <c r="X107" s="143" t="str">
        <f>IF(Tabela1[[#This Row],[Qsup Secção P]]=" -", " -", Tabela1[[#This Row],[Quantidade máxima (q) (tonelada)]]/Tabela1[[#This Row],[Qsup Secção P]])</f>
        <v xml:space="preserve"> -</v>
      </c>
      <c r="Y107" s="144" t="str">
        <f>IF(Tabela1[[#This Row],[Qsup Secção E]]=" -", " -", Tabela1[[#This Row],[Quantidade máxima (q) (tonelada)]]/Tabela1[[#This Row],[Qsup Secção E]])</f>
        <v xml:space="preserve"> -</v>
      </c>
      <c r="Z1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" spans="2:27" s="1" customFormat="1" x14ac:dyDescent="0.3">
      <c r="B108" s="136"/>
      <c r="C108" s="137"/>
      <c r="D108" s="137"/>
      <c r="E108" s="137"/>
      <c r="F108" s="137"/>
      <c r="G108" s="137"/>
      <c r="H108" s="138"/>
      <c r="I108" s="137"/>
      <c r="J108" s="137"/>
      <c r="K108" s="137"/>
      <c r="L10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" s="142" t="str">
        <f>IF(Tabela1[[#This Row],[Qinf Secção H]]=" -", " -", Tabela1[[#This Row],[Quantidade máxima (q) (tonelada)]]/Tabela1[[#This Row],[Qinf Secção H]])</f>
        <v xml:space="preserve"> -</v>
      </c>
      <c r="U108" s="143" t="str">
        <f>IF(Tabela1[[#This Row],[Qinf Secção P]]=" -", " -", Tabela1[[#This Row],[Quantidade máxima (q) (tonelada)]]/Tabela1[[#This Row],[Qinf Secção P]])</f>
        <v xml:space="preserve"> -</v>
      </c>
      <c r="V108" s="144" t="str">
        <f>IF(Tabela1[[#This Row],[Qinf Secção E]]=" -", " -", Tabela1[[#This Row],[Quantidade máxima (q) (tonelada)]]/Tabela1[[#This Row],[Qinf Secção E]])</f>
        <v xml:space="preserve"> -</v>
      </c>
      <c r="W108" s="143" t="str">
        <f>IF(Tabela1[[#This Row],[Qsup Secção H]]=" -", " -", Tabela1[[#This Row],[Quantidade máxima (q) (tonelada)]]/Tabela1[[#This Row],[Qsup Secção H]])</f>
        <v xml:space="preserve"> -</v>
      </c>
      <c r="X108" s="143" t="str">
        <f>IF(Tabela1[[#This Row],[Qsup Secção P]]=" -", " -", Tabela1[[#This Row],[Quantidade máxima (q) (tonelada)]]/Tabela1[[#This Row],[Qsup Secção P]])</f>
        <v xml:space="preserve"> -</v>
      </c>
      <c r="Y108" s="144" t="str">
        <f>IF(Tabela1[[#This Row],[Qsup Secção E]]=" -", " -", Tabela1[[#This Row],[Quantidade máxima (q) (tonelada)]]/Tabela1[[#This Row],[Qsup Secção E]])</f>
        <v xml:space="preserve"> -</v>
      </c>
      <c r="Z1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" spans="2:27" s="1" customFormat="1" x14ac:dyDescent="0.3">
      <c r="B109" s="136"/>
      <c r="C109" s="137"/>
      <c r="D109" s="137"/>
      <c r="E109" s="137"/>
      <c r="F109" s="137"/>
      <c r="G109" s="137"/>
      <c r="H109" s="138"/>
      <c r="I109" s="137"/>
      <c r="J109" s="137"/>
      <c r="K109" s="137"/>
      <c r="L10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" s="142" t="str">
        <f>IF(Tabela1[[#This Row],[Qinf Secção H]]=" -", " -", Tabela1[[#This Row],[Quantidade máxima (q) (tonelada)]]/Tabela1[[#This Row],[Qinf Secção H]])</f>
        <v xml:space="preserve"> -</v>
      </c>
      <c r="U109" s="143" t="str">
        <f>IF(Tabela1[[#This Row],[Qinf Secção P]]=" -", " -", Tabela1[[#This Row],[Quantidade máxima (q) (tonelada)]]/Tabela1[[#This Row],[Qinf Secção P]])</f>
        <v xml:space="preserve"> -</v>
      </c>
      <c r="V109" s="144" t="str">
        <f>IF(Tabela1[[#This Row],[Qinf Secção E]]=" -", " -", Tabela1[[#This Row],[Quantidade máxima (q) (tonelada)]]/Tabela1[[#This Row],[Qinf Secção E]])</f>
        <v xml:space="preserve"> -</v>
      </c>
      <c r="W109" s="143" t="str">
        <f>IF(Tabela1[[#This Row],[Qsup Secção H]]=" -", " -", Tabela1[[#This Row],[Quantidade máxima (q) (tonelada)]]/Tabela1[[#This Row],[Qsup Secção H]])</f>
        <v xml:space="preserve"> -</v>
      </c>
      <c r="X109" s="143" t="str">
        <f>IF(Tabela1[[#This Row],[Qsup Secção P]]=" -", " -", Tabela1[[#This Row],[Quantidade máxima (q) (tonelada)]]/Tabela1[[#This Row],[Qsup Secção P]])</f>
        <v xml:space="preserve"> -</v>
      </c>
      <c r="Y109" s="144" t="str">
        <f>IF(Tabela1[[#This Row],[Qsup Secção E]]=" -", " -", Tabela1[[#This Row],[Quantidade máxima (q) (tonelada)]]/Tabela1[[#This Row],[Qsup Secção E]])</f>
        <v xml:space="preserve"> -</v>
      </c>
      <c r="Z1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" spans="2:27" s="1" customFormat="1" x14ac:dyDescent="0.3">
      <c r="B110" s="136"/>
      <c r="C110" s="137"/>
      <c r="D110" s="137"/>
      <c r="E110" s="137"/>
      <c r="F110" s="137"/>
      <c r="G110" s="137"/>
      <c r="H110" s="138"/>
      <c r="I110" s="137"/>
      <c r="J110" s="137"/>
      <c r="K110" s="137"/>
      <c r="L11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" s="142" t="str">
        <f>IF(Tabela1[[#This Row],[Qinf Secção H]]=" -", " -", Tabela1[[#This Row],[Quantidade máxima (q) (tonelada)]]/Tabela1[[#This Row],[Qinf Secção H]])</f>
        <v xml:space="preserve"> -</v>
      </c>
      <c r="U110" s="143" t="str">
        <f>IF(Tabela1[[#This Row],[Qinf Secção P]]=" -", " -", Tabela1[[#This Row],[Quantidade máxima (q) (tonelada)]]/Tabela1[[#This Row],[Qinf Secção P]])</f>
        <v xml:space="preserve"> -</v>
      </c>
      <c r="V110" s="144" t="str">
        <f>IF(Tabela1[[#This Row],[Qinf Secção E]]=" -", " -", Tabela1[[#This Row],[Quantidade máxima (q) (tonelada)]]/Tabela1[[#This Row],[Qinf Secção E]])</f>
        <v xml:space="preserve"> -</v>
      </c>
      <c r="W110" s="143" t="str">
        <f>IF(Tabela1[[#This Row],[Qsup Secção H]]=" -", " -", Tabela1[[#This Row],[Quantidade máxima (q) (tonelada)]]/Tabela1[[#This Row],[Qsup Secção H]])</f>
        <v xml:space="preserve"> -</v>
      </c>
      <c r="X110" s="143" t="str">
        <f>IF(Tabela1[[#This Row],[Qsup Secção P]]=" -", " -", Tabela1[[#This Row],[Quantidade máxima (q) (tonelada)]]/Tabela1[[#This Row],[Qsup Secção P]])</f>
        <v xml:space="preserve"> -</v>
      </c>
      <c r="Y110" s="144" t="str">
        <f>IF(Tabela1[[#This Row],[Qsup Secção E]]=" -", " -", Tabela1[[#This Row],[Quantidade máxima (q) (tonelada)]]/Tabela1[[#This Row],[Qsup Secção E]])</f>
        <v xml:space="preserve"> -</v>
      </c>
      <c r="Z1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" spans="2:27" s="1" customFormat="1" x14ac:dyDescent="0.3">
      <c r="B111" s="136"/>
      <c r="C111" s="137"/>
      <c r="D111" s="137"/>
      <c r="E111" s="137"/>
      <c r="F111" s="137"/>
      <c r="G111" s="137"/>
      <c r="H111" s="138"/>
      <c r="I111" s="137"/>
      <c r="J111" s="137"/>
      <c r="K111" s="137"/>
      <c r="L11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" s="142" t="str">
        <f>IF(Tabela1[[#This Row],[Qinf Secção H]]=" -", " -", Tabela1[[#This Row],[Quantidade máxima (q) (tonelada)]]/Tabela1[[#This Row],[Qinf Secção H]])</f>
        <v xml:space="preserve"> -</v>
      </c>
      <c r="U111" s="143" t="str">
        <f>IF(Tabela1[[#This Row],[Qinf Secção P]]=" -", " -", Tabela1[[#This Row],[Quantidade máxima (q) (tonelada)]]/Tabela1[[#This Row],[Qinf Secção P]])</f>
        <v xml:space="preserve"> -</v>
      </c>
      <c r="V111" s="144" t="str">
        <f>IF(Tabela1[[#This Row],[Qinf Secção E]]=" -", " -", Tabela1[[#This Row],[Quantidade máxima (q) (tonelada)]]/Tabela1[[#This Row],[Qinf Secção E]])</f>
        <v xml:space="preserve"> -</v>
      </c>
      <c r="W111" s="143" t="str">
        <f>IF(Tabela1[[#This Row],[Qsup Secção H]]=" -", " -", Tabela1[[#This Row],[Quantidade máxima (q) (tonelada)]]/Tabela1[[#This Row],[Qsup Secção H]])</f>
        <v xml:space="preserve"> -</v>
      </c>
      <c r="X111" s="143" t="str">
        <f>IF(Tabela1[[#This Row],[Qsup Secção P]]=" -", " -", Tabela1[[#This Row],[Quantidade máxima (q) (tonelada)]]/Tabela1[[#This Row],[Qsup Secção P]])</f>
        <v xml:space="preserve"> -</v>
      </c>
      <c r="Y111" s="144" t="str">
        <f>IF(Tabela1[[#This Row],[Qsup Secção E]]=" -", " -", Tabela1[[#This Row],[Quantidade máxima (q) (tonelada)]]/Tabela1[[#This Row],[Qsup Secção E]])</f>
        <v xml:space="preserve"> -</v>
      </c>
      <c r="Z1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" spans="2:27" s="1" customFormat="1" x14ac:dyDescent="0.3">
      <c r="B112" s="136"/>
      <c r="C112" s="137"/>
      <c r="D112" s="137"/>
      <c r="E112" s="137"/>
      <c r="F112" s="137"/>
      <c r="G112" s="137"/>
      <c r="H112" s="138"/>
      <c r="I112" s="137"/>
      <c r="J112" s="137"/>
      <c r="K112" s="137"/>
      <c r="L11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" s="142" t="str">
        <f>IF(Tabela1[[#This Row],[Qinf Secção H]]=" -", " -", Tabela1[[#This Row],[Quantidade máxima (q) (tonelada)]]/Tabela1[[#This Row],[Qinf Secção H]])</f>
        <v xml:space="preserve"> -</v>
      </c>
      <c r="U112" s="143" t="str">
        <f>IF(Tabela1[[#This Row],[Qinf Secção P]]=" -", " -", Tabela1[[#This Row],[Quantidade máxima (q) (tonelada)]]/Tabela1[[#This Row],[Qinf Secção P]])</f>
        <v xml:space="preserve"> -</v>
      </c>
      <c r="V112" s="144" t="str">
        <f>IF(Tabela1[[#This Row],[Qinf Secção E]]=" -", " -", Tabela1[[#This Row],[Quantidade máxima (q) (tonelada)]]/Tabela1[[#This Row],[Qinf Secção E]])</f>
        <v xml:space="preserve"> -</v>
      </c>
      <c r="W112" s="143" t="str">
        <f>IF(Tabela1[[#This Row],[Qsup Secção H]]=" -", " -", Tabela1[[#This Row],[Quantidade máxima (q) (tonelada)]]/Tabela1[[#This Row],[Qsup Secção H]])</f>
        <v xml:space="preserve"> -</v>
      </c>
      <c r="X112" s="143" t="str">
        <f>IF(Tabela1[[#This Row],[Qsup Secção P]]=" -", " -", Tabela1[[#This Row],[Quantidade máxima (q) (tonelada)]]/Tabela1[[#This Row],[Qsup Secção P]])</f>
        <v xml:space="preserve"> -</v>
      </c>
      <c r="Y112" s="144" t="str">
        <f>IF(Tabela1[[#This Row],[Qsup Secção E]]=" -", " -", Tabela1[[#This Row],[Quantidade máxima (q) (tonelada)]]/Tabela1[[#This Row],[Qsup Secção E]])</f>
        <v xml:space="preserve"> -</v>
      </c>
      <c r="Z1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3" spans="2:27" s="1" customFormat="1" x14ac:dyDescent="0.3">
      <c r="B113" s="136"/>
      <c r="C113" s="137"/>
      <c r="D113" s="137"/>
      <c r="E113" s="137"/>
      <c r="F113" s="137"/>
      <c r="G113" s="137"/>
      <c r="H113" s="138"/>
      <c r="I113" s="137"/>
      <c r="J113" s="137"/>
      <c r="K113" s="137"/>
      <c r="L11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3" s="142" t="str">
        <f>IF(Tabela1[[#This Row],[Qinf Secção H]]=" -", " -", Tabela1[[#This Row],[Quantidade máxima (q) (tonelada)]]/Tabela1[[#This Row],[Qinf Secção H]])</f>
        <v xml:space="preserve"> -</v>
      </c>
      <c r="U113" s="143" t="str">
        <f>IF(Tabela1[[#This Row],[Qinf Secção P]]=" -", " -", Tabela1[[#This Row],[Quantidade máxima (q) (tonelada)]]/Tabela1[[#This Row],[Qinf Secção P]])</f>
        <v xml:space="preserve"> -</v>
      </c>
      <c r="V113" s="144" t="str">
        <f>IF(Tabela1[[#This Row],[Qinf Secção E]]=" -", " -", Tabela1[[#This Row],[Quantidade máxima (q) (tonelada)]]/Tabela1[[#This Row],[Qinf Secção E]])</f>
        <v xml:space="preserve"> -</v>
      </c>
      <c r="W113" s="143" t="str">
        <f>IF(Tabela1[[#This Row],[Qsup Secção H]]=" -", " -", Tabela1[[#This Row],[Quantidade máxima (q) (tonelada)]]/Tabela1[[#This Row],[Qsup Secção H]])</f>
        <v xml:space="preserve"> -</v>
      </c>
      <c r="X113" s="143" t="str">
        <f>IF(Tabela1[[#This Row],[Qsup Secção P]]=" -", " -", Tabela1[[#This Row],[Quantidade máxima (q) (tonelada)]]/Tabela1[[#This Row],[Qsup Secção P]])</f>
        <v xml:space="preserve"> -</v>
      </c>
      <c r="Y113" s="144" t="str">
        <f>IF(Tabela1[[#This Row],[Qsup Secção E]]=" -", " -", Tabela1[[#This Row],[Quantidade máxima (q) (tonelada)]]/Tabela1[[#This Row],[Qsup Secção E]])</f>
        <v xml:space="preserve"> -</v>
      </c>
      <c r="Z1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4" spans="2:27" s="1" customFormat="1" x14ac:dyDescent="0.3">
      <c r="B114" s="136"/>
      <c r="C114" s="137"/>
      <c r="D114" s="137"/>
      <c r="E114" s="137"/>
      <c r="F114" s="137"/>
      <c r="G114" s="137"/>
      <c r="H114" s="138"/>
      <c r="I114" s="137"/>
      <c r="J114" s="137"/>
      <c r="K114" s="137"/>
      <c r="L11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4" s="142" t="str">
        <f>IF(Tabela1[[#This Row],[Qinf Secção H]]=" -", " -", Tabela1[[#This Row],[Quantidade máxima (q) (tonelada)]]/Tabela1[[#This Row],[Qinf Secção H]])</f>
        <v xml:space="preserve"> -</v>
      </c>
      <c r="U114" s="143" t="str">
        <f>IF(Tabela1[[#This Row],[Qinf Secção P]]=" -", " -", Tabela1[[#This Row],[Quantidade máxima (q) (tonelada)]]/Tabela1[[#This Row],[Qinf Secção P]])</f>
        <v xml:space="preserve"> -</v>
      </c>
      <c r="V114" s="144" t="str">
        <f>IF(Tabela1[[#This Row],[Qinf Secção E]]=" -", " -", Tabela1[[#This Row],[Quantidade máxima (q) (tonelada)]]/Tabela1[[#This Row],[Qinf Secção E]])</f>
        <v xml:space="preserve"> -</v>
      </c>
      <c r="W114" s="143" t="str">
        <f>IF(Tabela1[[#This Row],[Qsup Secção H]]=" -", " -", Tabela1[[#This Row],[Quantidade máxima (q) (tonelada)]]/Tabela1[[#This Row],[Qsup Secção H]])</f>
        <v xml:space="preserve"> -</v>
      </c>
      <c r="X114" s="143" t="str">
        <f>IF(Tabela1[[#This Row],[Qsup Secção P]]=" -", " -", Tabela1[[#This Row],[Quantidade máxima (q) (tonelada)]]/Tabela1[[#This Row],[Qsup Secção P]])</f>
        <v xml:space="preserve"> -</v>
      </c>
      <c r="Y114" s="144" t="str">
        <f>IF(Tabela1[[#This Row],[Qsup Secção E]]=" -", " -", Tabela1[[#This Row],[Quantidade máxima (q) (tonelada)]]/Tabela1[[#This Row],[Qsup Secção E]])</f>
        <v xml:space="preserve"> -</v>
      </c>
      <c r="Z1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5" spans="2:27" s="1" customFormat="1" x14ac:dyDescent="0.3">
      <c r="B115" s="136"/>
      <c r="C115" s="137"/>
      <c r="D115" s="137"/>
      <c r="E115" s="137"/>
      <c r="F115" s="137"/>
      <c r="G115" s="137"/>
      <c r="H115" s="138"/>
      <c r="I115" s="137"/>
      <c r="J115" s="137"/>
      <c r="K115" s="137"/>
      <c r="L11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5" s="142" t="str">
        <f>IF(Tabela1[[#This Row],[Qinf Secção H]]=" -", " -", Tabela1[[#This Row],[Quantidade máxima (q) (tonelada)]]/Tabela1[[#This Row],[Qinf Secção H]])</f>
        <v xml:space="preserve"> -</v>
      </c>
      <c r="U115" s="143" t="str">
        <f>IF(Tabela1[[#This Row],[Qinf Secção P]]=" -", " -", Tabela1[[#This Row],[Quantidade máxima (q) (tonelada)]]/Tabela1[[#This Row],[Qinf Secção P]])</f>
        <v xml:space="preserve"> -</v>
      </c>
      <c r="V115" s="144" t="str">
        <f>IF(Tabela1[[#This Row],[Qinf Secção E]]=" -", " -", Tabela1[[#This Row],[Quantidade máxima (q) (tonelada)]]/Tabela1[[#This Row],[Qinf Secção E]])</f>
        <v xml:space="preserve"> -</v>
      </c>
      <c r="W115" s="143" t="str">
        <f>IF(Tabela1[[#This Row],[Qsup Secção H]]=" -", " -", Tabela1[[#This Row],[Quantidade máxima (q) (tonelada)]]/Tabela1[[#This Row],[Qsup Secção H]])</f>
        <v xml:space="preserve"> -</v>
      </c>
      <c r="X115" s="143" t="str">
        <f>IF(Tabela1[[#This Row],[Qsup Secção P]]=" -", " -", Tabela1[[#This Row],[Quantidade máxima (q) (tonelada)]]/Tabela1[[#This Row],[Qsup Secção P]])</f>
        <v xml:space="preserve"> -</v>
      </c>
      <c r="Y115" s="144" t="str">
        <f>IF(Tabela1[[#This Row],[Qsup Secção E]]=" -", " -", Tabela1[[#This Row],[Quantidade máxima (q) (tonelada)]]/Tabela1[[#This Row],[Qsup Secção E]])</f>
        <v xml:space="preserve"> -</v>
      </c>
      <c r="Z1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6" spans="2:27" s="1" customFormat="1" x14ac:dyDescent="0.3">
      <c r="B116" s="136"/>
      <c r="C116" s="137"/>
      <c r="D116" s="137"/>
      <c r="E116" s="137"/>
      <c r="F116" s="137"/>
      <c r="G116" s="137"/>
      <c r="H116" s="138"/>
      <c r="I116" s="137"/>
      <c r="J116" s="137"/>
      <c r="K116" s="137"/>
      <c r="L11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6" s="142" t="str">
        <f>IF(Tabela1[[#This Row],[Qinf Secção H]]=" -", " -", Tabela1[[#This Row],[Quantidade máxima (q) (tonelada)]]/Tabela1[[#This Row],[Qinf Secção H]])</f>
        <v xml:space="preserve"> -</v>
      </c>
      <c r="U116" s="143" t="str">
        <f>IF(Tabela1[[#This Row],[Qinf Secção P]]=" -", " -", Tabela1[[#This Row],[Quantidade máxima (q) (tonelada)]]/Tabela1[[#This Row],[Qinf Secção P]])</f>
        <v xml:space="preserve"> -</v>
      </c>
      <c r="V116" s="144" t="str">
        <f>IF(Tabela1[[#This Row],[Qinf Secção E]]=" -", " -", Tabela1[[#This Row],[Quantidade máxima (q) (tonelada)]]/Tabela1[[#This Row],[Qinf Secção E]])</f>
        <v xml:space="preserve"> -</v>
      </c>
      <c r="W116" s="143" t="str">
        <f>IF(Tabela1[[#This Row],[Qsup Secção H]]=" -", " -", Tabela1[[#This Row],[Quantidade máxima (q) (tonelada)]]/Tabela1[[#This Row],[Qsup Secção H]])</f>
        <v xml:space="preserve"> -</v>
      </c>
      <c r="X116" s="143" t="str">
        <f>IF(Tabela1[[#This Row],[Qsup Secção P]]=" -", " -", Tabela1[[#This Row],[Quantidade máxima (q) (tonelada)]]/Tabela1[[#This Row],[Qsup Secção P]])</f>
        <v xml:space="preserve"> -</v>
      </c>
      <c r="Y116" s="144" t="str">
        <f>IF(Tabela1[[#This Row],[Qsup Secção E]]=" -", " -", Tabela1[[#This Row],[Quantidade máxima (q) (tonelada)]]/Tabela1[[#This Row],[Qsup Secção E]])</f>
        <v xml:space="preserve"> -</v>
      </c>
      <c r="Z1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7" spans="2:27" s="1" customFormat="1" x14ac:dyDescent="0.3">
      <c r="B117" s="136"/>
      <c r="C117" s="137"/>
      <c r="D117" s="137"/>
      <c r="E117" s="137"/>
      <c r="F117" s="137"/>
      <c r="G117" s="137"/>
      <c r="H117" s="138"/>
      <c r="I117" s="137"/>
      <c r="J117" s="137"/>
      <c r="K117" s="137"/>
      <c r="L11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7" s="142" t="str">
        <f>IF(Tabela1[[#This Row],[Qinf Secção H]]=" -", " -", Tabela1[[#This Row],[Quantidade máxima (q) (tonelada)]]/Tabela1[[#This Row],[Qinf Secção H]])</f>
        <v xml:space="preserve"> -</v>
      </c>
      <c r="U117" s="143" t="str">
        <f>IF(Tabela1[[#This Row],[Qinf Secção P]]=" -", " -", Tabela1[[#This Row],[Quantidade máxima (q) (tonelada)]]/Tabela1[[#This Row],[Qinf Secção P]])</f>
        <v xml:space="preserve"> -</v>
      </c>
      <c r="V117" s="144" t="str">
        <f>IF(Tabela1[[#This Row],[Qinf Secção E]]=" -", " -", Tabela1[[#This Row],[Quantidade máxima (q) (tonelada)]]/Tabela1[[#This Row],[Qinf Secção E]])</f>
        <v xml:space="preserve"> -</v>
      </c>
      <c r="W117" s="143" t="str">
        <f>IF(Tabela1[[#This Row],[Qsup Secção H]]=" -", " -", Tabela1[[#This Row],[Quantidade máxima (q) (tonelada)]]/Tabela1[[#This Row],[Qsup Secção H]])</f>
        <v xml:space="preserve"> -</v>
      </c>
      <c r="X117" s="143" t="str">
        <f>IF(Tabela1[[#This Row],[Qsup Secção P]]=" -", " -", Tabela1[[#This Row],[Quantidade máxima (q) (tonelada)]]/Tabela1[[#This Row],[Qsup Secção P]])</f>
        <v xml:space="preserve"> -</v>
      </c>
      <c r="Y117" s="144" t="str">
        <f>IF(Tabela1[[#This Row],[Qsup Secção E]]=" -", " -", Tabela1[[#This Row],[Quantidade máxima (q) (tonelada)]]/Tabela1[[#This Row],[Qsup Secção E]])</f>
        <v xml:space="preserve"> -</v>
      </c>
      <c r="Z1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8" spans="2:27" s="1" customFormat="1" x14ac:dyDescent="0.3">
      <c r="B118" s="136"/>
      <c r="C118" s="137"/>
      <c r="D118" s="137"/>
      <c r="E118" s="137"/>
      <c r="F118" s="137"/>
      <c r="G118" s="137"/>
      <c r="H118" s="138"/>
      <c r="I118" s="137"/>
      <c r="J118" s="137"/>
      <c r="K118" s="137"/>
      <c r="L11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8" s="142" t="str">
        <f>IF(Tabela1[[#This Row],[Qinf Secção H]]=" -", " -", Tabela1[[#This Row],[Quantidade máxima (q) (tonelada)]]/Tabela1[[#This Row],[Qinf Secção H]])</f>
        <v xml:space="preserve"> -</v>
      </c>
      <c r="U118" s="143" t="str">
        <f>IF(Tabela1[[#This Row],[Qinf Secção P]]=" -", " -", Tabela1[[#This Row],[Quantidade máxima (q) (tonelada)]]/Tabela1[[#This Row],[Qinf Secção P]])</f>
        <v xml:space="preserve"> -</v>
      </c>
      <c r="V118" s="144" t="str">
        <f>IF(Tabela1[[#This Row],[Qinf Secção E]]=" -", " -", Tabela1[[#This Row],[Quantidade máxima (q) (tonelada)]]/Tabela1[[#This Row],[Qinf Secção E]])</f>
        <v xml:space="preserve"> -</v>
      </c>
      <c r="W118" s="143" t="str">
        <f>IF(Tabela1[[#This Row],[Qsup Secção H]]=" -", " -", Tabela1[[#This Row],[Quantidade máxima (q) (tonelada)]]/Tabela1[[#This Row],[Qsup Secção H]])</f>
        <v xml:space="preserve"> -</v>
      </c>
      <c r="X118" s="143" t="str">
        <f>IF(Tabela1[[#This Row],[Qsup Secção P]]=" -", " -", Tabela1[[#This Row],[Quantidade máxima (q) (tonelada)]]/Tabela1[[#This Row],[Qsup Secção P]])</f>
        <v xml:space="preserve"> -</v>
      </c>
      <c r="Y118" s="144" t="str">
        <f>IF(Tabela1[[#This Row],[Qsup Secção E]]=" -", " -", Tabela1[[#This Row],[Quantidade máxima (q) (tonelada)]]/Tabela1[[#This Row],[Qsup Secção E]])</f>
        <v xml:space="preserve"> -</v>
      </c>
      <c r="Z1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9" spans="2:27" s="1" customFormat="1" x14ac:dyDescent="0.3">
      <c r="B119" s="136"/>
      <c r="C119" s="137"/>
      <c r="D119" s="137"/>
      <c r="E119" s="137"/>
      <c r="F119" s="137"/>
      <c r="G119" s="137"/>
      <c r="H119" s="138"/>
      <c r="I119" s="137"/>
      <c r="J119" s="137"/>
      <c r="K119" s="137"/>
      <c r="L11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9" s="142" t="str">
        <f>IF(Tabela1[[#This Row],[Qinf Secção H]]=" -", " -", Tabela1[[#This Row],[Quantidade máxima (q) (tonelada)]]/Tabela1[[#This Row],[Qinf Secção H]])</f>
        <v xml:space="preserve"> -</v>
      </c>
      <c r="U119" s="143" t="str">
        <f>IF(Tabela1[[#This Row],[Qinf Secção P]]=" -", " -", Tabela1[[#This Row],[Quantidade máxima (q) (tonelada)]]/Tabela1[[#This Row],[Qinf Secção P]])</f>
        <v xml:space="preserve"> -</v>
      </c>
      <c r="V119" s="144" t="str">
        <f>IF(Tabela1[[#This Row],[Qinf Secção E]]=" -", " -", Tabela1[[#This Row],[Quantidade máxima (q) (tonelada)]]/Tabela1[[#This Row],[Qinf Secção E]])</f>
        <v xml:space="preserve"> -</v>
      </c>
      <c r="W119" s="143" t="str">
        <f>IF(Tabela1[[#This Row],[Qsup Secção H]]=" -", " -", Tabela1[[#This Row],[Quantidade máxima (q) (tonelada)]]/Tabela1[[#This Row],[Qsup Secção H]])</f>
        <v xml:space="preserve"> -</v>
      </c>
      <c r="X119" s="143" t="str">
        <f>IF(Tabela1[[#This Row],[Qsup Secção P]]=" -", " -", Tabela1[[#This Row],[Quantidade máxima (q) (tonelada)]]/Tabela1[[#This Row],[Qsup Secção P]])</f>
        <v xml:space="preserve"> -</v>
      </c>
      <c r="Y119" s="144" t="str">
        <f>IF(Tabela1[[#This Row],[Qsup Secção E]]=" -", " -", Tabela1[[#This Row],[Quantidade máxima (q) (tonelada)]]/Tabela1[[#This Row],[Qsup Secção E]])</f>
        <v xml:space="preserve"> -</v>
      </c>
      <c r="Z1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0" spans="2:27" s="1" customFormat="1" x14ac:dyDescent="0.3">
      <c r="B120" s="136"/>
      <c r="C120" s="137"/>
      <c r="D120" s="137"/>
      <c r="E120" s="137"/>
      <c r="F120" s="137"/>
      <c r="G120" s="137"/>
      <c r="H120" s="138"/>
      <c r="I120" s="137"/>
      <c r="J120" s="137"/>
      <c r="K120" s="137"/>
      <c r="L12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0" s="142" t="str">
        <f>IF(Tabela1[[#This Row],[Qinf Secção H]]=" -", " -", Tabela1[[#This Row],[Quantidade máxima (q) (tonelada)]]/Tabela1[[#This Row],[Qinf Secção H]])</f>
        <v xml:space="preserve"> -</v>
      </c>
      <c r="U120" s="143" t="str">
        <f>IF(Tabela1[[#This Row],[Qinf Secção P]]=" -", " -", Tabela1[[#This Row],[Quantidade máxima (q) (tonelada)]]/Tabela1[[#This Row],[Qinf Secção P]])</f>
        <v xml:space="preserve"> -</v>
      </c>
      <c r="V120" s="144" t="str">
        <f>IF(Tabela1[[#This Row],[Qinf Secção E]]=" -", " -", Tabela1[[#This Row],[Quantidade máxima (q) (tonelada)]]/Tabela1[[#This Row],[Qinf Secção E]])</f>
        <v xml:space="preserve"> -</v>
      </c>
      <c r="W120" s="143" t="str">
        <f>IF(Tabela1[[#This Row],[Qsup Secção H]]=" -", " -", Tabela1[[#This Row],[Quantidade máxima (q) (tonelada)]]/Tabela1[[#This Row],[Qsup Secção H]])</f>
        <v xml:space="preserve"> -</v>
      </c>
      <c r="X120" s="143" t="str">
        <f>IF(Tabela1[[#This Row],[Qsup Secção P]]=" -", " -", Tabela1[[#This Row],[Quantidade máxima (q) (tonelada)]]/Tabela1[[#This Row],[Qsup Secção P]])</f>
        <v xml:space="preserve"> -</v>
      </c>
      <c r="Y120" s="144" t="str">
        <f>IF(Tabela1[[#This Row],[Qsup Secção E]]=" -", " -", Tabela1[[#This Row],[Quantidade máxima (q) (tonelada)]]/Tabela1[[#This Row],[Qsup Secção E]])</f>
        <v xml:space="preserve"> -</v>
      </c>
      <c r="Z1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1" spans="2:27" s="1" customFormat="1" x14ac:dyDescent="0.3">
      <c r="B121" s="136"/>
      <c r="C121" s="137"/>
      <c r="D121" s="137"/>
      <c r="E121" s="137"/>
      <c r="F121" s="137"/>
      <c r="G121" s="137"/>
      <c r="H121" s="138"/>
      <c r="I121" s="137"/>
      <c r="J121" s="137"/>
      <c r="K121" s="137"/>
      <c r="L12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1" s="142" t="str">
        <f>IF(Tabela1[[#This Row],[Qinf Secção H]]=" -", " -", Tabela1[[#This Row],[Quantidade máxima (q) (tonelada)]]/Tabela1[[#This Row],[Qinf Secção H]])</f>
        <v xml:space="preserve"> -</v>
      </c>
      <c r="U121" s="143" t="str">
        <f>IF(Tabela1[[#This Row],[Qinf Secção P]]=" -", " -", Tabela1[[#This Row],[Quantidade máxima (q) (tonelada)]]/Tabela1[[#This Row],[Qinf Secção P]])</f>
        <v xml:space="preserve"> -</v>
      </c>
      <c r="V121" s="144" t="str">
        <f>IF(Tabela1[[#This Row],[Qinf Secção E]]=" -", " -", Tabela1[[#This Row],[Quantidade máxima (q) (tonelada)]]/Tabela1[[#This Row],[Qinf Secção E]])</f>
        <v xml:space="preserve"> -</v>
      </c>
      <c r="W121" s="143" t="str">
        <f>IF(Tabela1[[#This Row],[Qsup Secção H]]=" -", " -", Tabela1[[#This Row],[Quantidade máxima (q) (tonelada)]]/Tabela1[[#This Row],[Qsup Secção H]])</f>
        <v xml:space="preserve"> -</v>
      </c>
      <c r="X121" s="143" t="str">
        <f>IF(Tabela1[[#This Row],[Qsup Secção P]]=" -", " -", Tabela1[[#This Row],[Quantidade máxima (q) (tonelada)]]/Tabela1[[#This Row],[Qsup Secção P]])</f>
        <v xml:space="preserve"> -</v>
      </c>
      <c r="Y121" s="144" t="str">
        <f>IF(Tabela1[[#This Row],[Qsup Secção E]]=" -", " -", Tabela1[[#This Row],[Quantidade máxima (q) (tonelada)]]/Tabela1[[#This Row],[Qsup Secção E]])</f>
        <v xml:space="preserve"> -</v>
      </c>
      <c r="Z1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2" spans="2:27" s="1" customFormat="1" x14ac:dyDescent="0.3">
      <c r="B122" s="136"/>
      <c r="C122" s="137"/>
      <c r="D122" s="137"/>
      <c r="E122" s="137"/>
      <c r="F122" s="137"/>
      <c r="G122" s="137"/>
      <c r="H122" s="138"/>
      <c r="I122" s="137"/>
      <c r="J122" s="137"/>
      <c r="K122" s="137"/>
      <c r="L12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2" s="142" t="str">
        <f>IF(Tabela1[[#This Row],[Qinf Secção H]]=" -", " -", Tabela1[[#This Row],[Quantidade máxima (q) (tonelada)]]/Tabela1[[#This Row],[Qinf Secção H]])</f>
        <v xml:space="preserve"> -</v>
      </c>
      <c r="U122" s="143" t="str">
        <f>IF(Tabela1[[#This Row],[Qinf Secção P]]=" -", " -", Tabela1[[#This Row],[Quantidade máxima (q) (tonelada)]]/Tabela1[[#This Row],[Qinf Secção P]])</f>
        <v xml:space="preserve"> -</v>
      </c>
      <c r="V122" s="144" t="str">
        <f>IF(Tabela1[[#This Row],[Qinf Secção E]]=" -", " -", Tabela1[[#This Row],[Quantidade máxima (q) (tonelada)]]/Tabela1[[#This Row],[Qinf Secção E]])</f>
        <v xml:space="preserve"> -</v>
      </c>
      <c r="W122" s="143" t="str">
        <f>IF(Tabela1[[#This Row],[Qsup Secção H]]=" -", " -", Tabela1[[#This Row],[Quantidade máxima (q) (tonelada)]]/Tabela1[[#This Row],[Qsup Secção H]])</f>
        <v xml:space="preserve"> -</v>
      </c>
      <c r="X122" s="143" t="str">
        <f>IF(Tabela1[[#This Row],[Qsup Secção P]]=" -", " -", Tabela1[[#This Row],[Quantidade máxima (q) (tonelada)]]/Tabela1[[#This Row],[Qsup Secção P]])</f>
        <v xml:space="preserve"> -</v>
      </c>
      <c r="Y122" s="144" t="str">
        <f>IF(Tabela1[[#This Row],[Qsup Secção E]]=" -", " -", Tabela1[[#This Row],[Quantidade máxima (q) (tonelada)]]/Tabela1[[#This Row],[Qsup Secção E]])</f>
        <v xml:space="preserve"> -</v>
      </c>
      <c r="Z1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3" spans="2:27" s="1" customFormat="1" x14ac:dyDescent="0.3">
      <c r="B123" s="136"/>
      <c r="C123" s="137"/>
      <c r="D123" s="137"/>
      <c r="E123" s="137"/>
      <c r="F123" s="137"/>
      <c r="G123" s="137"/>
      <c r="H123" s="138"/>
      <c r="I123" s="137"/>
      <c r="J123" s="137"/>
      <c r="K123" s="137"/>
      <c r="L12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3" s="142" t="str">
        <f>IF(Tabela1[[#This Row],[Qinf Secção H]]=" -", " -", Tabela1[[#This Row],[Quantidade máxima (q) (tonelada)]]/Tabela1[[#This Row],[Qinf Secção H]])</f>
        <v xml:space="preserve"> -</v>
      </c>
      <c r="U123" s="143" t="str">
        <f>IF(Tabela1[[#This Row],[Qinf Secção P]]=" -", " -", Tabela1[[#This Row],[Quantidade máxima (q) (tonelada)]]/Tabela1[[#This Row],[Qinf Secção P]])</f>
        <v xml:space="preserve"> -</v>
      </c>
      <c r="V123" s="144" t="str">
        <f>IF(Tabela1[[#This Row],[Qinf Secção E]]=" -", " -", Tabela1[[#This Row],[Quantidade máxima (q) (tonelada)]]/Tabela1[[#This Row],[Qinf Secção E]])</f>
        <v xml:space="preserve"> -</v>
      </c>
      <c r="W123" s="143" t="str">
        <f>IF(Tabela1[[#This Row],[Qsup Secção H]]=" -", " -", Tabela1[[#This Row],[Quantidade máxima (q) (tonelada)]]/Tabela1[[#This Row],[Qsup Secção H]])</f>
        <v xml:space="preserve"> -</v>
      </c>
      <c r="X123" s="143" t="str">
        <f>IF(Tabela1[[#This Row],[Qsup Secção P]]=" -", " -", Tabela1[[#This Row],[Quantidade máxima (q) (tonelada)]]/Tabela1[[#This Row],[Qsup Secção P]])</f>
        <v xml:space="preserve"> -</v>
      </c>
      <c r="Y123" s="144" t="str">
        <f>IF(Tabela1[[#This Row],[Qsup Secção E]]=" -", " -", Tabela1[[#This Row],[Quantidade máxima (q) (tonelada)]]/Tabela1[[#This Row],[Qsup Secção E]])</f>
        <v xml:space="preserve"> -</v>
      </c>
      <c r="Z1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4" spans="2:27" s="1" customFormat="1" x14ac:dyDescent="0.3">
      <c r="B124" s="136"/>
      <c r="C124" s="137"/>
      <c r="D124" s="137"/>
      <c r="E124" s="137"/>
      <c r="F124" s="137"/>
      <c r="G124" s="137"/>
      <c r="H124" s="138"/>
      <c r="I124" s="137"/>
      <c r="J124" s="137"/>
      <c r="K124" s="137"/>
      <c r="L12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4" s="142" t="str">
        <f>IF(Tabela1[[#This Row],[Qinf Secção H]]=" -", " -", Tabela1[[#This Row],[Quantidade máxima (q) (tonelada)]]/Tabela1[[#This Row],[Qinf Secção H]])</f>
        <v xml:space="preserve"> -</v>
      </c>
      <c r="U124" s="143" t="str">
        <f>IF(Tabela1[[#This Row],[Qinf Secção P]]=" -", " -", Tabela1[[#This Row],[Quantidade máxima (q) (tonelada)]]/Tabela1[[#This Row],[Qinf Secção P]])</f>
        <v xml:space="preserve"> -</v>
      </c>
      <c r="V124" s="144" t="str">
        <f>IF(Tabela1[[#This Row],[Qinf Secção E]]=" -", " -", Tabela1[[#This Row],[Quantidade máxima (q) (tonelada)]]/Tabela1[[#This Row],[Qinf Secção E]])</f>
        <v xml:space="preserve"> -</v>
      </c>
      <c r="W124" s="143" t="str">
        <f>IF(Tabela1[[#This Row],[Qsup Secção H]]=" -", " -", Tabela1[[#This Row],[Quantidade máxima (q) (tonelada)]]/Tabela1[[#This Row],[Qsup Secção H]])</f>
        <v xml:space="preserve"> -</v>
      </c>
      <c r="X124" s="143" t="str">
        <f>IF(Tabela1[[#This Row],[Qsup Secção P]]=" -", " -", Tabela1[[#This Row],[Quantidade máxima (q) (tonelada)]]/Tabela1[[#This Row],[Qsup Secção P]])</f>
        <v xml:space="preserve"> -</v>
      </c>
      <c r="Y124" s="144" t="str">
        <f>IF(Tabela1[[#This Row],[Qsup Secção E]]=" -", " -", Tabela1[[#This Row],[Quantidade máxima (q) (tonelada)]]/Tabela1[[#This Row],[Qsup Secção E]])</f>
        <v xml:space="preserve"> -</v>
      </c>
      <c r="Z1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5" spans="2:27" s="1" customFormat="1" x14ac:dyDescent="0.3">
      <c r="B125" s="136"/>
      <c r="C125" s="137"/>
      <c r="D125" s="137"/>
      <c r="E125" s="137"/>
      <c r="F125" s="137"/>
      <c r="G125" s="137"/>
      <c r="H125" s="138"/>
      <c r="I125" s="137"/>
      <c r="J125" s="137"/>
      <c r="K125" s="137"/>
      <c r="L12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5" s="142" t="str">
        <f>IF(Tabela1[[#This Row],[Qinf Secção H]]=" -", " -", Tabela1[[#This Row],[Quantidade máxima (q) (tonelada)]]/Tabela1[[#This Row],[Qinf Secção H]])</f>
        <v xml:space="preserve"> -</v>
      </c>
      <c r="U125" s="143" t="str">
        <f>IF(Tabela1[[#This Row],[Qinf Secção P]]=" -", " -", Tabela1[[#This Row],[Quantidade máxima (q) (tonelada)]]/Tabela1[[#This Row],[Qinf Secção P]])</f>
        <v xml:space="preserve"> -</v>
      </c>
      <c r="V125" s="144" t="str">
        <f>IF(Tabela1[[#This Row],[Qinf Secção E]]=" -", " -", Tabela1[[#This Row],[Quantidade máxima (q) (tonelada)]]/Tabela1[[#This Row],[Qinf Secção E]])</f>
        <v xml:space="preserve"> -</v>
      </c>
      <c r="W125" s="143" t="str">
        <f>IF(Tabela1[[#This Row],[Qsup Secção H]]=" -", " -", Tabela1[[#This Row],[Quantidade máxima (q) (tonelada)]]/Tabela1[[#This Row],[Qsup Secção H]])</f>
        <v xml:space="preserve"> -</v>
      </c>
      <c r="X125" s="143" t="str">
        <f>IF(Tabela1[[#This Row],[Qsup Secção P]]=" -", " -", Tabela1[[#This Row],[Quantidade máxima (q) (tonelada)]]/Tabela1[[#This Row],[Qsup Secção P]])</f>
        <v xml:space="preserve"> -</v>
      </c>
      <c r="Y125" s="144" t="str">
        <f>IF(Tabela1[[#This Row],[Qsup Secção E]]=" -", " -", Tabela1[[#This Row],[Quantidade máxima (q) (tonelada)]]/Tabela1[[#This Row],[Qsup Secção E]])</f>
        <v xml:space="preserve"> -</v>
      </c>
      <c r="Z1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6" spans="2:27" s="1" customFormat="1" x14ac:dyDescent="0.3">
      <c r="B126" s="136"/>
      <c r="C126" s="137"/>
      <c r="D126" s="137"/>
      <c r="E126" s="137"/>
      <c r="F126" s="137"/>
      <c r="G126" s="137"/>
      <c r="H126" s="138"/>
      <c r="I126" s="137"/>
      <c r="J126" s="137"/>
      <c r="K126" s="137"/>
      <c r="L12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6" s="142" t="str">
        <f>IF(Tabela1[[#This Row],[Qinf Secção H]]=" -", " -", Tabela1[[#This Row],[Quantidade máxima (q) (tonelada)]]/Tabela1[[#This Row],[Qinf Secção H]])</f>
        <v xml:space="preserve"> -</v>
      </c>
      <c r="U126" s="143" t="str">
        <f>IF(Tabela1[[#This Row],[Qinf Secção P]]=" -", " -", Tabela1[[#This Row],[Quantidade máxima (q) (tonelada)]]/Tabela1[[#This Row],[Qinf Secção P]])</f>
        <v xml:space="preserve"> -</v>
      </c>
      <c r="V126" s="144" t="str">
        <f>IF(Tabela1[[#This Row],[Qinf Secção E]]=" -", " -", Tabela1[[#This Row],[Quantidade máxima (q) (tonelada)]]/Tabela1[[#This Row],[Qinf Secção E]])</f>
        <v xml:space="preserve"> -</v>
      </c>
      <c r="W126" s="143" t="str">
        <f>IF(Tabela1[[#This Row],[Qsup Secção H]]=" -", " -", Tabela1[[#This Row],[Quantidade máxima (q) (tonelada)]]/Tabela1[[#This Row],[Qsup Secção H]])</f>
        <v xml:space="preserve"> -</v>
      </c>
      <c r="X126" s="143" t="str">
        <f>IF(Tabela1[[#This Row],[Qsup Secção P]]=" -", " -", Tabela1[[#This Row],[Quantidade máxima (q) (tonelada)]]/Tabela1[[#This Row],[Qsup Secção P]])</f>
        <v xml:space="preserve"> -</v>
      </c>
      <c r="Y126" s="144" t="str">
        <f>IF(Tabela1[[#This Row],[Qsup Secção E]]=" -", " -", Tabela1[[#This Row],[Quantidade máxima (q) (tonelada)]]/Tabela1[[#This Row],[Qsup Secção E]])</f>
        <v xml:space="preserve"> -</v>
      </c>
      <c r="Z1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7" spans="2:27" s="1" customFormat="1" x14ac:dyDescent="0.3">
      <c r="B127" s="136"/>
      <c r="C127" s="137"/>
      <c r="D127" s="137"/>
      <c r="E127" s="137"/>
      <c r="F127" s="137"/>
      <c r="G127" s="137"/>
      <c r="H127" s="138"/>
      <c r="I127" s="137"/>
      <c r="J127" s="137"/>
      <c r="K127" s="137"/>
      <c r="L12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7" s="142" t="str">
        <f>IF(Tabela1[[#This Row],[Qinf Secção H]]=" -", " -", Tabela1[[#This Row],[Quantidade máxima (q) (tonelada)]]/Tabela1[[#This Row],[Qinf Secção H]])</f>
        <v xml:space="preserve"> -</v>
      </c>
      <c r="U127" s="143" t="str">
        <f>IF(Tabela1[[#This Row],[Qinf Secção P]]=" -", " -", Tabela1[[#This Row],[Quantidade máxima (q) (tonelada)]]/Tabela1[[#This Row],[Qinf Secção P]])</f>
        <v xml:space="preserve"> -</v>
      </c>
      <c r="V127" s="144" t="str">
        <f>IF(Tabela1[[#This Row],[Qinf Secção E]]=" -", " -", Tabela1[[#This Row],[Quantidade máxima (q) (tonelada)]]/Tabela1[[#This Row],[Qinf Secção E]])</f>
        <v xml:space="preserve"> -</v>
      </c>
      <c r="W127" s="143" t="str">
        <f>IF(Tabela1[[#This Row],[Qsup Secção H]]=" -", " -", Tabela1[[#This Row],[Quantidade máxima (q) (tonelada)]]/Tabela1[[#This Row],[Qsup Secção H]])</f>
        <v xml:space="preserve"> -</v>
      </c>
      <c r="X127" s="143" t="str">
        <f>IF(Tabela1[[#This Row],[Qsup Secção P]]=" -", " -", Tabela1[[#This Row],[Quantidade máxima (q) (tonelada)]]/Tabela1[[#This Row],[Qsup Secção P]])</f>
        <v xml:space="preserve"> -</v>
      </c>
      <c r="Y127" s="144" t="str">
        <f>IF(Tabela1[[#This Row],[Qsup Secção E]]=" -", " -", Tabela1[[#This Row],[Quantidade máxima (q) (tonelada)]]/Tabela1[[#This Row],[Qsup Secção E]])</f>
        <v xml:space="preserve"> -</v>
      </c>
      <c r="Z1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8" spans="2:27" s="1" customFormat="1" x14ac:dyDescent="0.3">
      <c r="B128" s="136"/>
      <c r="C128" s="137"/>
      <c r="D128" s="137"/>
      <c r="E128" s="137"/>
      <c r="F128" s="137"/>
      <c r="G128" s="137"/>
      <c r="H128" s="138"/>
      <c r="I128" s="137"/>
      <c r="J128" s="137"/>
      <c r="K128" s="137"/>
      <c r="L12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8" s="142" t="str">
        <f>IF(Tabela1[[#This Row],[Qinf Secção H]]=" -", " -", Tabela1[[#This Row],[Quantidade máxima (q) (tonelada)]]/Tabela1[[#This Row],[Qinf Secção H]])</f>
        <v xml:space="preserve"> -</v>
      </c>
      <c r="U128" s="143" t="str">
        <f>IF(Tabela1[[#This Row],[Qinf Secção P]]=" -", " -", Tabela1[[#This Row],[Quantidade máxima (q) (tonelada)]]/Tabela1[[#This Row],[Qinf Secção P]])</f>
        <v xml:space="preserve"> -</v>
      </c>
      <c r="V128" s="144" t="str">
        <f>IF(Tabela1[[#This Row],[Qinf Secção E]]=" -", " -", Tabela1[[#This Row],[Quantidade máxima (q) (tonelada)]]/Tabela1[[#This Row],[Qinf Secção E]])</f>
        <v xml:space="preserve"> -</v>
      </c>
      <c r="W128" s="143" t="str">
        <f>IF(Tabela1[[#This Row],[Qsup Secção H]]=" -", " -", Tabela1[[#This Row],[Quantidade máxima (q) (tonelada)]]/Tabela1[[#This Row],[Qsup Secção H]])</f>
        <v xml:space="preserve"> -</v>
      </c>
      <c r="X128" s="143" t="str">
        <f>IF(Tabela1[[#This Row],[Qsup Secção P]]=" -", " -", Tabela1[[#This Row],[Quantidade máxima (q) (tonelada)]]/Tabela1[[#This Row],[Qsup Secção P]])</f>
        <v xml:space="preserve"> -</v>
      </c>
      <c r="Y128" s="144" t="str">
        <f>IF(Tabela1[[#This Row],[Qsup Secção E]]=" -", " -", Tabela1[[#This Row],[Quantidade máxima (q) (tonelada)]]/Tabela1[[#This Row],[Qsup Secção E]])</f>
        <v xml:space="preserve"> -</v>
      </c>
      <c r="Z1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29" spans="2:27" s="1" customFormat="1" x14ac:dyDescent="0.3">
      <c r="B129" s="136"/>
      <c r="C129" s="137"/>
      <c r="D129" s="137"/>
      <c r="E129" s="137"/>
      <c r="F129" s="137"/>
      <c r="G129" s="137"/>
      <c r="H129" s="138"/>
      <c r="I129" s="137"/>
      <c r="J129" s="137"/>
      <c r="K129" s="137"/>
      <c r="L12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2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2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2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2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2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2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2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29" s="142" t="str">
        <f>IF(Tabela1[[#This Row],[Qinf Secção H]]=" -", " -", Tabela1[[#This Row],[Quantidade máxima (q) (tonelada)]]/Tabela1[[#This Row],[Qinf Secção H]])</f>
        <v xml:space="preserve"> -</v>
      </c>
      <c r="U129" s="143" t="str">
        <f>IF(Tabela1[[#This Row],[Qinf Secção P]]=" -", " -", Tabela1[[#This Row],[Quantidade máxima (q) (tonelada)]]/Tabela1[[#This Row],[Qinf Secção P]])</f>
        <v xml:space="preserve"> -</v>
      </c>
      <c r="V129" s="144" t="str">
        <f>IF(Tabela1[[#This Row],[Qinf Secção E]]=" -", " -", Tabela1[[#This Row],[Quantidade máxima (q) (tonelada)]]/Tabela1[[#This Row],[Qinf Secção E]])</f>
        <v xml:space="preserve"> -</v>
      </c>
      <c r="W129" s="143" t="str">
        <f>IF(Tabela1[[#This Row],[Qsup Secção H]]=" -", " -", Tabela1[[#This Row],[Quantidade máxima (q) (tonelada)]]/Tabela1[[#This Row],[Qsup Secção H]])</f>
        <v xml:space="preserve"> -</v>
      </c>
      <c r="X129" s="143" t="str">
        <f>IF(Tabela1[[#This Row],[Qsup Secção P]]=" -", " -", Tabela1[[#This Row],[Quantidade máxima (q) (tonelada)]]/Tabela1[[#This Row],[Qsup Secção P]])</f>
        <v xml:space="preserve"> -</v>
      </c>
      <c r="Y129" s="144" t="str">
        <f>IF(Tabela1[[#This Row],[Qsup Secção E]]=" -", " -", Tabela1[[#This Row],[Quantidade máxima (q) (tonelada)]]/Tabela1[[#This Row],[Qsup Secção E]])</f>
        <v xml:space="preserve"> -</v>
      </c>
      <c r="Z1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0" spans="2:27" s="1" customFormat="1" x14ac:dyDescent="0.3">
      <c r="B130" s="136"/>
      <c r="C130" s="137"/>
      <c r="D130" s="137"/>
      <c r="E130" s="137"/>
      <c r="F130" s="137"/>
      <c r="G130" s="137"/>
      <c r="H130" s="138"/>
      <c r="I130" s="137"/>
      <c r="J130" s="137"/>
      <c r="K130" s="137"/>
      <c r="L13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0" s="142" t="str">
        <f>IF(Tabela1[[#This Row],[Qinf Secção H]]=" -", " -", Tabela1[[#This Row],[Quantidade máxima (q) (tonelada)]]/Tabela1[[#This Row],[Qinf Secção H]])</f>
        <v xml:space="preserve"> -</v>
      </c>
      <c r="U130" s="143" t="str">
        <f>IF(Tabela1[[#This Row],[Qinf Secção P]]=" -", " -", Tabela1[[#This Row],[Quantidade máxima (q) (tonelada)]]/Tabela1[[#This Row],[Qinf Secção P]])</f>
        <v xml:space="preserve"> -</v>
      </c>
      <c r="V130" s="144" t="str">
        <f>IF(Tabela1[[#This Row],[Qinf Secção E]]=" -", " -", Tabela1[[#This Row],[Quantidade máxima (q) (tonelada)]]/Tabela1[[#This Row],[Qinf Secção E]])</f>
        <v xml:space="preserve"> -</v>
      </c>
      <c r="W130" s="143" t="str">
        <f>IF(Tabela1[[#This Row],[Qsup Secção H]]=" -", " -", Tabela1[[#This Row],[Quantidade máxima (q) (tonelada)]]/Tabela1[[#This Row],[Qsup Secção H]])</f>
        <v xml:space="preserve"> -</v>
      </c>
      <c r="X130" s="143" t="str">
        <f>IF(Tabela1[[#This Row],[Qsup Secção P]]=" -", " -", Tabela1[[#This Row],[Quantidade máxima (q) (tonelada)]]/Tabela1[[#This Row],[Qsup Secção P]])</f>
        <v xml:space="preserve"> -</v>
      </c>
      <c r="Y130" s="144" t="str">
        <f>IF(Tabela1[[#This Row],[Qsup Secção E]]=" -", " -", Tabela1[[#This Row],[Quantidade máxima (q) (tonelada)]]/Tabela1[[#This Row],[Qsup Secção E]])</f>
        <v xml:space="preserve"> -</v>
      </c>
      <c r="Z1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1" spans="2:27" s="1" customFormat="1" x14ac:dyDescent="0.3">
      <c r="B131" s="136"/>
      <c r="C131" s="137"/>
      <c r="D131" s="137"/>
      <c r="E131" s="137"/>
      <c r="F131" s="137"/>
      <c r="G131" s="137"/>
      <c r="H131" s="138"/>
      <c r="I131" s="137"/>
      <c r="J131" s="137"/>
      <c r="K131" s="137"/>
      <c r="L13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1" s="142" t="str">
        <f>IF(Tabela1[[#This Row],[Qinf Secção H]]=" -", " -", Tabela1[[#This Row],[Quantidade máxima (q) (tonelada)]]/Tabela1[[#This Row],[Qinf Secção H]])</f>
        <v xml:space="preserve"> -</v>
      </c>
      <c r="U131" s="143" t="str">
        <f>IF(Tabela1[[#This Row],[Qinf Secção P]]=" -", " -", Tabela1[[#This Row],[Quantidade máxima (q) (tonelada)]]/Tabela1[[#This Row],[Qinf Secção P]])</f>
        <v xml:space="preserve"> -</v>
      </c>
      <c r="V131" s="144" t="str">
        <f>IF(Tabela1[[#This Row],[Qinf Secção E]]=" -", " -", Tabela1[[#This Row],[Quantidade máxima (q) (tonelada)]]/Tabela1[[#This Row],[Qinf Secção E]])</f>
        <v xml:space="preserve"> -</v>
      </c>
      <c r="W131" s="143" t="str">
        <f>IF(Tabela1[[#This Row],[Qsup Secção H]]=" -", " -", Tabela1[[#This Row],[Quantidade máxima (q) (tonelada)]]/Tabela1[[#This Row],[Qsup Secção H]])</f>
        <v xml:space="preserve"> -</v>
      </c>
      <c r="X131" s="143" t="str">
        <f>IF(Tabela1[[#This Row],[Qsup Secção P]]=" -", " -", Tabela1[[#This Row],[Quantidade máxima (q) (tonelada)]]/Tabela1[[#This Row],[Qsup Secção P]])</f>
        <v xml:space="preserve"> -</v>
      </c>
      <c r="Y131" s="144" t="str">
        <f>IF(Tabela1[[#This Row],[Qsup Secção E]]=" -", " -", Tabela1[[#This Row],[Quantidade máxima (q) (tonelada)]]/Tabela1[[#This Row],[Qsup Secção E]])</f>
        <v xml:space="preserve"> -</v>
      </c>
      <c r="Z1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2" spans="2:27" s="1" customFormat="1" x14ac:dyDescent="0.3">
      <c r="B132" s="136"/>
      <c r="C132" s="137"/>
      <c r="D132" s="137"/>
      <c r="E132" s="137"/>
      <c r="F132" s="137"/>
      <c r="G132" s="137"/>
      <c r="H132" s="138"/>
      <c r="I132" s="137"/>
      <c r="J132" s="137"/>
      <c r="K132" s="137"/>
      <c r="L13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2" s="142" t="str">
        <f>IF(Tabela1[[#This Row],[Qinf Secção H]]=" -", " -", Tabela1[[#This Row],[Quantidade máxima (q) (tonelada)]]/Tabela1[[#This Row],[Qinf Secção H]])</f>
        <v xml:space="preserve"> -</v>
      </c>
      <c r="U132" s="143" t="str">
        <f>IF(Tabela1[[#This Row],[Qinf Secção P]]=" -", " -", Tabela1[[#This Row],[Quantidade máxima (q) (tonelada)]]/Tabela1[[#This Row],[Qinf Secção P]])</f>
        <v xml:space="preserve"> -</v>
      </c>
      <c r="V132" s="144" t="str">
        <f>IF(Tabela1[[#This Row],[Qinf Secção E]]=" -", " -", Tabela1[[#This Row],[Quantidade máxima (q) (tonelada)]]/Tabela1[[#This Row],[Qinf Secção E]])</f>
        <v xml:space="preserve"> -</v>
      </c>
      <c r="W132" s="143" t="str">
        <f>IF(Tabela1[[#This Row],[Qsup Secção H]]=" -", " -", Tabela1[[#This Row],[Quantidade máxima (q) (tonelada)]]/Tabela1[[#This Row],[Qsup Secção H]])</f>
        <v xml:space="preserve"> -</v>
      </c>
      <c r="X132" s="143" t="str">
        <f>IF(Tabela1[[#This Row],[Qsup Secção P]]=" -", " -", Tabela1[[#This Row],[Quantidade máxima (q) (tonelada)]]/Tabela1[[#This Row],[Qsup Secção P]])</f>
        <v xml:space="preserve"> -</v>
      </c>
      <c r="Y132" s="144" t="str">
        <f>IF(Tabela1[[#This Row],[Qsup Secção E]]=" -", " -", Tabela1[[#This Row],[Quantidade máxima (q) (tonelada)]]/Tabela1[[#This Row],[Qsup Secção E]])</f>
        <v xml:space="preserve"> -</v>
      </c>
      <c r="Z1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3" spans="2:27" s="1" customFormat="1" x14ac:dyDescent="0.3">
      <c r="B133" s="136"/>
      <c r="C133" s="137"/>
      <c r="D133" s="137"/>
      <c r="E133" s="137"/>
      <c r="F133" s="137"/>
      <c r="G133" s="137"/>
      <c r="H133" s="138"/>
      <c r="I133" s="137"/>
      <c r="J133" s="137"/>
      <c r="K133" s="137"/>
      <c r="L13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3" s="142" t="str">
        <f>IF(Tabela1[[#This Row],[Qinf Secção H]]=" -", " -", Tabela1[[#This Row],[Quantidade máxima (q) (tonelada)]]/Tabela1[[#This Row],[Qinf Secção H]])</f>
        <v xml:space="preserve"> -</v>
      </c>
      <c r="U133" s="143" t="str">
        <f>IF(Tabela1[[#This Row],[Qinf Secção P]]=" -", " -", Tabela1[[#This Row],[Quantidade máxima (q) (tonelada)]]/Tabela1[[#This Row],[Qinf Secção P]])</f>
        <v xml:space="preserve"> -</v>
      </c>
      <c r="V133" s="144" t="str">
        <f>IF(Tabela1[[#This Row],[Qinf Secção E]]=" -", " -", Tabela1[[#This Row],[Quantidade máxima (q) (tonelada)]]/Tabela1[[#This Row],[Qinf Secção E]])</f>
        <v xml:space="preserve"> -</v>
      </c>
      <c r="W133" s="143" t="str">
        <f>IF(Tabela1[[#This Row],[Qsup Secção H]]=" -", " -", Tabela1[[#This Row],[Quantidade máxima (q) (tonelada)]]/Tabela1[[#This Row],[Qsup Secção H]])</f>
        <v xml:space="preserve"> -</v>
      </c>
      <c r="X133" s="143" t="str">
        <f>IF(Tabela1[[#This Row],[Qsup Secção P]]=" -", " -", Tabela1[[#This Row],[Quantidade máxima (q) (tonelada)]]/Tabela1[[#This Row],[Qsup Secção P]])</f>
        <v xml:space="preserve"> -</v>
      </c>
      <c r="Y133" s="144" t="str">
        <f>IF(Tabela1[[#This Row],[Qsup Secção E]]=" -", " -", Tabela1[[#This Row],[Quantidade máxima (q) (tonelada)]]/Tabela1[[#This Row],[Qsup Secção E]])</f>
        <v xml:space="preserve"> -</v>
      </c>
      <c r="Z1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4" spans="2:27" s="1" customFormat="1" x14ac:dyDescent="0.3">
      <c r="B134" s="136"/>
      <c r="C134" s="137"/>
      <c r="D134" s="137"/>
      <c r="E134" s="137"/>
      <c r="F134" s="137"/>
      <c r="G134" s="137"/>
      <c r="H134" s="138"/>
      <c r="I134" s="137"/>
      <c r="J134" s="137"/>
      <c r="K134" s="137"/>
      <c r="L13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4" s="142" t="str">
        <f>IF(Tabela1[[#This Row],[Qinf Secção H]]=" -", " -", Tabela1[[#This Row],[Quantidade máxima (q) (tonelada)]]/Tabela1[[#This Row],[Qinf Secção H]])</f>
        <v xml:space="preserve"> -</v>
      </c>
      <c r="U134" s="143" t="str">
        <f>IF(Tabela1[[#This Row],[Qinf Secção P]]=" -", " -", Tabela1[[#This Row],[Quantidade máxima (q) (tonelada)]]/Tabela1[[#This Row],[Qinf Secção P]])</f>
        <v xml:space="preserve"> -</v>
      </c>
      <c r="V134" s="144" t="str">
        <f>IF(Tabela1[[#This Row],[Qinf Secção E]]=" -", " -", Tabela1[[#This Row],[Quantidade máxima (q) (tonelada)]]/Tabela1[[#This Row],[Qinf Secção E]])</f>
        <v xml:space="preserve"> -</v>
      </c>
      <c r="W134" s="143" t="str">
        <f>IF(Tabela1[[#This Row],[Qsup Secção H]]=" -", " -", Tabela1[[#This Row],[Quantidade máxima (q) (tonelada)]]/Tabela1[[#This Row],[Qsup Secção H]])</f>
        <v xml:space="preserve"> -</v>
      </c>
      <c r="X134" s="143" t="str">
        <f>IF(Tabela1[[#This Row],[Qsup Secção P]]=" -", " -", Tabela1[[#This Row],[Quantidade máxima (q) (tonelada)]]/Tabela1[[#This Row],[Qsup Secção P]])</f>
        <v xml:space="preserve"> -</v>
      </c>
      <c r="Y134" s="144" t="str">
        <f>IF(Tabela1[[#This Row],[Qsup Secção E]]=" -", " -", Tabela1[[#This Row],[Quantidade máxima (q) (tonelada)]]/Tabela1[[#This Row],[Qsup Secção E]])</f>
        <v xml:space="preserve"> -</v>
      </c>
      <c r="Z1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5" spans="2:27" s="1" customFormat="1" x14ac:dyDescent="0.3">
      <c r="B135" s="136"/>
      <c r="C135" s="137"/>
      <c r="D135" s="137"/>
      <c r="E135" s="137"/>
      <c r="F135" s="137"/>
      <c r="G135" s="137"/>
      <c r="H135" s="138"/>
      <c r="I135" s="137"/>
      <c r="J135" s="137"/>
      <c r="K135" s="137"/>
      <c r="L13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5" s="142" t="str">
        <f>IF(Tabela1[[#This Row],[Qinf Secção H]]=" -", " -", Tabela1[[#This Row],[Quantidade máxima (q) (tonelada)]]/Tabela1[[#This Row],[Qinf Secção H]])</f>
        <v xml:space="preserve"> -</v>
      </c>
      <c r="U135" s="143" t="str">
        <f>IF(Tabela1[[#This Row],[Qinf Secção P]]=" -", " -", Tabela1[[#This Row],[Quantidade máxima (q) (tonelada)]]/Tabela1[[#This Row],[Qinf Secção P]])</f>
        <v xml:space="preserve"> -</v>
      </c>
      <c r="V135" s="144" t="str">
        <f>IF(Tabela1[[#This Row],[Qinf Secção E]]=" -", " -", Tabela1[[#This Row],[Quantidade máxima (q) (tonelada)]]/Tabela1[[#This Row],[Qinf Secção E]])</f>
        <v xml:space="preserve"> -</v>
      </c>
      <c r="W135" s="143" t="str">
        <f>IF(Tabela1[[#This Row],[Qsup Secção H]]=" -", " -", Tabela1[[#This Row],[Quantidade máxima (q) (tonelada)]]/Tabela1[[#This Row],[Qsup Secção H]])</f>
        <v xml:space="preserve"> -</v>
      </c>
      <c r="X135" s="143" t="str">
        <f>IF(Tabela1[[#This Row],[Qsup Secção P]]=" -", " -", Tabela1[[#This Row],[Quantidade máxima (q) (tonelada)]]/Tabela1[[#This Row],[Qsup Secção P]])</f>
        <v xml:space="preserve"> -</v>
      </c>
      <c r="Y135" s="144" t="str">
        <f>IF(Tabela1[[#This Row],[Qsup Secção E]]=" -", " -", Tabela1[[#This Row],[Quantidade máxima (q) (tonelada)]]/Tabela1[[#This Row],[Qsup Secção E]])</f>
        <v xml:space="preserve"> -</v>
      </c>
      <c r="Z1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6" spans="2:27" s="1" customFormat="1" x14ac:dyDescent="0.3">
      <c r="B136" s="136"/>
      <c r="C136" s="137"/>
      <c r="D136" s="137"/>
      <c r="E136" s="137"/>
      <c r="F136" s="137"/>
      <c r="G136" s="137"/>
      <c r="H136" s="138"/>
      <c r="I136" s="137"/>
      <c r="J136" s="137"/>
      <c r="K136" s="137"/>
      <c r="L13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6" s="142" t="str">
        <f>IF(Tabela1[[#This Row],[Qinf Secção H]]=" -", " -", Tabela1[[#This Row],[Quantidade máxima (q) (tonelada)]]/Tabela1[[#This Row],[Qinf Secção H]])</f>
        <v xml:space="preserve"> -</v>
      </c>
      <c r="U136" s="143" t="str">
        <f>IF(Tabela1[[#This Row],[Qinf Secção P]]=" -", " -", Tabela1[[#This Row],[Quantidade máxima (q) (tonelada)]]/Tabela1[[#This Row],[Qinf Secção P]])</f>
        <v xml:space="preserve"> -</v>
      </c>
      <c r="V136" s="144" t="str">
        <f>IF(Tabela1[[#This Row],[Qinf Secção E]]=" -", " -", Tabela1[[#This Row],[Quantidade máxima (q) (tonelada)]]/Tabela1[[#This Row],[Qinf Secção E]])</f>
        <v xml:space="preserve"> -</v>
      </c>
      <c r="W136" s="143" t="str">
        <f>IF(Tabela1[[#This Row],[Qsup Secção H]]=" -", " -", Tabela1[[#This Row],[Quantidade máxima (q) (tonelada)]]/Tabela1[[#This Row],[Qsup Secção H]])</f>
        <v xml:space="preserve"> -</v>
      </c>
      <c r="X136" s="143" t="str">
        <f>IF(Tabela1[[#This Row],[Qsup Secção P]]=" -", " -", Tabela1[[#This Row],[Quantidade máxima (q) (tonelada)]]/Tabela1[[#This Row],[Qsup Secção P]])</f>
        <v xml:space="preserve"> -</v>
      </c>
      <c r="Y136" s="144" t="str">
        <f>IF(Tabela1[[#This Row],[Qsup Secção E]]=" -", " -", Tabela1[[#This Row],[Quantidade máxima (q) (tonelada)]]/Tabela1[[#This Row],[Qsup Secção E]])</f>
        <v xml:space="preserve"> -</v>
      </c>
      <c r="Z1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7" spans="2:27" s="1" customFormat="1" x14ac:dyDescent="0.3">
      <c r="B137" s="136"/>
      <c r="C137" s="137"/>
      <c r="D137" s="137"/>
      <c r="E137" s="137"/>
      <c r="F137" s="137"/>
      <c r="G137" s="137"/>
      <c r="H137" s="138"/>
      <c r="I137" s="137"/>
      <c r="J137" s="137"/>
      <c r="K137" s="137"/>
      <c r="L13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7" s="142" t="str">
        <f>IF(Tabela1[[#This Row],[Qinf Secção H]]=" -", " -", Tabela1[[#This Row],[Quantidade máxima (q) (tonelada)]]/Tabela1[[#This Row],[Qinf Secção H]])</f>
        <v xml:space="preserve"> -</v>
      </c>
      <c r="U137" s="143" t="str">
        <f>IF(Tabela1[[#This Row],[Qinf Secção P]]=" -", " -", Tabela1[[#This Row],[Quantidade máxima (q) (tonelada)]]/Tabela1[[#This Row],[Qinf Secção P]])</f>
        <v xml:space="preserve"> -</v>
      </c>
      <c r="V137" s="144" t="str">
        <f>IF(Tabela1[[#This Row],[Qinf Secção E]]=" -", " -", Tabela1[[#This Row],[Quantidade máxima (q) (tonelada)]]/Tabela1[[#This Row],[Qinf Secção E]])</f>
        <v xml:space="preserve"> -</v>
      </c>
      <c r="W137" s="143" t="str">
        <f>IF(Tabela1[[#This Row],[Qsup Secção H]]=" -", " -", Tabela1[[#This Row],[Quantidade máxima (q) (tonelada)]]/Tabela1[[#This Row],[Qsup Secção H]])</f>
        <v xml:space="preserve"> -</v>
      </c>
      <c r="X137" s="143" t="str">
        <f>IF(Tabela1[[#This Row],[Qsup Secção P]]=" -", " -", Tabela1[[#This Row],[Quantidade máxima (q) (tonelada)]]/Tabela1[[#This Row],[Qsup Secção P]])</f>
        <v xml:space="preserve"> -</v>
      </c>
      <c r="Y137" s="144" t="str">
        <f>IF(Tabela1[[#This Row],[Qsup Secção E]]=" -", " -", Tabela1[[#This Row],[Quantidade máxima (q) (tonelada)]]/Tabela1[[#This Row],[Qsup Secção E]])</f>
        <v xml:space="preserve"> -</v>
      </c>
      <c r="Z1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8" spans="2:27" s="1" customFormat="1" x14ac:dyDescent="0.3">
      <c r="B138" s="136"/>
      <c r="C138" s="137"/>
      <c r="D138" s="137"/>
      <c r="E138" s="137"/>
      <c r="F138" s="137"/>
      <c r="G138" s="137"/>
      <c r="H138" s="138"/>
      <c r="I138" s="137"/>
      <c r="J138" s="137"/>
      <c r="K138" s="137"/>
      <c r="L13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8" s="142" t="str">
        <f>IF(Tabela1[[#This Row],[Qinf Secção H]]=" -", " -", Tabela1[[#This Row],[Quantidade máxima (q) (tonelada)]]/Tabela1[[#This Row],[Qinf Secção H]])</f>
        <v xml:space="preserve"> -</v>
      </c>
      <c r="U138" s="143" t="str">
        <f>IF(Tabela1[[#This Row],[Qinf Secção P]]=" -", " -", Tabela1[[#This Row],[Quantidade máxima (q) (tonelada)]]/Tabela1[[#This Row],[Qinf Secção P]])</f>
        <v xml:space="preserve"> -</v>
      </c>
      <c r="V138" s="144" t="str">
        <f>IF(Tabela1[[#This Row],[Qinf Secção E]]=" -", " -", Tabela1[[#This Row],[Quantidade máxima (q) (tonelada)]]/Tabela1[[#This Row],[Qinf Secção E]])</f>
        <v xml:space="preserve"> -</v>
      </c>
      <c r="W138" s="143" t="str">
        <f>IF(Tabela1[[#This Row],[Qsup Secção H]]=" -", " -", Tabela1[[#This Row],[Quantidade máxima (q) (tonelada)]]/Tabela1[[#This Row],[Qsup Secção H]])</f>
        <v xml:space="preserve"> -</v>
      </c>
      <c r="X138" s="143" t="str">
        <f>IF(Tabela1[[#This Row],[Qsup Secção P]]=" -", " -", Tabela1[[#This Row],[Quantidade máxima (q) (tonelada)]]/Tabela1[[#This Row],[Qsup Secção P]])</f>
        <v xml:space="preserve"> -</v>
      </c>
      <c r="Y138" s="144" t="str">
        <f>IF(Tabela1[[#This Row],[Qsup Secção E]]=" -", " -", Tabela1[[#This Row],[Quantidade máxima (q) (tonelada)]]/Tabela1[[#This Row],[Qsup Secção E]])</f>
        <v xml:space="preserve"> -</v>
      </c>
      <c r="Z1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39" spans="2:27" s="1" customFormat="1" x14ac:dyDescent="0.3">
      <c r="B139" s="136"/>
      <c r="C139" s="137"/>
      <c r="D139" s="137"/>
      <c r="E139" s="137"/>
      <c r="F139" s="137"/>
      <c r="G139" s="137"/>
      <c r="H139" s="138"/>
      <c r="I139" s="137"/>
      <c r="J139" s="137"/>
      <c r="K139" s="137"/>
      <c r="L13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3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3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3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3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3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3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3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39" s="142" t="str">
        <f>IF(Tabela1[[#This Row],[Qinf Secção H]]=" -", " -", Tabela1[[#This Row],[Quantidade máxima (q) (tonelada)]]/Tabela1[[#This Row],[Qinf Secção H]])</f>
        <v xml:space="preserve"> -</v>
      </c>
      <c r="U139" s="143" t="str">
        <f>IF(Tabela1[[#This Row],[Qinf Secção P]]=" -", " -", Tabela1[[#This Row],[Quantidade máxima (q) (tonelada)]]/Tabela1[[#This Row],[Qinf Secção P]])</f>
        <v xml:space="preserve"> -</v>
      </c>
      <c r="V139" s="144" t="str">
        <f>IF(Tabela1[[#This Row],[Qinf Secção E]]=" -", " -", Tabela1[[#This Row],[Quantidade máxima (q) (tonelada)]]/Tabela1[[#This Row],[Qinf Secção E]])</f>
        <v xml:space="preserve"> -</v>
      </c>
      <c r="W139" s="143" t="str">
        <f>IF(Tabela1[[#This Row],[Qsup Secção H]]=" -", " -", Tabela1[[#This Row],[Quantidade máxima (q) (tonelada)]]/Tabela1[[#This Row],[Qsup Secção H]])</f>
        <v xml:space="preserve"> -</v>
      </c>
      <c r="X139" s="143" t="str">
        <f>IF(Tabela1[[#This Row],[Qsup Secção P]]=" -", " -", Tabela1[[#This Row],[Quantidade máxima (q) (tonelada)]]/Tabela1[[#This Row],[Qsup Secção P]])</f>
        <v xml:space="preserve"> -</v>
      </c>
      <c r="Y139" s="144" t="str">
        <f>IF(Tabela1[[#This Row],[Qsup Secção E]]=" -", " -", Tabela1[[#This Row],[Quantidade máxima (q) (tonelada)]]/Tabela1[[#This Row],[Qsup Secção E]])</f>
        <v xml:space="preserve"> -</v>
      </c>
      <c r="Z1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0" spans="2:27" s="1" customFormat="1" x14ac:dyDescent="0.3">
      <c r="B140" s="136"/>
      <c r="C140" s="137"/>
      <c r="D140" s="137"/>
      <c r="E140" s="137"/>
      <c r="F140" s="137"/>
      <c r="G140" s="137"/>
      <c r="H140" s="138"/>
      <c r="I140" s="137"/>
      <c r="J140" s="137"/>
      <c r="K140" s="137"/>
      <c r="L14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0" s="142" t="str">
        <f>IF(Tabela1[[#This Row],[Qinf Secção H]]=" -", " -", Tabela1[[#This Row],[Quantidade máxima (q) (tonelada)]]/Tabela1[[#This Row],[Qinf Secção H]])</f>
        <v xml:space="preserve"> -</v>
      </c>
      <c r="U140" s="143" t="str">
        <f>IF(Tabela1[[#This Row],[Qinf Secção P]]=" -", " -", Tabela1[[#This Row],[Quantidade máxima (q) (tonelada)]]/Tabela1[[#This Row],[Qinf Secção P]])</f>
        <v xml:space="preserve"> -</v>
      </c>
      <c r="V140" s="144" t="str">
        <f>IF(Tabela1[[#This Row],[Qinf Secção E]]=" -", " -", Tabela1[[#This Row],[Quantidade máxima (q) (tonelada)]]/Tabela1[[#This Row],[Qinf Secção E]])</f>
        <v xml:space="preserve"> -</v>
      </c>
      <c r="W140" s="143" t="str">
        <f>IF(Tabela1[[#This Row],[Qsup Secção H]]=" -", " -", Tabela1[[#This Row],[Quantidade máxima (q) (tonelada)]]/Tabela1[[#This Row],[Qsup Secção H]])</f>
        <v xml:space="preserve"> -</v>
      </c>
      <c r="X140" s="143" t="str">
        <f>IF(Tabela1[[#This Row],[Qsup Secção P]]=" -", " -", Tabela1[[#This Row],[Quantidade máxima (q) (tonelada)]]/Tabela1[[#This Row],[Qsup Secção P]])</f>
        <v xml:space="preserve"> -</v>
      </c>
      <c r="Y140" s="144" t="str">
        <f>IF(Tabela1[[#This Row],[Qsup Secção E]]=" -", " -", Tabela1[[#This Row],[Quantidade máxima (q) (tonelada)]]/Tabela1[[#This Row],[Qsup Secção E]])</f>
        <v xml:space="preserve"> -</v>
      </c>
      <c r="Z1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1" spans="2:27" s="1" customFormat="1" x14ac:dyDescent="0.3">
      <c r="B141" s="136"/>
      <c r="C141" s="137"/>
      <c r="D141" s="137"/>
      <c r="E141" s="137"/>
      <c r="F141" s="137"/>
      <c r="G141" s="137"/>
      <c r="H141" s="138"/>
      <c r="I141" s="137"/>
      <c r="J141" s="137"/>
      <c r="K141" s="137"/>
      <c r="L14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1" s="142" t="str">
        <f>IF(Tabela1[[#This Row],[Qinf Secção H]]=" -", " -", Tabela1[[#This Row],[Quantidade máxima (q) (tonelada)]]/Tabela1[[#This Row],[Qinf Secção H]])</f>
        <v xml:space="preserve"> -</v>
      </c>
      <c r="U141" s="143" t="str">
        <f>IF(Tabela1[[#This Row],[Qinf Secção P]]=" -", " -", Tabela1[[#This Row],[Quantidade máxima (q) (tonelada)]]/Tabela1[[#This Row],[Qinf Secção P]])</f>
        <v xml:space="preserve"> -</v>
      </c>
      <c r="V141" s="144" t="str">
        <f>IF(Tabela1[[#This Row],[Qinf Secção E]]=" -", " -", Tabela1[[#This Row],[Quantidade máxima (q) (tonelada)]]/Tabela1[[#This Row],[Qinf Secção E]])</f>
        <v xml:space="preserve"> -</v>
      </c>
      <c r="W141" s="143" t="str">
        <f>IF(Tabela1[[#This Row],[Qsup Secção H]]=" -", " -", Tabela1[[#This Row],[Quantidade máxima (q) (tonelada)]]/Tabela1[[#This Row],[Qsup Secção H]])</f>
        <v xml:space="preserve"> -</v>
      </c>
      <c r="X141" s="143" t="str">
        <f>IF(Tabela1[[#This Row],[Qsup Secção P]]=" -", " -", Tabela1[[#This Row],[Quantidade máxima (q) (tonelada)]]/Tabela1[[#This Row],[Qsup Secção P]])</f>
        <v xml:space="preserve"> -</v>
      </c>
      <c r="Y141" s="144" t="str">
        <f>IF(Tabela1[[#This Row],[Qsup Secção E]]=" -", " -", Tabela1[[#This Row],[Quantidade máxima (q) (tonelada)]]/Tabela1[[#This Row],[Qsup Secção E]])</f>
        <v xml:space="preserve"> -</v>
      </c>
      <c r="Z1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2" spans="2:27" s="1" customFormat="1" x14ac:dyDescent="0.3">
      <c r="B142" s="136"/>
      <c r="C142" s="137"/>
      <c r="D142" s="137"/>
      <c r="E142" s="137"/>
      <c r="F142" s="137"/>
      <c r="G142" s="137"/>
      <c r="H142" s="138"/>
      <c r="I142" s="137"/>
      <c r="J142" s="137"/>
      <c r="K142" s="137"/>
      <c r="L14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2" s="142" t="str">
        <f>IF(Tabela1[[#This Row],[Qinf Secção H]]=" -", " -", Tabela1[[#This Row],[Quantidade máxima (q) (tonelada)]]/Tabela1[[#This Row],[Qinf Secção H]])</f>
        <v xml:space="preserve"> -</v>
      </c>
      <c r="U142" s="143" t="str">
        <f>IF(Tabela1[[#This Row],[Qinf Secção P]]=" -", " -", Tabela1[[#This Row],[Quantidade máxima (q) (tonelada)]]/Tabela1[[#This Row],[Qinf Secção P]])</f>
        <v xml:space="preserve"> -</v>
      </c>
      <c r="V142" s="144" t="str">
        <f>IF(Tabela1[[#This Row],[Qinf Secção E]]=" -", " -", Tabela1[[#This Row],[Quantidade máxima (q) (tonelada)]]/Tabela1[[#This Row],[Qinf Secção E]])</f>
        <v xml:space="preserve"> -</v>
      </c>
      <c r="W142" s="143" t="str">
        <f>IF(Tabela1[[#This Row],[Qsup Secção H]]=" -", " -", Tabela1[[#This Row],[Quantidade máxima (q) (tonelada)]]/Tabela1[[#This Row],[Qsup Secção H]])</f>
        <v xml:space="preserve"> -</v>
      </c>
      <c r="X142" s="143" t="str">
        <f>IF(Tabela1[[#This Row],[Qsup Secção P]]=" -", " -", Tabela1[[#This Row],[Quantidade máxima (q) (tonelada)]]/Tabela1[[#This Row],[Qsup Secção P]])</f>
        <v xml:space="preserve"> -</v>
      </c>
      <c r="Y142" s="144" t="str">
        <f>IF(Tabela1[[#This Row],[Qsup Secção E]]=" -", " -", Tabela1[[#This Row],[Quantidade máxima (q) (tonelada)]]/Tabela1[[#This Row],[Qsup Secção E]])</f>
        <v xml:space="preserve"> -</v>
      </c>
      <c r="Z1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3" spans="2:27" s="1" customFormat="1" x14ac:dyDescent="0.3">
      <c r="B143" s="136"/>
      <c r="C143" s="137"/>
      <c r="D143" s="137"/>
      <c r="E143" s="137"/>
      <c r="F143" s="137"/>
      <c r="G143" s="137"/>
      <c r="H143" s="138"/>
      <c r="I143" s="137"/>
      <c r="J143" s="137"/>
      <c r="K143" s="137"/>
      <c r="L14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3" s="142" t="str">
        <f>IF(Tabela1[[#This Row],[Qinf Secção H]]=" -", " -", Tabela1[[#This Row],[Quantidade máxima (q) (tonelada)]]/Tabela1[[#This Row],[Qinf Secção H]])</f>
        <v xml:space="preserve"> -</v>
      </c>
      <c r="U143" s="143" t="str">
        <f>IF(Tabela1[[#This Row],[Qinf Secção P]]=" -", " -", Tabela1[[#This Row],[Quantidade máxima (q) (tonelada)]]/Tabela1[[#This Row],[Qinf Secção P]])</f>
        <v xml:space="preserve"> -</v>
      </c>
      <c r="V143" s="144" t="str">
        <f>IF(Tabela1[[#This Row],[Qinf Secção E]]=" -", " -", Tabela1[[#This Row],[Quantidade máxima (q) (tonelada)]]/Tabela1[[#This Row],[Qinf Secção E]])</f>
        <v xml:space="preserve"> -</v>
      </c>
      <c r="W143" s="143" t="str">
        <f>IF(Tabela1[[#This Row],[Qsup Secção H]]=" -", " -", Tabela1[[#This Row],[Quantidade máxima (q) (tonelada)]]/Tabela1[[#This Row],[Qsup Secção H]])</f>
        <v xml:space="preserve"> -</v>
      </c>
      <c r="X143" s="143" t="str">
        <f>IF(Tabela1[[#This Row],[Qsup Secção P]]=" -", " -", Tabela1[[#This Row],[Quantidade máxima (q) (tonelada)]]/Tabela1[[#This Row],[Qsup Secção P]])</f>
        <v xml:space="preserve"> -</v>
      </c>
      <c r="Y143" s="144" t="str">
        <f>IF(Tabela1[[#This Row],[Qsup Secção E]]=" -", " -", Tabela1[[#This Row],[Quantidade máxima (q) (tonelada)]]/Tabela1[[#This Row],[Qsup Secção E]])</f>
        <v xml:space="preserve"> -</v>
      </c>
      <c r="Z1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4" spans="2:27" s="1" customFormat="1" x14ac:dyDescent="0.3">
      <c r="B144" s="136"/>
      <c r="C144" s="137"/>
      <c r="D144" s="137"/>
      <c r="E144" s="137"/>
      <c r="F144" s="137"/>
      <c r="G144" s="137"/>
      <c r="H144" s="138"/>
      <c r="I144" s="137"/>
      <c r="J144" s="137"/>
      <c r="K144" s="137"/>
      <c r="L14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4" s="142" t="str">
        <f>IF(Tabela1[[#This Row],[Qinf Secção H]]=" -", " -", Tabela1[[#This Row],[Quantidade máxima (q) (tonelada)]]/Tabela1[[#This Row],[Qinf Secção H]])</f>
        <v xml:space="preserve"> -</v>
      </c>
      <c r="U144" s="143" t="str">
        <f>IF(Tabela1[[#This Row],[Qinf Secção P]]=" -", " -", Tabela1[[#This Row],[Quantidade máxima (q) (tonelada)]]/Tabela1[[#This Row],[Qinf Secção P]])</f>
        <v xml:space="preserve"> -</v>
      </c>
      <c r="V144" s="144" t="str">
        <f>IF(Tabela1[[#This Row],[Qinf Secção E]]=" -", " -", Tabela1[[#This Row],[Quantidade máxima (q) (tonelada)]]/Tabela1[[#This Row],[Qinf Secção E]])</f>
        <v xml:space="preserve"> -</v>
      </c>
      <c r="W144" s="143" t="str">
        <f>IF(Tabela1[[#This Row],[Qsup Secção H]]=" -", " -", Tabela1[[#This Row],[Quantidade máxima (q) (tonelada)]]/Tabela1[[#This Row],[Qsup Secção H]])</f>
        <v xml:space="preserve"> -</v>
      </c>
      <c r="X144" s="143" t="str">
        <f>IF(Tabela1[[#This Row],[Qsup Secção P]]=" -", " -", Tabela1[[#This Row],[Quantidade máxima (q) (tonelada)]]/Tabela1[[#This Row],[Qsup Secção P]])</f>
        <v xml:space="preserve"> -</v>
      </c>
      <c r="Y144" s="144" t="str">
        <f>IF(Tabela1[[#This Row],[Qsup Secção E]]=" -", " -", Tabela1[[#This Row],[Quantidade máxima (q) (tonelada)]]/Tabela1[[#This Row],[Qsup Secção E]])</f>
        <v xml:space="preserve"> -</v>
      </c>
      <c r="Z1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5" spans="2:27" s="1" customFormat="1" x14ac:dyDescent="0.3">
      <c r="B145" s="136"/>
      <c r="C145" s="137"/>
      <c r="D145" s="137"/>
      <c r="E145" s="137"/>
      <c r="F145" s="137"/>
      <c r="G145" s="137"/>
      <c r="H145" s="138"/>
      <c r="I145" s="137"/>
      <c r="J145" s="137"/>
      <c r="K145" s="137"/>
      <c r="L14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5" s="142" t="str">
        <f>IF(Tabela1[[#This Row],[Qinf Secção H]]=" -", " -", Tabela1[[#This Row],[Quantidade máxima (q) (tonelada)]]/Tabela1[[#This Row],[Qinf Secção H]])</f>
        <v xml:space="preserve"> -</v>
      </c>
      <c r="U145" s="143" t="str">
        <f>IF(Tabela1[[#This Row],[Qinf Secção P]]=" -", " -", Tabela1[[#This Row],[Quantidade máxima (q) (tonelada)]]/Tabela1[[#This Row],[Qinf Secção P]])</f>
        <v xml:space="preserve"> -</v>
      </c>
      <c r="V145" s="144" t="str">
        <f>IF(Tabela1[[#This Row],[Qinf Secção E]]=" -", " -", Tabela1[[#This Row],[Quantidade máxima (q) (tonelada)]]/Tabela1[[#This Row],[Qinf Secção E]])</f>
        <v xml:space="preserve"> -</v>
      </c>
      <c r="W145" s="143" t="str">
        <f>IF(Tabela1[[#This Row],[Qsup Secção H]]=" -", " -", Tabela1[[#This Row],[Quantidade máxima (q) (tonelada)]]/Tabela1[[#This Row],[Qsup Secção H]])</f>
        <v xml:space="preserve"> -</v>
      </c>
      <c r="X145" s="143" t="str">
        <f>IF(Tabela1[[#This Row],[Qsup Secção P]]=" -", " -", Tabela1[[#This Row],[Quantidade máxima (q) (tonelada)]]/Tabela1[[#This Row],[Qsup Secção P]])</f>
        <v xml:space="preserve"> -</v>
      </c>
      <c r="Y145" s="144" t="str">
        <f>IF(Tabela1[[#This Row],[Qsup Secção E]]=" -", " -", Tabela1[[#This Row],[Quantidade máxima (q) (tonelada)]]/Tabela1[[#This Row],[Qsup Secção E]])</f>
        <v xml:space="preserve"> -</v>
      </c>
      <c r="Z1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6" spans="2:27" s="1" customFormat="1" x14ac:dyDescent="0.3">
      <c r="B146" s="136"/>
      <c r="C146" s="137"/>
      <c r="D146" s="137"/>
      <c r="E146" s="137"/>
      <c r="F146" s="137"/>
      <c r="G146" s="137"/>
      <c r="H146" s="138"/>
      <c r="I146" s="137"/>
      <c r="J146" s="137"/>
      <c r="K146" s="137"/>
      <c r="L14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6" s="142" t="str">
        <f>IF(Tabela1[[#This Row],[Qinf Secção H]]=" -", " -", Tabela1[[#This Row],[Quantidade máxima (q) (tonelada)]]/Tabela1[[#This Row],[Qinf Secção H]])</f>
        <v xml:space="preserve"> -</v>
      </c>
      <c r="U146" s="143" t="str">
        <f>IF(Tabela1[[#This Row],[Qinf Secção P]]=" -", " -", Tabela1[[#This Row],[Quantidade máxima (q) (tonelada)]]/Tabela1[[#This Row],[Qinf Secção P]])</f>
        <v xml:space="preserve"> -</v>
      </c>
      <c r="V146" s="144" t="str">
        <f>IF(Tabela1[[#This Row],[Qinf Secção E]]=" -", " -", Tabela1[[#This Row],[Quantidade máxima (q) (tonelada)]]/Tabela1[[#This Row],[Qinf Secção E]])</f>
        <v xml:space="preserve"> -</v>
      </c>
      <c r="W146" s="143" t="str">
        <f>IF(Tabela1[[#This Row],[Qsup Secção H]]=" -", " -", Tabela1[[#This Row],[Quantidade máxima (q) (tonelada)]]/Tabela1[[#This Row],[Qsup Secção H]])</f>
        <v xml:space="preserve"> -</v>
      </c>
      <c r="X146" s="143" t="str">
        <f>IF(Tabela1[[#This Row],[Qsup Secção P]]=" -", " -", Tabela1[[#This Row],[Quantidade máxima (q) (tonelada)]]/Tabela1[[#This Row],[Qsup Secção P]])</f>
        <v xml:space="preserve"> -</v>
      </c>
      <c r="Y146" s="144" t="str">
        <f>IF(Tabela1[[#This Row],[Qsup Secção E]]=" -", " -", Tabela1[[#This Row],[Quantidade máxima (q) (tonelada)]]/Tabela1[[#This Row],[Qsup Secção E]])</f>
        <v xml:space="preserve"> -</v>
      </c>
      <c r="Z1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7" spans="2:27" s="1" customFormat="1" x14ac:dyDescent="0.3">
      <c r="B147" s="136"/>
      <c r="C147" s="137"/>
      <c r="D147" s="137"/>
      <c r="E147" s="137"/>
      <c r="F147" s="137"/>
      <c r="G147" s="137"/>
      <c r="H147" s="138"/>
      <c r="I147" s="137"/>
      <c r="J147" s="137"/>
      <c r="K147" s="137"/>
      <c r="L14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7" s="142" t="str">
        <f>IF(Tabela1[[#This Row],[Qinf Secção H]]=" -", " -", Tabela1[[#This Row],[Quantidade máxima (q) (tonelada)]]/Tabela1[[#This Row],[Qinf Secção H]])</f>
        <v xml:space="preserve"> -</v>
      </c>
      <c r="U147" s="143" t="str">
        <f>IF(Tabela1[[#This Row],[Qinf Secção P]]=" -", " -", Tabela1[[#This Row],[Quantidade máxima (q) (tonelada)]]/Tabela1[[#This Row],[Qinf Secção P]])</f>
        <v xml:space="preserve"> -</v>
      </c>
      <c r="V147" s="144" t="str">
        <f>IF(Tabela1[[#This Row],[Qinf Secção E]]=" -", " -", Tabela1[[#This Row],[Quantidade máxima (q) (tonelada)]]/Tabela1[[#This Row],[Qinf Secção E]])</f>
        <v xml:space="preserve"> -</v>
      </c>
      <c r="W147" s="143" t="str">
        <f>IF(Tabela1[[#This Row],[Qsup Secção H]]=" -", " -", Tabela1[[#This Row],[Quantidade máxima (q) (tonelada)]]/Tabela1[[#This Row],[Qsup Secção H]])</f>
        <v xml:space="preserve"> -</v>
      </c>
      <c r="X147" s="143" t="str">
        <f>IF(Tabela1[[#This Row],[Qsup Secção P]]=" -", " -", Tabela1[[#This Row],[Quantidade máxima (q) (tonelada)]]/Tabela1[[#This Row],[Qsup Secção P]])</f>
        <v xml:space="preserve"> -</v>
      </c>
      <c r="Y147" s="144" t="str">
        <f>IF(Tabela1[[#This Row],[Qsup Secção E]]=" -", " -", Tabela1[[#This Row],[Quantidade máxima (q) (tonelada)]]/Tabela1[[#This Row],[Qsup Secção E]])</f>
        <v xml:space="preserve"> -</v>
      </c>
      <c r="Z1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8" spans="2:27" s="1" customFormat="1" x14ac:dyDescent="0.3">
      <c r="B148" s="136"/>
      <c r="C148" s="137"/>
      <c r="D148" s="137"/>
      <c r="E148" s="137"/>
      <c r="F148" s="137"/>
      <c r="G148" s="137"/>
      <c r="H148" s="138"/>
      <c r="I148" s="137"/>
      <c r="J148" s="137"/>
      <c r="K148" s="137"/>
      <c r="L14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8" s="142" t="str">
        <f>IF(Tabela1[[#This Row],[Qinf Secção H]]=" -", " -", Tabela1[[#This Row],[Quantidade máxima (q) (tonelada)]]/Tabela1[[#This Row],[Qinf Secção H]])</f>
        <v xml:space="preserve"> -</v>
      </c>
      <c r="U148" s="143" t="str">
        <f>IF(Tabela1[[#This Row],[Qinf Secção P]]=" -", " -", Tabela1[[#This Row],[Quantidade máxima (q) (tonelada)]]/Tabela1[[#This Row],[Qinf Secção P]])</f>
        <v xml:space="preserve"> -</v>
      </c>
      <c r="V148" s="144" t="str">
        <f>IF(Tabela1[[#This Row],[Qinf Secção E]]=" -", " -", Tabela1[[#This Row],[Quantidade máxima (q) (tonelada)]]/Tabela1[[#This Row],[Qinf Secção E]])</f>
        <v xml:space="preserve"> -</v>
      </c>
      <c r="W148" s="143" t="str">
        <f>IF(Tabela1[[#This Row],[Qsup Secção H]]=" -", " -", Tabela1[[#This Row],[Quantidade máxima (q) (tonelada)]]/Tabela1[[#This Row],[Qsup Secção H]])</f>
        <v xml:space="preserve"> -</v>
      </c>
      <c r="X148" s="143" t="str">
        <f>IF(Tabela1[[#This Row],[Qsup Secção P]]=" -", " -", Tabela1[[#This Row],[Quantidade máxima (q) (tonelada)]]/Tabela1[[#This Row],[Qsup Secção P]])</f>
        <v xml:space="preserve"> -</v>
      </c>
      <c r="Y148" s="144" t="str">
        <f>IF(Tabela1[[#This Row],[Qsup Secção E]]=" -", " -", Tabela1[[#This Row],[Quantidade máxima (q) (tonelada)]]/Tabela1[[#This Row],[Qsup Secção E]])</f>
        <v xml:space="preserve"> -</v>
      </c>
      <c r="Z1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49" spans="2:27" s="1" customFormat="1" x14ac:dyDescent="0.3">
      <c r="B149" s="136"/>
      <c r="C149" s="137"/>
      <c r="D149" s="137"/>
      <c r="E149" s="137"/>
      <c r="F149" s="137"/>
      <c r="G149" s="137"/>
      <c r="H149" s="138"/>
      <c r="I149" s="137"/>
      <c r="J149" s="137"/>
      <c r="K149" s="137"/>
      <c r="L14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4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4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4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4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4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4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4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49" s="142" t="str">
        <f>IF(Tabela1[[#This Row],[Qinf Secção H]]=" -", " -", Tabela1[[#This Row],[Quantidade máxima (q) (tonelada)]]/Tabela1[[#This Row],[Qinf Secção H]])</f>
        <v xml:space="preserve"> -</v>
      </c>
      <c r="U149" s="143" t="str">
        <f>IF(Tabela1[[#This Row],[Qinf Secção P]]=" -", " -", Tabela1[[#This Row],[Quantidade máxima (q) (tonelada)]]/Tabela1[[#This Row],[Qinf Secção P]])</f>
        <v xml:space="preserve"> -</v>
      </c>
      <c r="V149" s="144" t="str">
        <f>IF(Tabela1[[#This Row],[Qinf Secção E]]=" -", " -", Tabela1[[#This Row],[Quantidade máxima (q) (tonelada)]]/Tabela1[[#This Row],[Qinf Secção E]])</f>
        <v xml:space="preserve"> -</v>
      </c>
      <c r="W149" s="143" t="str">
        <f>IF(Tabela1[[#This Row],[Qsup Secção H]]=" -", " -", Tabela1[[#This Row],[Quantidade máxima (q) (tonelada)]]/Tabela1[[#This Row],[Qsup Secção H]])</f>
        <v xml:space="preserve"> -</v>
      </c>
      <c r="X149" s="143" t="str">
        <f>IF(Tabela1[[#This Row],[Qsup Secção P]]=" -", " -", Tabela1[[#This Row],[Quantidade máxima (q) (tonelada)]]/Tabela1[[#This Row],[Qsup Secção P]])</f>
        <v xml:space="preserve"> -</v>
      </c>
      <c r="Y149" s="144" t="str">
        <f>IF(Tabela1[[#This Row],[Qsup Secção E]]=" -", " -", Tabela1[[#This Row],[Quantidade máxima (q) (tonelada)]]/Tabela1[[#This Row],[Qsup Secção E]])</f>
        <v xml:space="preserve"> -</v>
      </c>
      <c r="Z1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0" spans="2:27" s="1" customFormat="1" x14ac:dyDescent="0.3">
      <c r="B150" s="136"/>
      <c r="C150" s="137"/>
      <c r="D150" s="137"/>
      <c r="E150" s="137"/>
      <c r="F150" s="137"/>
      <c r="G150" s="137"/>
      <c r="H150" s="138"/>
      <c r="I150" s="137"/>
      <c r="J150" s="137"/>
      <c r="K150" s="137"/>
      <c r="L15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0" s="142" t="str">
        <f>IF(Tabela1[[#This Row],[Qinf Secção H]]=" -", " -", Tabela1[[#This Row],[Quantidade máxima (q) (tonelada)]]/Tabela1[[#This Row],[Qinf Secção H]])</f>
        <v xml:space="preserve"> -</v>
      </c>
      <c r="U150" s="143" t="str">
        <f>IF(Tabela1[[#This Row],[Qinf Secção P]]=" -", " -", Tabela1[[#This Row],[Quantidade máxima (q) (tonelada)]]/Tabela1[[#This Row],[Qinf Secção P]])</f>
        <v xml:space="preserve"> -</v>
      </c>
      <c r="V150" s="144" t="str">
        <f>IF(Tabela1[[#This Row],[Qinf Secção E]]=" -", " -", Tabela1[[#This Row],[Quantidade máxima (q) (tonelada)]]/Tabela1[[#This Row],[Qinf Secção E]])</f>
        <v xml:space="preserve"> -</v>
      </c>
      <c r="W150" s="143" t="str">
        <f>IF(Tabela1[[#This Row],[Qsup Secção H]]=" -", " -", Tabela1[[#This Row],[Quantidade máxima (q) (tonelada)]]/Tabela1[[#This Row],[Qsup Secção H]])</f>
        <v xml:space="preserve"> -</v>
      </c>
      <c r="X150" s="143" t="str">
        <f>IF(Tabela1[[#This Row],[Qsup Secção P]]=" -", " -", Tabela1[[#This Row],[Quantidade máxima (q) (tonelada)]]/Tabela1[[#This Row],[Qsup Secção P]])</f>
        <v xml:space="preserve"> -</v>
      </c>
      <c r="Y150" s="144" t="str">
        <f>IF(Tabela1[[#This Row],[Qsup Secção E]]=" -", " -", Tabela1[[#This Row],[Quantidade máxima (q) (tonelada)]]/Tabela1[[#This Row],[Qsup Secção E]])</f>
        <v xml:space="preserve"> -</v>
      </c>
      <c r="Z1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1" spans="2:27" s="1" customFormat="1" x14ac:dyDescent="0.3">
      <c r="B151" s="136"/>
      <c r="C151" s="137"/>
      <c r="D151" s="137"/>
      <c r="E151" s="137"/>
      <c r="F151" s="137"/>
      <c r="G151" s="137"/>
      <c r="H151" s="138"/>
      <c r="I151" s="137"/>
      <c r="J151" s="137"/>
      <c r="K151" s="137"/>
      <c r="L15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1" s="142" t="str">
        <f>IF(Tabela1[[#This Row],[Qinf Secção H]]=" -", " -", Tabela1[[#This Row],[Quantidade máxima (q) (tonelada)]]/Tabela1[[#This Row],[Qinf Secção H]])</f>
        <v xml:space="preserve"> -</v>
      </c>
      <c r="U151" s="143" t="str">
        <f>IF(Tabela1[[#This Row],[Qinf Secção P]]=" -", " -", Tabela1[[#This Row],[Quantidade máxima (q) (tonelada)]]/Tabela1[[#This Row],[Qinf Secção P]])</f>
        <v xml:space="preserve"> -</v>
      </c>
      <c r="V151" s="144" t="str">
        <f>IF(Tabela1[[#This Row],[Qinf Secção E]]=" -", " -", Tabela1[[#This Row],[Quantidade máxima (q) (tonelada)]]/Tabela1[[#This Row],[Qinf Secção E]])</f>
        <v xml:space="preserve"> -</v>
      </c>
      <c r="W151" s="143" t="str">
        <f>IF(Tabela1[[#This Row],[Qsup Secção H]]=" -", " -", Tabela1[[#This Row],[Quantidade máxima (q) (tonelada)]]/Tabela1[[#This Row],[Qsup Secção H]])</f>
        <v xml:space="preserve"> -</v>
      </c>
      <c r="X151" s="143" t="str">
        <f>IF(Tabela1[[#This Row],[Qsup Secção P]]=" -", " -", Tabela1[[#This Row],[Quantidade máxima (q) (tonelada)]]/Tabela1[[#This Row],[Qsup Secção P]])</f>
        <v xml:space="preserve"> -</v>
      </c>
      <c r="Y151" s="144" t="str">
        <f>IF(Tabela1[[#This Row],[Qsup Secção E]]=" -", " -", Tabela1[[#This Row],[Quantidade máxima (q) (tonelada)]]/Tabela1[[#This Row],[Qsup Secção E]])</f>
        <v xml:space="preserve"> -</v>
      </c>
      <c r="Z1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2" spans="2:27" s="1" customFormat="1" x14ac:dyDescent="0.3">
      <c r="B152" s="136"/>
      <c r="C152" s="137"/>
      <c r="D152" s="137"/>
      <c r="E152" s="137"/>
      <c r="F152" s="137"/>
      <c r="G152" s="137"/>
      <c r="H152" s="138"/>
      <c r="I152" s="137"/>
      <c r="J152" s="137"/>
      <c r="K152" s="137"/>
      <c r="L15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2" s="142" t="str">
        <f>IF(Tabela1[[#This Row],[Qinf Secção H]]=" -", " -", Tabela1[[#This Row],[Quantidade máxima (q) (tonelada)]]/Tabela1[[#This Row],[Qinf Secção H]])</f>
        <v xml:space="preserve"> -</v>
      </c>
      <c r="U152" s="143" t="str">
        <f>IF(Tabela1[[#This Row],[Qinf Secção P]]=" -", " -", Tabela1[[#This Row],[Quantidade máxima (q) (tonelada)]]/Tabela1[[#This Row],[Qinf Secção P]])</f>
        <v xml:space="preserve"> -</v>
      </c>
      <c r="V152" s="144" t="str">
        <f>IF(Tabela1[[#This Row],[Qinf Secção E]]=" -", " -", Tabela1[[#This Row],[Quantidade máxima (q) (tonelada)]]/Tabela1[[#This Row],[Qinf Secção E]])</f>
        <v xml:space="preserve"> -</v>
      </c>
      <c r="W152" s="143" t="str">
        <f>IF(Tabela1[[#This Row],[Qsup Secção H]]=" -", " -", Tabela1[[#This Row],[Quantidade máxima (q) (tonelada)]]/Tabela1[[#This Row],[Qsup Secção H]])</f>
        <v xml:space="preserve"> -</v>
      </c>
      <c r="X152" s="143" t="str">
        <f>IF(Tabela1[[#This Row],[Qsup Secção P]]=" -", " -", Tabela1[[#This Row],[Quantidade máxima (q) (tonelada)]]/Tabela1[[#This Row],[Qsup Secção P]])</f>
        <v xml:space="preserve"> -</v>
      </c>
      <c r="Y152" s="144" t="str">
        <f>IF(Tabela1[[#This Row],[Qsup Secção E]]=" -", " -", Tabela1[[#This Row],[Quantidade máxima (q) (tonelada)]]/Tabela1[[#This Row],[Qsup Secção E]])</f>
        <v xml:space="preserve"> -</v>
      </c>
      <c r="Z1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3" spans="2:27" s="1" customFormat="1" x14ac:dyDescent="0.3">
      <c r="B153" s="136"/>
      <c r="C153" s="137"/>
      <c r="D153" s="137"/>
      <c r="E153" s="137"/>
      <c r="F153" s="137"/>
      <c r="G153" s="137"/>
      <c r="H153" s="138"/>
      <c r="I153" s="137"/>
      <c r="J153" s="137"/>
      <c r="K153" s="137"/>
      <c r="L15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3" s="142" t="str">
        <f>IF(Tabela1[[#This Row],[Qinf Secção H]]=" -", " -", Tabela1[[#This Row],[Quantidade máxima (q) (tonelada)]]/Tabela1[[#This Row],[Qinf Secção H]])</f>
        <v xml:space="preserve"> -</v>
      </c>
      <c r="U153" s="143" t="str">
        <f>IF(Tabela1[[#This Row],[Qinf Secção P]]=" -", " -", Tabela1[[#This Row],[Quantidade máxima (q) (tonelada)]]/Tabela1[[#This Row],[Qinf Secção P]])</f>
        <v xml:space="preserve"> -</v>
      </c>
      <c r="V153" s="144" t="str">
        <f>IF(Tabela1[[#This Row],[Qinf Secção E]]=" -", " -", Tabela1[[#This Row],[Quantidade máxima (q) (tonelada)]]/Tabela1[[#This Row],[Qinf Secção E]])</f>
        <v xml:space="preserve"> -</v>
      </c>
      <c r="W153" s="143" t="str">
        <f>IF(Tabela1[[#This Row],[Qsup Secção H]]=" -", " -", Tabela1[[#This Row],[Quantidade máxima (q) (tonelada)]]/Tabela1[[#This Row],[Qsup Secção H]])</f>
        <v xml:space="preserve"> -</v>
      </c>
      <c r="X153" s="143" t="str">
        <f>IF(Tabela1[[#This Row],[Qsup Secção P]]=" -", " -", Tabela1[[#This Row],[Quantidade máxima (q) (tonelada)]]/Tabela1[[#This Row],[Qsup Secção P]])</f>
        <v xml:space="preserve"> -</v>
      </c>
      <c r="Y153" s="144" t="str">
        <f>IF(Tabela1[[#This Row],[Qsup Secção E]]=" -", " -", Tabela1[[#This Row],[Quantidade máxima (q) (tonelada)]]/Tabela1[[#This Row],[Qsup Secção E]])</f>
        <v xml:space="preserve"> -</v>
      </c>
      <c r="Z1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4" spans="2:27" s="1" customFormat="1" x14ac:dyDescent="0.3">
      <c r="B154" s="136"/>
      <c r="C154" s="137"/>
      <c r="D154" s="137"/>
      <c r="E154" s="137"/>
      <c r="F154" s="137"/>
      <c r="G154" s="137"/>
      <c r="H154" s="138"/>
      <c r="I154" s="137"/>
      <c r="J154" s="137"/>
      <c r="K154" s="137"/>
      <c r="L15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4" s="142" t="str">
        <f>IF(Tabela1[[#This Row],[Qinf Secção H]]=" -", " -", Tabela1[[#This Row],[Quantidade máxima (q) (tonelada)]]/Tabela1[[#This Row],[Qinf Secção H]])</f>
        <v xml:space="preserve"> -</v>
      </c>
      <c r="U154" s="143" t="str">
        <f>IF(Tabela1[[#This Row],[Qinf Secção P]]=" -", " -", Tabela1[[#This Row],[Quantidade máxima (q) (tonelada)]]/Tabela1[[#This Row],[Qinf Secção P]])</f>
        <v xml:space="preserve"> -</v>
      </c>
      <c r="V154" s="144" t="str">
        <f>IF(Tabela1[[#This Row],[Qinf Secção E]]=" -", " -", Tabela1[[#This Row],[Quantidade máxima (q) (tonelada)]]/Tabela1[[#This Row],[Qinf Secção E]])</f>
        <v xml:space="preserve"> -</v>
      </c>
      <c r="W154" s="143" t="str">
        <f>IF(Tabela1[[#This Row],[Qsup Secção H]]=" -", " -", Tabela1[[#This Row],[Quantidade máxima (q) (tonelada)]]/Tabela1[[#This Row],[Qsup Secção H]])</f>
        <v xml:space="preserve"> -</v>
      </c>
      <c r="X154" s="143" t="str">
        <f>IF(Tabela1[[#This Row],[Qsup Secção P]]=" -", " -", Tabela1[[#This Row],[Quantidade máxima (q) (tonelada)]]/Tabela1[[#This Row],[Qsup Secção P]])</f>
        <v xml:space="preserve"> -</v>
      </c>
      <c r="Y154" s="144" t="str">
        <f>IF(Tabela1[[#This Row],[Qsup Secção E]]=" -", " -", Tabela1[[#This Row],[Quantidade máxima (q) (tonelada)]]/Tabela1[[#This Row],[Qsup Secção E]])</f>
        <v xml:space="preserve"> -</v>
      </c>
      <c r="Z1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5" spans="2:27" s="1" customFormat="1" x14ac:dyDescent="0.3">
      <c r="B155" s="136"/>
      <c r="C155" s="137"/>
      <c r="D155" s="137"/>
      <c r="E155" s="137"/>
      <c r="F155" s="137"/>
      <c r="G155" s="137"/>
      <c r="H155" s="138"/>
      <c r="I155" s="137"/>
      <c r="J155" s="137"/>
      <c r="K155" s="137"/>
      <c r="L15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5" s="142" t="str">
        <f>IF(Tabela1[[#This Row],[Qinf Secção H]]=" -", " -", Tabela1[[#This Row],[Quantidade máxima (q) (tonelada)]]/Tabela1[[#This Row],[Qinf Secção H]])</f>
        <v xml:space="preserve"> -</v>
      </c>
      <c r="U155" s="143" t="str">
        <f>IF(Tabela1[[#This Row],[Qinf Secção P]]=" -", " -", Tabela1[[#This Row],[Quantidade máxima (q) (tonelada)]]/Tabela1[[#This Row],[Qinf Secção P]])</f>
        <v xml:space="preserve"> -</v>
      </c>
      <c r="V155" s="144" t="str">
        <f>IF(Tabela1[[#This Row],[Qinf Secção E]]=" -", " -", Tabela1[[#This Row],[Quantidade máxima (q) (tonelada)]]/Tabela1[[#This Row],[Qinf Secção E]])</f>
        <v xml:space="preserve"> -</v>
      </c>
      <c r="W155" s="143" t="str">
        <f>IF(Tabela1[[#This Row],[Qsup Secção H]]=" -", " -", Tabela1[[#This Row],[Quantidade máxima (q) (tonelada)]]/Tabela1[[#This Row],[Qsup Secção H]])</f>
        <v xml:space="preserve"> -</v>
      </c>
      <c r="X155" s="143" t="str">
        <f>IF(Tabela1[[#This Row],[Qsup Secção P]]=" -", " -", Tabela1[[#This Row],[Quantidade máxima (q) (tonelada)]]/Tabela1[[#This Row],[Qsup Secção P]])</f>
        <v xml:space="preserve"> -</v>
      </c>
      <c r="Y155" s="144" t="str">
        <f>IF(Tabela1[[#This Row],[Qsup Secção E]]=" -", " -", Tabela1[[#This Row],[Quantidade máxima (q) (tonelada)]]/Tabela1[[#This Row],[Qsup Secção E]])</f>
        <v xml:space="preserve"> -</v>
      </c>
      <c r="Z1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6" spans="2:27" s="1" customFormat="1" x14ac:dyDescent="0.3">
      <c r="B156" s="136"/>
      <c r="C156" s="137"/>
      <c r="D156" s="137"/>
      <c r="E156" s="137"/>
      <c r="F156" s="137"/>
      <c r="G156" s="137"/>
      <c r="H156" s="138"/>
      <c r="I156" s="137"/>
      <c r="J156" s="137"/>
      <c r="K156" s="137"/>
      <c r="L15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6" s="142" t="str">
        <f>IF(Tabela1[[#This Row],[Qinf Secção H]]=" -", " -", Tabela1[[#This Row],[Quantidade máxima (q) (tonelada)]]/Tabela1[[#This Row],[Qinf Secção H]])</f>
        <v xml:space="preserve"> -</v>
      </c>
      <c r="U156" s="143" t="str">
        <f>IF(Tabela1[[#This Row],[Qinf Secção P]]=" -", " -", Tabela1[[#This Row],[Quantidade máxima (q) (tonelada)]]/Tabela1[[#This Row],[Qinf Secção P]])</f>
        <v xml:space="preserve"> -</v>
      </c>
      <c r="V156" s="144" t="str">
        <f>IF(Tabela1[[#This Row],[Qinf Secção E]]=" -", " -", Tabela1[[#This Row],[Quantidade máxima (q) (tonelada)]]/Tabela1[[#This Row],[Qinf Secção E]])</f>
        <v xml:space="preserve"> -</v>
      </c>
      <c r="W156" s="143" t="str">
        <f>IF(Tabela1[[#This Row],[Qsup Secção H]]=" -", " -", Tabela1[[#This Row],[Quantidade máxima (q) (tonelada)]]/Tabela1[[#This Row],[Qsup Secção H]])</f>
        <v xml:space="preserve"> -</v>
      </c>
      <c r="X156" s="143" t="str">
        <f>IF(Tabela1[[#This Row],[Qsup Secção P]]=" -", " -", Tabela1[[#This Row],[Quantidade máxima (q) (tonelada)]]/Tabela1[[#This Row],[Qsup Secção P]])</f>
        <v xml:space="preserve"> -</v>
      </c>
      <c r="Y156" s="144" t="str">
        <f>IF(Tabela1[[#This Row],[Qsup Secção E]]=" -", " -", Tabela1[[#This Row],[Quantidade máxima (q) (tonelada)]]/Tabela1[[#This Row],[Qsup Secção E]])</f>
        <v xml:space="preserve"> -</v>
      </c>
      <c r="Z1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7" spans="2:27" s="1" customFormat="1" x14ac:dyDescent="0.3">
      <c r="B157" s="136"/>
      <c r="C157" s="137"/>
      <c r="D157" s="137"/>
      <c r="E157" s="137"/>
      <c r="F157" s="137"/>
      <c r="G157" s="137"/>
      <c r="H157" s="138"/>
      <c r="I157" s="137"/>
      <c r="J157" s="137"/>
      <c r="K157" s="137"/>
      <c r="L15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7" s="142" t="str">
        <f>IF(Tabela1[[#This Row],[Qinf Secção H]]=" -", " -", Tabela1[[#This Row],[Quantidade máxima (q) (tonelada)]]/Tabela1[[#This Row],[Qinf Secção H]])</f>
        <v xml:space="preserve"> -</v>
      </c>
      <c r="U157" s="143" t="str">
        <f>IF(Tabela1[[#This Row],[Qinf Secção P]]=" -", " -", Tabela1[[#This Row],[Quantidade máxima (q) (tonelada)]]/Tabela1[[#This Row],[Qinf Secção P]])</f>
        <v xml:space="preserve"> -</v>
      </c>
      <c r="V157" s="144" t="str">
        <f>IF(Tabela1[[#This Row],[Qinf Secção E]]=" -", " -", Tabela1[[#This Row],[Quantidade máxima (q) (tonelada)]]/Tabela1[[#This Row],[Qinf Secção E]])</f>
        <v xml:space="preserve"> -</v>
      </c>
      <c r="W157" s="143" t="str">
        <f>IF(Tabela1[[#This Row],[Qsup Secção H]]=" -", " -", Tabela1[[#This Row],[Quantidade máxima (q) (tonelada)]]/Tabela1[[#This Row],[Qsup Secção H]])</f>
        <v xml:space="preserve"> -</v>
      </c>
      <c r="X157" s="143" t="str">
        <f>IF(Tabela1[[#This Row],[Qsup Secção P]]=" -", " -", Tabela1[[#This Row],[Quantidade máxima (q) (tonelada)]]/Tabela1[[#This Row],[Qsup Secção P]])</f>
        <v xml:space="preserve"> -</v>
      </c>
      <c r="Y157" s="144" t="str">
        <f>IF(Tabela1[[#This Row],[Qsup Secção E]]=" -", " -", Tabela1[[#This Row],[Quantidade máxima (q) (tonelada)]]/Tabela1[[#This Row],[Qsup Secção E]])</f>
        <v xml:space="preserve"> -</v>
      </c>
      <c r="Z1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8" spans="2:27" s="1" customFormat="1" x14ac:dyDescent="0.3">
      <c r="B158" s="136"/>
      <c r="C158" s="137"/>
      <c r="D158" s="137"/>
      <c r="E158" s="137"/>
      <c r="F158" s="137"/>
      <c r="G158" s="137"/>
      <c r="H158" s="138"/>
      <c r="I158" s="137"/>
      <c r="J158" s="137"/>
      <c r="K158" s="137"/>
      <c r="L15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8" s="142" t="str">
        <f>IF(Tabela1[[#This Row],[Qinf Secção H]]=" -", " -", Tabela1[[#This Row],[Quantidade máxima (q) (tonelada)]]/Tabela1[[#This Row],[Qinf Secção H]])</f>
        <v xml:space="preserve"> -</v>
      </c>
      <c r="U158" s="143" t="str">
        <f>IF(Tabela1[[#This Row],[Qinf Secção P]]=" -", " -", Tabela1[[#This Row],[Quantidade máxima (q) (tonelada)]]/Tabela1[[#This Row],[Qinf Secção P]])</f>
        <v xml:space="preserve"> -</v>
      </c>
      <c r="V158" s="144" t="str">
        <f>IF(Tabela1[[#This Row],[Qinf Secção E]]=" -", " -", Tabela1[[#This Row],[Quantidade máxima (q) (tonelada)]]/Tabela1[[#This Row],[Qinf Secção E]])</f>
        <v xml:space="preserve"> -</v>
      </c>
      <c r="W158" s="143" t="str">
        <f>IF(Tabela1[[#This Row],[Qsup Secção H]]=" -", " -", Tabela1[[#This Row],[Quantidade máxima (q) (tonelada)]]/Tabela1[[#This Row],[Qsup Secção H]])</f>
        <v xml:space="preserve"> -</v>
      </c>
      <c r="X158" s="143" t="str">
        <f>IF(Tabela1[[#This Row],[Qsup Secção P]]=" -", " -", Tabela1[[#This Row],[Quantidade máxima (q) (tonelada)]]/Tabela1[[#This Row],[Qsup Secção P]])</f>
        <v xml:space="preserve"> -</v>
      </c>
      <c r="Y158" s="144" t="str">
        <f>IF(Tabela1[[#This Row],[Qsup Secção E]]=" -", " -", Tabela1[[#This Row],[Quantidade máxima (q) (tonelada)]]/Tabela1[[#This Row],[Qsup Secção E]])</f>
        <v xml:space="preserve"> -</v>
      </c>
      <c r="Z1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59" spans="2:27" s="1" customFormat="1" x14ac:dyDescent="0.3">
      <c r="B159" s="136"/>
      <c r="C159" s="137"/>
      <c r="D159" s="137"/>
      <c r="E159" s="137"/>
      <c r="F159" s="137"/>
      <c r="G159" s="137"/>
      <c r="H159" s="138"/>
      <c r="I159" s="137"/>
      <c r="J159" s="137"/>
      <c r="K159" s="137"/>
      <c r="L15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5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5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5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5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5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5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5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59" s="142" t="str">
        <f>IF(Tabela1[[#This Row],[Qinf Secção H]]=" -", " -", Tabela1[[#This Row],[Quantidade máxima (q) (tonelada)]]/Tabela1[[#This Row],[Qinf Secção H]])</f>
        <v xml:space="preserve"> -</v>
      </c>
      <c r="U159" s="143" t="str">
        <f>IF(Tabela1[[#This Row],[Qinf Secção P]]=" -", " -", Tabela1[[#This Row],[Quantidade máxima (q) (tonelada)]]/Tabela1[[#This Row],[Qinf Secção P]])</f>
        <v xml:space="preserve"> -</v>
      </c>
      <c r="V159" s="144" t="str">
        <f>IF(Tabela1[[#This Row],[Qinf Secção E]]=" -", " -", Tabela1[[#This Row],[Quantidade máxima (q) (tonelada)]]/Tabela1[[#This Row],[Qinf Secção E]])</f>
        <v xml:space="preserve"> -</v>
      </c>
      <c r="W159" s="143" t="str">
        <f>IF(Tabela1[[#This Row],[Qsup Secção H]]=" -", " -", Tabela1[[#This Row],[Quantidade máxima (q) (tonelada)]]/Tabela1[[#This Row],[Qsup Secção H]])</f>
        <v xml:space="preserve"> -</v>
      </c>
      <c r="X159" s="143" t="str">
        <f>IF(Tabela1[[#This Row],[Qsup Secção P]]=" -", " -", Tabela1[[#This Row],[Quantidade máxima (q) (tonelada)]]/Tabela1[[#This Row],[Qsup Secção P]])</f>
        <v xml:space="preserve"> -</v>
      </c>
      <c r="Y159" s="144" t="str">
        <f>IF(Tabela1[[#This Row],[Qsup Secção E]]=" -", " -", Tabela1[[#This Row],[Quantidade máxima (q) (tonelada)]]/Tabela1[[#This Row],[Qsup Secção E]])</f>
        <v xml:space="preserve"> -</v>
      </c>
      <c r="Z1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0" spans="2:27" s="1" customFormat="1" x14ac:dyDescent="0.3">
      <c r="B160" s="136"/>
      <c r="C160" s="137"/>
      <c r="D160" s="137"/>
      <c r="E160" s="137"/>
      <c r="F160" s="137"/>
      <c r="G160" s="137"/>
      <c r="H160" s="138"/>
      <c r="I160" s="137"/>
      <c r="J160" s="137"/>
      <c r="K160" s="137"/>
      <c r="L16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0" s="142" t="str">
        <f>IF(Tabela1[[#This Row],[Qinf Secção H]]=" -", " -", Tabela1[[#This Row],[Quantidade máxima (q) (tonelada)]]/Tabela1[[#This Row],[Qinf Secção H]])</f>
        <v xml:space="preserve"> -</v>
      </c>
      <c r="U160" s="143" t="str">
        <f>IF(Tabela1[[#This Row],[Qinf Secção P]]=" -", " -", Tabela1[[#This Row],[Quantidade máxima (q) (tonelada)]]/Tabela1[[#This Row],[Qinf Secção P]])</f>
        <v xml:space="preserve"> -</v>
      </c>
      <c r="V160" s="144" t="str">
        <f>IF(Tabela1[[#This Row],[Qinf Secção E]]=" -", " -", Tabela1[[#This Row],[Quantidade máxima (q) (tonelada)]]/Tabela1[[#This Row],[Qinf Secção E]])</f>
        <v xml:space="preserve"> -</v>
      </c>
      <c r="W160" s="143" t="str">
        <f>IF(Tabela1[[#This Row],[Qsup Secção H]]=" -", " -", Tabela1[[#This Row],[Quantidade máxima (q) (tonelada)]]/Tabela1[[#This Row],[Qsup Secção H]])</f>
        <v xml:space="preserve"> -</v>
      </c>
      <c r="X160" s="143" t="str">
        <f>IF(Tabela1[[#This Row],[Qsup Secção P]]=" -", " -", Tabela1[[#This Row],[Quantidade máxima (q) (tonelada)]]/Tabela1[[#This Row],[Qsup Secção P]])</f>
        <v xml:space="preserve"> -</v>
      </c>
      <c r="Y160" s="144" t="str">
        <f>IF(Tabela1[[#This Row],[Qsup Secção E]]=" -", " -", Tabela1[[#This Row],[Quantidade máxima (q) (tonelada)]]/Tabela1[[#This Row],[Qsup Secção E]])</f>
        <v xml:space="preserve"> -</v>
      </c>
      <c r="Z1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1" spans="2:27" s="1" customFormat="1" x14ac:dyDescent="0.3">
      <c r="B161" s="136"/>
      <c r="C161" s="137"/>
      <c r="D161" s="137"/>
      <c r="E161" s="137"/>
      <c r="F161" s="137"/>
      <c r="G161" s="137"/>
      <c r="H161" s="138"/>
      <c r="I161" s="137"/>
      <c r="J161" s="137"/>
      <c r="K161" s="137"/>
      <c r="L16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1" s="142" t="str">
        <f>IF(Tabela1[[#This Row],[Qinf Secção H]]=" -", " -", Tabela1[[#This Row],[Quantidade máxima (q) (tonelada)]]/Tabela1[[#This Row],[Qinf Secção H]])</f>
        <v xml:space="preserve"> -</v>
      </c>
      <c r="U161" s="143" t="str">
        <f>IF(Tabela1[[#This Row],[Qinf Secção P]]=" -", " -", Tabela1[[#This Row],[Quantidade máxima (q) (tonelada)]]/Tabela1[[#This Row],[Qinf Secção P]])</f>
        <v xml:space="preserve"> -</v>
      </c>
      <c r="V161" s="144" t="str">
        <f>IF(Tabela1[[#This Row],[Qinf Secção E]]=" -", " -", Tabela1[[#This Row],[Quantidade máxima (q) (tonelada)]]/Tabela1[[#This Row],[Qinf Secção E]])</f>
        <v xml:space="preserve"> -</v>
      </c>
      <c r="W161" s="143" t="str">
        <f>IF(Tabela1[[#This Row],[Qsup Secção H]]=" -", " -", Tabela1[[#This Row],[Quantidade máxima (q) (tonelada)]]/Tabela1[[#This Row],[Qsup Secção H]])</f>
        <v xml:space="preserve"> -</v>
      </c>
      <c r="X161" s="143" t="str">
        <f>IF(Tabela1[[#This Row],[Qsup Secção P]]=" -", " -", Tabela1[[#This Row],[Quantidade máxima (q) (tonelada)]]/Tabela1[[#This Row],[Qsup Secção P]])</f>
        <v xml:space="preserve"> -</v>
      </c>
      <c r="Y161" s="144" t="str">
        <f>IF(Tabela1[[#This Row],[Qsup Secção E]]=" -", " -", Tabela1[[#This Row],[Quantidade máxima (q) (tonelada)]]/Tabela1[[#This Row],[Qsup Secção E]])</f>
        <v xml:space="preserve"> -</v>
      </c>
      <c r="Z1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2" spans="2:27" s="1" customFormat="1" x14ac:dyDescent="0.3">
      <c r="B162" s="136"/>
      <c r="C162" s="137"/>
      <c r="D162" s="137"/>
      <c r="E162" s="137"/>
      <c r="F162" s="137"/>
      <c r="G162" s="137"/>
      <c r="H162" s="138"/>
      <c r="I162" s="137"/>
      <c r="J162" s="137"/>
      <c r="K162" s="137"/>
      <c r="L16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2" s="142" t="str">
        <f>IF(Tabela1[[#This Row],[Qinf Secção H]]=" -", " -", Tabela1[[#This Row],[Quantidade máxima (q) (tonelada)]]/Tabela1[[#This Row],[Qinf Secção H]])</f>
        <v xml:space="preserve"> -</v>
      </c>
      <c r="U162" s="143" t="str">
        <f>IF(Tabela1[[#This Row],[Qinf Secção P]]=" -", " -", Tabela1[[#This Row],[Quantidade máxima (q) (tonelada)]]/Tabela1[[#This Row],[Qinf Secção P]])</f>
        <v xml:space="preserve"> -</v>
      </c>
      <c r="V162" s="144" t="str">
        <f>IF(Tabela1[[#This Row],[Qinf Secção E]]=" -", " -", Tabela1[[#This Row],[Quantidade máxima (q) (tonelada)]]/Tabela1[[#This Row],[Qinf Secção E]])</f>
        <v xml:space="preserve"> -</v>
      </c>
      <c r="W162" s="143" t="str">
        <f>IF(Tabela1[[#This Row],[Qsup Secção H]]=" -", " -", Tabela1[[#This Row],[Quantidade máxima (q) (tonelada)]]/Tabela1[[#This Row],[Qsup Secção H]])</f>
        <v xml:space="preserve"> -</v>
      </c>
      <c r="X162" s="143" t="str">
        <f>IF(Tabela1[[#This Row],[Qsup Secção P]]=" -", " -", Tabela1[[#This Row],[Quantidade máxima (q) (tonelada)]]/Tabela1[[#This Row],[Qsup Secção P]])</f>
        <v xml:space="preserve"> -</v>
      </c>
      <c r="Y162" s="144" t="str">
        <f>IF(Tabela1[[#This Row],[Qsup Secção E]]=" -", " -", Tabela1[[#This Row],[Quantidade máxima (q) (tonelada)]]/Tabela1[[#This Row],[Qsup Secção E]])</f>
        <v xml:space="preserve"> -</v>
      </c>
      <c r="Z1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3" spans="2:27" s="1" customFormat="1" x14ac:dyDescent="0.3">
      <c r="B163" s="136"/>
      <c r="C163" s="137"/>
      <c r="D163" s="137"/>
      <c r="E163" s="137"/>
      <c r="F163" s="137"/>
      <c r="G163" s="137"/>
      <c r="H163" s="138"/>
      <c r="I163" s="137"/>
      <c r="J163" s="137"/>
      <c r="K163" s="137"/>
      <c r="L16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3" s="142" t="str">
        <f>IF(Tabela1[[#This Row],[Qinf Secção H]]=" -", " -", Tabela1[[#This Row],[Quantidade máxima (q) (tonelada)]]/Tabela1[[#This Row],[Qinf Secção H]])</f>
        <v xml:space="preserve"> -</v>
      </c>
      <c r="U163" s="143" t="str">
        <f>IF(Tabela1[[#This Row],[Qinf Secção P]]=" -", " -", Tabela1[[#This Row],[Quantidade máxima (q) (tonelada)]]/Tabela1[[#This Row],[Qinf Secção P]])</f>
        <v xml:space="preserve"> -</v>
      </c>
      <c r="V163" s="144" t="str">
        <f>IF(Tabela1[[#This Row],[Qinf Secção E]]=" -", " -", Tabela1[[#This Row],[Quantidade máxima (q) (tonelada)]]/Tabela1[[#This Row],[Qinf Secção E]])</f>
        <v xml:space="preserve"> -</v>
      </c>
      <c r="W163" s="143" t="str">
        <f>IF(Tabela1[[#This Row],[Qsup Secção H]]=" -", " -", Tabela1[[#This Row],[Quantidade máxima (q) (tonelada)]]/Tabela1[[#This Row],[Qsup Secção H]])</f>
        <v xml:space="preserve"> -</v>
      </c>
      <c r="X163" s="143" t="str">
        <f>IF(Tabela1[[#This Row],[Qsup Secção P]]=" -", " -", Tabela1[[#This Row],[Quantidade máxima (q) (tonelada)]]/Tabela1[[#This Row],[Qsup Secção P]])</f>
        <v xml:space="preserve"> -</v>
      </c>
      <c r="Y163" s="144" t="str">
        <f>IF(Tabela1[[#This Row],[Qsup Secção E]]=" -", " -", Tabela1[[#This Row],[Quantidade máxima (q) (tonelada)]]/Tabela1[[#This Row],[Qsup Secção E]])</f>
        <v xml:space="preserve"> -</v>
      </c>
      <c r="Z1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4" spans="2:27" s="1" customFormat="1" x14ac:dyDescent="0.3">
      <c r="B164" s="136"/>
      <c r="C164" s="137"/>
      <c r="D164" s="137"/>
      <c r="E164" s="137"/>
      <c r="F164" s="137"/>
      <c r="G164" s="137"/>
      <c r="H164" s="138"/>
      <c r="I164" s="137"/>
      <c r="J164" s="137"/>
      <c r="K164" s="137"/>
      <c r="L16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4" s="142" t="str">
        <f>IF(Tabela1[[#This Row],[Qinf Secção H]]=" -", " -", Tabela1[[#This Row],[Quantidade máxima (q) (tonelada)]]/Tabela1[[#This Row],[Qinf Secção H]])</f>
        <v xml:space="preserve"> -</v>
      </c>
      <c r="U164" s="143" t="str">
        <f>IF(Tabela1[[#This Row],[Qinf Secção P]]=" -", " -", Tabela1[[#This Row],[Quantidade máxima (q) (tonelada)]]/Tabela1[[#This Row],[Qinf Secção P]])</f>
        <v xml:space="preserve"> -</v>
      </c>
      <c r="V164" s="144" t="str">
        <f>IF(Tabela1[[#This Row],[Qinf Secção E]]=" -", " -", Tabela1[[#This Row],[Quantidade máxima (q) (tonelada)]]/Tabela1[[#This Row],[Qinf Secção E]])</f>
        <v xml:space="preserve"> -</v>
      </c>
      <c r="W164" s="143" t="str">
        <f>IF(Tabela1[[#This Row],[Qsup Secção H]]=" -", " -", Tabela1[[#This Row],[Quantidade máxima (q) (tonelada)]]/Tabela1[[#This Row],[Qsup Secção H]])</f>
        <v xml:space="preserve"> -</v>
      </c>
      <c r="X164" s="143" t="str">
        <f>IF(Tabela1[[#This Row],[Qsup Secção P]]=" -", " -", Tabela1[[#This Row],[Quantidade máxima (q) (tonelada)]]/Tabela1[[#This Row],[Qsup Secção P]])</f>
        <v xml:space="preserve"> -</v>
      </c>
      <c r="Y164" s="144" t="str">
        <f>IF(Tabela1[[#This Row],[Qsup Secção E]]=" -", " -", Tabela1[[#This Row],[Quantidade máxima (q) (tonelada)]]/Tabela1[[#This Row],[Qsup Secção E]])</f>
        <v xml:space="preserve"> -</v>
      </c>
      <c r="Z1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5" spans="2:27" s="1" customFormat="1" x14ac:dyDescent="0.3">
      <c r="B165" s="136"/>
      <c r="C165" s="137"/>
      <c r="D165" s="137"/>
      <c r="E165" s="137"/>
      <c r="F165" s="137"/>
      <c r="G165" s="137"/>
      <c r="H165" s="138"/>
      <c r="I165" s="137"/>
      <c r="J165" s="137"/>
      <c r="K165" s="137"/>
      <c r="L16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5" s="142" t="str">
        <f>IF(Tabela1[[#This Row],[Qinf Secção H]]=" -", " -", Tabela1[[#This Row],[Quantidade máxima (q) (tonelada)]]/Tabela1[[#This Row],[Qinf Secção H]])</f>
        <v xml:space="preserve"> -</v>
      </c>
      <c r="U165" s="143" t="str">
        <f>IF(Tabela1[[#This Row],[Qinf Secção P]]=" -", " -", Tabela1[[#This Row],[Quantidade máxima (q) (tonelada)]]/Tabela1[[#This Row],[Qinf Secção P]])</f>
        <v xml:space="preserve"> -</v>
      </c>
      <c r="V165" s="144" t="str">
        <f>IF(Tabela1[[#This Row],[Qinf Secção E]]=" -", " -", Tabela1[[#This Row],[Quantidade máxima (q) (tonelada)]]/Tabela1[[#This Row],[Qinf Secção E]])</f>
        <v xml:space="preserve"> -</v>
      </c>
      <c r="W165" s="143" t="str">
        <f>IF(Tabela1[[#This Row],[Qsup Secção H]]=" -", " -", Tabela1[[#This Row],[Quantidade máxima (q) (tonelada)]]/Tabela1[[#This Row],[Qsup Secção H]])</f>
        <v xml:space="preserve"> -</v>
      </c>
      <c r="X165" s="143" t="str">
        <f>IF(Tabela1[[#This Row],[Qsup Secção P]]=" -", " -", Tabela1[[#This Row],[Quantidade máxima (q) (tonelada)]]/Tabela1[[#This Row],[Qsup Secção P]])</f>
        <v xml:space="preserve"> -</v>
      </c>
      <c r="Y165" s="144" t="str">
        <f>IF(Tabela1[[#This Row],[Qsup Secção E]]=" -", " -", Tabela1[[#This Row],[Quantidade máxima (q) (tonelada)]]/Tabela1[[#This Row],[Qsup Secção E]])</f>
        <v xml:space="preserve"> -</v>
      </c>
      <c r="Z1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6" spans="2:27" s="1" customFormat="1" x14ac:dyDescent="0.3">
      <c r="B166" s="136"/>
      <c r="C166" s="137"/>
      <c r="D166" s="137"/>
      <c r="E166" s="137"/>
      <c r="F166" s="137"/>
      <c r="G166" s="137"/>
      <c r="H166" s="138"/>
      <c r="I166" s="137"/>
      <c r="J166" s="137"/>
      <c r="K166" s="137"/>
      <c r="L16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6" s="142" t="str">
        <f>IF(Tabela1[[#This Row],[Qinf Secção H]]=" -", " -", Tabela1[[#This Row],[Quantidade máxima (q) (tonelada)]]/Tabela1[[#This Row],[Qinf Secção H]])</f>
        <v xml:space="preserve"> -</v>
      </c>
      <c r="U166" s="143" t="str">
        <f>IF(Tabela1[[#This Row],[Qinf Secção P]]=" -", " -", Tabela1[[#This Row],[Quantidade máxima (q) (tonelada)]]/Tabela1[[#This Row],[Qinf Secção P]])</f>
        <v xml:space="preserve"> -</v>
      </c>
      <c r="V166" s="144" t="str">
        <f>IF(Tabela1[[#This Row],[Qinf Secção E]]=" -", " -", Tabela1[[#This Row],[Quantidade máxima (q) (tonelada)]]/Tabela1[[#This Row],[Qinf Secção E]])</f>
        <v xml:space="preserve"> -</v>
      </c>
      <c r="W166" s="143" t="str">
        <f>IF(Tabela1[[#This Row],[Qsup Secção H]]=" -", " -", Tabela1[[#This Row],[Quantidade máxima (q) (tonelada)]]/Tabela1[[#This Row],[Qsup Secção H]])</f>
        <v xml:space="preserve"> -</v>
      </c>
      <c r="X166" s="143" t="str">
        <f>IF(Tabela1[[#This Row],[Qsup Secção P]]=" -", " -", Tabela1[[#This Row],[Quantidade máxima (q) (tonelada)]]/Tabela1[[#This Row],[Qsup Secção P]])</f>
        <v xml:space="preserve"> -</v>
      </c>
      <c r="Y166" s="144" t="str">
        <f>IF(Tabela1[[#This Row],[Qsup Secção E]]=" -", " -", Tabela1[[#This Row],[Quantidade máxima (q) (tonelada)]]/Tabela1[[#This Row],[Qsup Secção E]])</f>
        <v xml:space="preserve"> -</v>
      </c>
      <c r="Z1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7" spans="2:27" s="1" customFormat="1" x14ac:dyDescent="0.3">
      <c r="B167" s="136"/>
      <c r="C167" s="137"/>
      <c r="D167" s="137"/>
      <c r="E167" s="137"/>
      <c r="F167" s="137"/>
      <c r="G167" s="137"/>
      <c r="H167" s="138"/>
      <c r="I167" s="137"/>
      <c r="J167" s="137"/>
      <c r="K167" s="137"/>
      <c r="L16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7" s="142" t="str">
        <f>IF(Tabela1[[#This Row],[Qinf Secção H]]=" -", " -", Tabela1[[#This Row],[Quantidade máxima (q) (tonelada)]]/Tabela1[[#This Row],[Qinf Secção H]])</f>
        <v xml:space="preserve"> -</v>
      </c>
      <c r="U167" s="143" t="str">
        <f>IF(Tabela1[[#This Row],[Qinf Secção P]]=" -", " -", Tabela1[[#This Row],[Quantidade máxima (q) (tonelada)]]/Tabela1[[#This Row],[Qinf Secção P]])</f>
        <v xml:space="preserve"> -</v>
      </c>
      <c r="V167" s="144" t="str">
        <f>IF(Tabela1[[#This Row],[Qinf Secção E]]=" -", " -", Tabela1[[#This Row],[Quantidade máxima (q) (tonelada)]]/Tabela1[[#This Row],[Qinf Secção E]])</f>
        <v xml:space="preserve"> -</v>
      </c>
      <c r="W167" s="143" t="str">
        <f>IF(Tabela1[[#This Row],[Qsup Secção H]]=" -", " -", Tabela1[[#This Row],[Quantidade máxima (q) (tonelada)]]/Tabela1[[#This Row],[Qsup Secção H]])</f>
        <v xml:space="preserve"> -</v>
      </c>
      <c r="X167" s="143" t="str">
        <f>IF(Tabela1[[#This Row],[Qsup Secção P]]=" -", " -", Tabela1[[#This Row],[Quantidade máxima (q) (tonelada)]]/Tabela1[[#This Row],[Qsup Secção P]])</f>
        <v xml:space="preserve"> -</v>
      </c>
      <c r="Y167" s="144" t="str">
        <f>IF(Tabela1[[#This Row],[Qsup Secção E]]=" -", " -", Tabela1[[#This Row],[Quantidade máxima (q) (tonelada)]]/Tabela1[[#This Row],[Qsup Secção E]])</f>
        <v xml:space="preserve"> -</v>
      </c>
      <c r="Z1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8" spans="2:27" s="1" customFormat="1" x14ac:dyDescent="0.3">
      <c r="B168" s="136"/>
      <c r="C168" s="137"/>
      <c r="D168" s="137"/>
      <c r="E168" s="137"/>
      <c r="F168" s="137"/>
      <c r="G168" s="137"/>
      <c r="H168" s="138"/>
      <c r="I168" s="137"/>
      <c r="J168" s="137"/>
      <c r="K168" s="137"/>
      <c r="L16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8" s="142" t="str">
        <f>IF(Tabela1[[#This Row],[Qinf Secção H]]=" -", " -", Tabela1[[#This Row],[Quantidade máxima (q) (tonelada)]]/Tabela1[[#This Row],[Qinf Secção H]])</f>
        <v xml:space="preserve"> -</v>
      </c>
      <c r="U168" s="143" t="str">
        <f>IF(Tabela1[[#This Row],[Qinf Secção P]]=" -", " -", Tabela1[[#This Row],[Quantidade máxima (q) (tonelada)]]/Tabela1[[#This Row],[Qinf Secção P]])</f>
        <v xml:space="preserve"> -</v>
      </c>
      <c r="V168" s="144" t="str">
        <f>IF(Tabela1[[#This Row],[Qinf Secção E]]=" -", " -", Tabela1[[#This Row],[Quantidade máxima (q) (tonelada)]]/Tabela1[[#This Row],[Qinf Secção E]])</f>
        <v xml:space="preserve"> -</v>
      </c>
      <c r="W168" s="143" t="str">
        <f>IF(Tabela1[[#This Row],[Qsup Secção H]]=" -", " -", Tabela1[[#This Row],[Quantidade máxima (q) (tonelada)]]/Tabela1[[#This Row],[Qsup Secção H]])</f>
        <v xml:space="preserve"> -</v>
      </c>
      <c r="X168" s="143" t="str">
        <f>IF(Tabela1[[#This Row],[Qsup Secção P]]=" -", " -", Tabela1[[#This Row],[Quantidade máxima (q) (tonelada)]]/Tabela1[[#This Row],[Qsup Secção P]])</f>
        <v xml:space="preserve"> -</v>
      </c>
      <c r="Y168" s="144" t="str">
        <f>IF(Tabela1[[#This Row],[Qsup Secção E]]=" -", " -", Tabela1[[#This Row],[Quantidade máxima (q) (tonelada)]]/Tabela1[[#This Row],[Qsup Secção E]])</f>
        <v xml:space="preserve"> -</v>
      </c>
      <c r="Z1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69" spans="2:27" s="1" customFormat="1" x14ac:dyDescent="0.3">
      <c r="B169" s="136"/>
      <c r="C169" s="137"/>
      <c r="D169" s="137"/>
      <c r="E169" s="137"/>
      <c r="F169" s="137"/>
      <c r="G169" s="137"/>
      <c r="H169" s="138"/>
      <c r="I169" s="137"/>
      <c r="J169" s="137"/>
      <c r="K169" s="137"/>
      <c r="L16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6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6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6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6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6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6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6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69" s="142" t="str">
        <f>IF(Tabela1[[#This Row],[Qinf Secção H]]=" -", " -", Tabela1[[#This Row],[Quantidade máxima (q) (tonelada)]]/Tabela1[[#This Row],[Qinf Secção H]])</f>
        <v xml:space="preserve"> -</v>
      </c>
      <c r="U169" s="143" t="str">
        <f>IF(Tabela1[[#This Row],[Qinf Secção P]]=" -", " -", Tabela1[[#This Row],[Quantidade máxima (q) (tonelada)]]/Tabela1[[#This Row],[Qinf Secção P]])</f>
        <v xml:space="preserve"> -</v>
      </c>
      <c r="V169" s="144" t="str">
        <f>IF(Tabela1[[#This Row],[Qinf Secção E]]=" -", " -", Tabela1[[#This Row],[Quantidade máxima (q) (tonelada)]]/Tabela1[[#This Row],[Qinf Secção E]])</f>
        <v xml:space="preserve"> -</v>
      </c>
      <c r="W169" s="143" t="str">
        <f>IF(Tabela1[[#This Row],[Qsup Secção H]]=" -", " -", Tabela1[[#This Row],[Quantidade máxima (q) (tonelada)]]/Tabela1[[#This Row],[Qsup Secção H]])</f>
        <v xml:space="preserve"> -</v>
      </c>
      <c r="X169" s="143" t="str">
        <f>IF(Tabela1[[#This Row],[Qsup Secção P]]=" -", " -", Tabela1[[#This Row],[Quantidade máxima (q) (tonelada)]]/Tabela1[[#This Row],[Qsup Secção P]])</f>
        <v xml:space="preserve"> -</v>
      </c>
      <c r="Y169" s="144" t="str">
        <f>IF(Tabela1[[#This Row],[Qsup Secção E]]=" -", " -", Tabela1[[#This Row],[Quantidade máxima (q) (tonelada)]]/Tabela1[[#This Row],[Qsup Secção E]])</f>
        <v xml:space="preserve"> -</v>
      </c>
      <c r="Z1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0" spans="2:27" s="1" customFormat="1" x14ac:dyDescent="0.3">
      <c r="B170" s="136"/>
      <c r="C170" s="137"/>
      <c r="D170" s="137"/>
      <c r="E170" s="137"/>
      <c r="F170" s="137"/>
      <c r="G170" s="137"/>
      <c r="H170" s="138"/>
      <c r="I170" s="137"/>
      <c r="J170" s="137"/>
      <c r="K170" s="137"/>
      <c r="L17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0" s="142" t="str">
        <f>IF(Tabela1[[#This Row],[Qinf Secção H]]=" -", " -", Tabela1[[#This Row],[Quantidade máxima (q) (tonelada)]]/Tabela1[[#This Row],[Qinf Secção H]])</f>
        <v xml:space="preserve"> -</v>
      </c>
      <c r="U170" s="143" t="str">
        <f>IF(Tabela1[[#This Row],[Qinf Secção P]]=" -", " -", Tabela1[[#This Row],[Quantidade máxima (q) (tonelada)]]/Tabela1[[#This Row],[Qinf Secção P]])</f>
        <v xml:space="preserve"> -</v>
      </c>
      <c r="V170" s="144" t="str">
        <f>IF(Tabela1[[#This Row],[Qinf Secção E]]=" -", " -", Tabela1[[#This Row],[Quantidade máxima (q) (tonelada)]]/Tabela1[[#This Row],[Qinf Secção E]])</f>
        <v xml:space="preserve"> -</v>
      </c>
      <c r="W170" s="143" t="str">
        <f>IF(Tabela1[[#This Row],[Qsup Secção H]]=" -", " -", Tabela1[[#This Row],[Quantidade máxima (q) (tonelada)]]/Tabela1[[#This Row],[Qsup Secção H]])</f>
        <v xml:space="preserve"> -</v>
      </c>
      <c r="X170" s="143" t="str">
        <f>IF(Tabela1[[#This Row],[Qsup Secção P]]=" -", " -", Tabela1[[#This Row],[Quantidade máxima (q) (tonelada)]]/Tabela1[[#This Row],[Qsup Secção P]])</f>
        <v xml:space="preserve"> -</v>
      </c>
      <c r="Y170" s="144" t="str">
        <f>IF(Tabela1[[#This Row],[Qsup Secção E]]=" -", " -", Tabela1[[#This Row],[Quantidade máxima (q) (tonelada)]]/Tabela1[[#This Row],[Qsup Secção E]])</f>
        <v xml:space="preserve"> -</v>
      </c>
      <c r="Z1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1" spans="2:27" s="1" customFormat="1" x14ac:dyDescent="0.3">
      <c r="B171" s="136"/>
      <c r="C171" s="137"/>
      <c r="D171" s="137"/>
      <c r="E171" s="137"/>
      <c r="F171" s="137"/>
      <c r="G171" s="137"/>
      <c r="H171" s="138"/>
      <c r="I171" s="137"/>
      <c r="J171" s="137"/>
      <c r="K171" s="137"/>
      <c r="L17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1" s="142" t="str">
        <f>IF(Tabela1[[#This Row],[Qinf Secção H]]=" -", " -", Tabela1[[#This Row],[Quantidade máxima (q) (tonelada)]]/Tabela1[[#This Row],[Qinf Secção H]])</f>
        <v xml:space="preserve"> -</v>
      </c>
      <c r="U171" s="143" t="str">
        <f>IF(Tabela1[[#This Row],[Qinf Secção P]]=" -", " -", Tabela1[[#This Row],[Quantidade máxima (q) (tonelada)]]/Tabela1[[#This Row],[Qinf Secção P]])</f>
        <v xml:space="preserve"> -</v>
      </c>
      <c r="V171" s="144" t="str">
        <f>IF(Tabela1[[#This Row],[Qinf Secção E]]=" -", " -", Tabela1[[#This Row],[Quantidade máxima (q) (tonelada)]]/Tabela1[[#This Row],[Qinf Secção E]])</f>
        <v xml:space="preserve"> -</v>
      </c>
      <c r="W171" s="143" t="str">
        <f>IF(Tabela1[[#This Row],[Qsup Secção H]]=" -", " -", Tabela1[[#This Row],[Quantidade máxima (q) (tonelada)]]/Tabela1[[#This Row],[Qsup Secção H]])</f>
        <v xml:space="preserve"> -</v>
      </c>
      <c r="X171" s="143" t="str">
        <f>IF(Tabela1[[#This Row],[Qsup Secção P]]=" -", " -", Tabela1[[#This Row],[Quantidade máxima (q) (tonelada)]]/Tabela1[[#This Row],[Qsup Secção P]])</f>
        <v xml:space="preserve"> -</v>
      </c>
      <c r="Y171" s="144" t="str">
        <f>IF(Tabela1[[#This Row],[Qsup Secção E]]=" -", " -", Tabela1[[#This Row],[Quantidade máxima (q) (tonelada)]]/Tabela1[[#This Row],[Qsup Secção E]])</f>
        <v xml:space="preserve"> -</v>
      </c>
      <c r="Z1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2" spans="2:27" s="1" customFormat="1" x14ac:dyDescent="0.3">
      <c r="B172" s="136"/>
      <c r="C172" s="137"/>
      <c r="D172" s="137"/>
      <c r="E172" s="137"/>
      <c r="F172" s="137"/>
      <c r="G172" s="137"/>
      <c r="H172" s="138"/>
      <c r="I172" s="137"/>
      <c r="J172" s="137"/>
      <c r="K172" s="137"/>
      <c r="L17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2" s="142" t="str">
        <f>IF(Tabela1[[#This Row],[Qinf Secção H]]=" -", " -", Tabela1[[#This Row],[Quantidade máxima (q) (tonelada)]]/Tabela1[[#This Row],[Qinf Secção H]])</f>
        <v xml:space="preserve"> -</v>
      </c>
      <c r="U172" s="143" t="str">
        <f>IF(Tabela1[[#This Row],[Qinf Secção P]]=" -", " -", Tabela1[[#This Row],[Quantidade máxima (q) (tonelada)]]/Tabela1[[#This Row],[Qinf Secção P]])</f>
        <v xml:space="preserve"> -</v>
      </c>
      <c r="V172" s="144" t="str">
        <f>IF(Tabela1[[#This Row],[Qinf Secção E]]=" -", " -", Tabela1[[#This Row],[Quantidade máxima (q) (tonelada)]]/Tabela1[[#This Row],[Qinf Secção E]])</f>
        <v xml:space="preserve"> -</v>
      </c>
      <c r="W172" s="143" t="str">
        <f>IF(Tabela1[[#This Row],[Qsup Secção H]]=" -", " -", Tabela1[[#This Row],[Quantidade máxima (q) (tonelada)]]/Tabela1[[#This Row],[Qsup Secção H]])</f>
        <v xml:space="preserve"> -</v>
      </c>
      <c r="X172" s="143" t="str">
        <f>IF(Tabela1[[#This Row],[Qsup Secção P]]=" -", " -", Tabela1[[#This Row],[Quantidade máxima (q) (tonelada)]]/Tabela1[[#This Row],[Qsup Secção P]])</f>
        <v xml:space="preserve"> -</v>
      </c>
      <c r="Y172" s="144" t="str">
        <f>IF(Tabela1[[#This Row],[Qsup Secção E]]=" -", " -", Tabela1[[#This Row],[Quantidade máxima (q) (tonelada)]]/Tabela1[[#This Row],[Qsup Secção E]])</f>
        <v xml:space="preserve"> -</v>
      </c>
      <c r="Z1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3" spans="2:27" s="1" customFormat="1" x14ac:dyDescent="0.3">
      <c r="B173" s="136"/>
      <c r="C173" s="137"/>
      <c r="D173" s="137"/>
      <c r="E173" s="137"/>
      <c r="F173" s="137"/>
      <c r="G173" s="137"/>
      <c r="H173" s="138"/>
      <c r="I173" s="137"/>
      <c r="J173" s="137"/>
      <c r="K173" s="137"/>
      <c r="L17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3" s="142" t="str">
        <f>IF(Tabela1[[#This Row],[Qinf Secção H]]=" -", " -", Tabela1[[#This Row],[Quantidade máxima (q) (tonelada)]]/Tabela1[[#This Row],[Qinf Secção H]])</f>
        <v xml:space="preserve"> -</v>
      </c>
      <c r="U173" s="143" t="str">
        <f>IF(Tabela1[[#This Row],[Qinf Secção P]]=" -", " -", Tabela1[[#This Row],[Quantidade máxima (q) (tonelada)]]/Tabela1[[#This Row],[Qinf Secção P]])</f>
        <v xml:space="preserve"> -</v>
      </c>
      <c r="V173" s="144" t="str">
        <f>IF(Tabela1[[#This Row],[Qinf Secção E]]=" -", " -", Tabela1[[#This Row],[Quantidade máxima (q) (tonelada)]]/Tabela1[[#This Row],[Qinf Secção E]])</f>
        <v xml:space="preserve"> -</v>
      </c>
      <c r="W173" s="143" t="str">
        <f>IF(Tabela1[[#This Row],[Qsup Secção H]]=" -", " -", Tabela1[[#This Row],[Quantidade máxima (q) (tonelada)]]/Tabela1[[#This Row],[Qsup Secção H]])</f>
        <v xml:space="preserve"> -</v>
      </c>
      <c r="X173" s="143" t="str">
        <f>IF(Tabela1[[#This Row],[Qsup Secção P]]=" -", " -", Tabela1[[#This Row],[Quantidade máxima (q) (tonelada)]]/Tabela1[[#This Row],[Qsup Secção P]])</f>
        <v xml:space="preserve"> -</v>
      </c>
      <c r="Y173" s="144" t="str">
        <f>IF(Tabela1[[#This Row],[Qsup Secção E]]=" -", " -", Tabela1[[#This Row],[Quantidade máxima (q) (tonelada)]]/Tabela1[[#This Row],[Qsup Secção E]])</f>
        <v xml:space="preserve"> -</v>
      </c>
      <c r="Z1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4" spans="2:27" s="1" customFormat="1" x14ac:dyDescent="0.3">
      <c r="B174" s="136"/>
      <c r="C174" s="137"/>
      <c r="D174" s="137"/>
      <c r="E174" s="137"/>
      <c r="F174" s="137"/>
      <c r="G174" s="137"/>
      <c r="H174" s="138"/>
      <c r="I174" s="137"/>
      <c r="J174" s="137"/>
      <c r="K174" s="137"/>
      <c r="L17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4" s="142" t="str">
        <f>IF(Tabela1[[#This Row],[Qinf Secção H]]=" -", " -", Tabela1[[#This Row],[Quantidade máxima (q) (tonelada)]]/Tabela1[[#This Row],[Qinf Secção H]])</f>
        <v xml:space="preserve"> -</v>
      </c>
      <c r="U174" s="143" t="str">
        <f>IF(Tabela1[[#This Row],[Qinf Secção P]]=" -", " -", Tabela1[[#This Row],[Quantidade máxima (q) (tonelada)]]/Tabela1[[#This Row],[Qinf Secção P]])</f>
        <v xml:space="preserve"> -</v>
      </c>
      <c r="V174" s="144" t="str">
        <f>IF(Tabela1[[#This Row],[Qinf Secção E]]=" -", " -", Tabela1[[#This Row],[Quantidade máxima (q) (tonelada)]]/Tabela1[[#This Row],[Qinf Secção E]])</f>
        <v xml:space="preserve"> -</v>
      </c>
      <c r="W174" s="143" t="str">
        <f>IF(Tabela1[[#This Row],[Qsup Secção H]]=" -", " -", Tabela1[[#This Row],[Quantidade máxima (q) (tonelada)]]/Tabela1[[#This Row],[Qsup Secção H]])</f>
        <v xml:space="preserve"> -</v>
      </c>
      <c r="X174" s="143" t="str">
        <f>IF(Tabela1[[#This Row],[Qsup Secção P]]=" -", " -", Tabela1[[#This Row],[Quantidade máxima (q) (tonelada)]]/Tabela1[[#This Row],[Qsup Secção P]])</f>
        <v xml:space="preserve"> -</v>
      </c>
      <c r="Y174" s="144" t="str">
        <f>IF(Tabela1[[#This Row],[Qsup Secção E]]=" -", " -", Tabela1[[#This Row],[Quantidade máxima (q) (tonelada)]]/Tabela1[[#This Row],[Qsup Secção E]])</f>
        <v xml:space="preserve"> -</v>
      </c>
      <c r="Z1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5" spans="2:27" s="1" customFormat="1" x14ac:dyDescent="0.3">
      <c r="B175" s="136"/>
      <c r="C175" s="137"/>
      <c r="D175" s="137"/>
      <c r="E175" s="137"/>
      <c r="F175" s="137"/>
      <c r="G175" s="137"/>
      <c r="H175" s="138"/>
      <c r="I175" s="137"/>
      <c r="J175" s="137"/>
      <c r="K175" s="137"/>
      <c r="L17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5" s="142" t="str">
        <f>IF(Tabela1[[#This Row],[Qinf Secção H]]=" -", " -", Tabela1[[#This Row],[Quantidade máxima (q) (tonelada)]]/Tabela1[[#This Row],[Qinf Secção H]])</f>
        <v xml:space="preserve"> -</v>
      </c>
      <c r="U175" s="143" t="str">
        <f>IF(Tabela1[[#This Row],[Qinf Secção P]]=" -", " -", Tabela1[[#This Row],[Quantidade máxima (q) (tonelada)]]/Tabela1[[#This Row],[Qinf Secção P]])</f>
        <v xml:space="preserve"> -</v>
      </c>
      <c r="V175" s="144" t="str">
        <f>IF(Tabela1[[#This Row],[Qinf Secção E]]=" -", " -", Tabela1[[#This Row],[Quantidade máxima (q) (tonelada)]]/Tabela1[[#This Row],[Qinf Secção E]])</f>
        <v xml:space="preserve"> -</v>
      </c>
      <c r="W175" s="143" t="str">
        <f>IF(Tabela1[[#This Row],[Qsup Secção H]]=" -", " -", Tabela1[[#This Row],[Quantidade máxima (q) (tonelada)]]/Tabela1[[#This Row],[Qsup Secção H]])</f>
        <v xml:space="preserve"> -</v>
      </c>
      <c r="X175" s="143" t="str">
        <f>IF(Tabela1[[#This Row],[Qsup Secção P]]=" -", " -", Tabela1[[#This Row],[Quantidade máxima (q) (tonelada)]]/Tabela1[[#This Row],[Qsup Secção P]])</f>
        <v xml:space="preserve"> -</v>
      </c>
      <c r="Y175" s="144" t="str">
        <f>IF(Tabela1[[#This Row],[Qsup Secção E]]=" -", " -", Tabela1[[#This Row],[Quantidade máxima (q) (tonelada)]]/Tabela1[[#This Row],[Qsup Secção E]])</f>
        <v xml:space="preserve"> -</v>
      </c>
      <c r="Z1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6" spans="2:27" s="1" customFormat="1" x14ac:dyDescent="0.3">
      <c r="B176" s="136"/>
      <c r="C176" s="137"/>
      <c r="D176" s="137"/>
      <c r="E176" s="137"/>
      <c r="F176" s="137"/>
      <c r="G176" s="137"/>
      <c r="H176" s="138"/>
      <c r="I176" s="137"/>
      <c r="J176" s="137"/>
      <c r="K176" s="137"/>
      <c r="L17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6" s="142" t="str">
        <f>IF(Tabela1[[#This Row],[Qinf Secção H]]=" -", " -", Tabela1[[#This Row],[Quantidade máxima (q) (tonelada)]]/Tabela1[[#This Row],[Qinf Secção H]])</f>
        <v xml:space="preserve"> -</v>
      </c>
      <c r="U176" s="143" t="str">
        <f>IF(Tabela1[[#This Row],[Qinf Secção P]]=" -", " -", Tabela1[[#This Row],[Quantidade máxima (q) (tonelada)]]/Tabela1[[#This Row],[Qinf Secção P]])</f>
        <v xml:space="preserve"> -</v>
      </c>
      <c r="V176" s="144" t="str">
        <f>IF(Tabela1[[#This Row],[Qinf Secção E]]=" -", " -", Tabela1[[#This Row],[Quantidade máxima (q) (tonelada)]]/Tabela1[[#This Row],[Qinf Secção E]])</f>
        <v xml:space="preserve"> -</v>
      </c>
      <c r="W176" s="143" t="str">
        <f>IF(Tabela1[[#This Row],[Qsup Secção H]]=" -", " -", Tabela1[[#This Row],[Quantidade máxima (q) (tonelada)]]/Tabela1[[#This Row],[Qsup Secção H]])</f>
        <v xml:space="preserve"> -</v>
      </c>
      <c r="X176" s="143" t="str">
        <f>IF(Tabela1[[#This Row],[Qsup Secção P]]=" -", " -", Tabela1[[#This Row],[Quantidade máxima (q) (tonelada)]]/Tabela1[[#This Row],[Qsup Secção P]])</f>
        <v xml:space="preserve"> -</v>
      </c>
      <c r="Y176" s="144" t="str">
        <f>IF(Tabela1[[#This Row],[Qsup Secção E]]=" -", " -", Tabela1[[#This Row],[Quantidade máxima (q) (tonelada)]]/Tabela1[[#This Row],[Qsup Secção E]])</f>
        <v xml:space="preserve"> -</v>
      </c>
      <c r="Z1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7" spans="2:27" s="1" customFormat="1" x14ac:dyDescent="0.3">
      <c r="B177" s="136"/>
      <c r="C177" s="137"/>
      <c r="D177" s="137"/>
      <c r="E177" s="137"/>
      <c r="F177" s="137"/>
      <c r="G177" s="137"/>
      <c r="H177" s="138"/>
      <c r="I177" s="137"/>
      <c r="J177" s="137"/>
      <c r="K177" s="137"/>
      <c r="L17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7" s="142" t="str">
        <f>IF(Tabela1[[#This Row],[Qinf Secção H]]=" -", " -", Tabela1[[#This Row],[Quantidade máxima (q) (tonelada)]]/Tabela1[[#This Row],[Qinf Secção H]])</f>
        <v xml:space="preserve"> -</v>
      </c>
      <c r="U177" s="143" t="str">
        <f>IF(Tabela1[[#This Row],[Qinf Secção P]]=" -", " -", Tabela1[[#This Row],[Quantidade máxima (q) (tonelada)]]/Tabela1[[#This Row],[Qinf Secção P]])</f>
        <v xml:space="preserve"> -</v>
      </c>
      <c r="V177" s="144" t="str">
        <f>IF(Tabela1[[#This Row],[Qinf Secção E]]=" -", " -", Tabela1[[#This Row],[Quantidade máxima (q) (tonelada)]]/Tabela1[[#This Row],[Qinf Secção E]])</f>
        <v xml:space="preserve"> -</v>
      </c>
      <c r="W177" s="143" t="str">
        <f>IF(Tabela1[[#This Row],[Qsup Secção H]]=" -", " -", Tabela1[[#This Row],[Quantidade máxima (q) (tonelada)]]/Tabela1[[#This Row],[Qsup Secção H]])</f>
        <v xml:space="preserve"> -</v>
      </c>
      <c r="X177" s="143" t="str">
        <f>IF(Tabela1[[#This Row],[Qsup Secção P]]=" -", " -", Tabela1[[#This Row],[Quantidade máxima (q) (tonelada)]]/Tabela1[[#This Row],[Qsup Secção P]])</f>
        <v xml:space="preserve"> -</v>
      </c>
      <c r="Y177" s="144" t="str">
        <f>IF(Tabela1[[#This Row],[Qsup Secção E]]=" -", " -", Tabela1[[#This Row],[Quantidade máxima (q) (tonelada)]]/Tabela1[[#This Row],[Qsup Secção E]])</f>
        <v xml:space="preserve"> -</v>
      </c>
      <c r="Z1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8" spans="2:27" s="1" customFormat="1" x14ac:dyDescent="0.3">
      <c r="B178" s="136"/>
      <c r="C178" s="137"/>
      <c r="D178" s="137"/>
      <c r="E178" s="137"/>
      <c r="F178" s="137"/>
      <c r="G178" s="137"/>
      <c r="H178" s="138"/>
      <c r="I178" s="137"/>
      <c r="J178" s="137"/>
      <c r="K178" s="137"/>
      <c r="L17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8" s="142" t="str">
        <f>IF(Tabela1[[#This Row],[Qinf Secção H]]=" -", " -", Tabela1[[#This Row],[Quantidade máxima (q) (tonelada)]]/Tabela1[[#This Row],[Qinf Secção H]])</f>
        <v xml:space="preserve"> -</v>
      </c>
      <c r="U178" s="143" t="str">
        <f>IF(Tabela1[[#This Row],[Qinf Secção P]]=" -", " -", Tabela1[[#This Row],[Quantidade máxima (q) (tonelada)]]/Tabela1[[#This Row],[Qinf Secção P]])</f>
        <v xml:space="preserve"> -</v>
      </c>
      <c r="V178" s="144" t="str">
        <f>IF(Tabela1[[#This Row],[Qinf Secção E]]=" -", " -", Tabela1[[#This Row],[Quantidade máxima (q) (tonelada)]]/Tabela1[[#This Row],[Qinf Secção E]])</f>
        <v xml:space="preserve"> -</v>
      </c>
      <c r="W178" s="143" t="str">
        <f>IF(Tabela1[[#This Row],[Qsup Secção H]]=" -", " -", Tabela1[[#This Row],[Quantidade máxima (q) (tonelada)]]/Tabela1[[#This Row],[Qsup Secção H]])</f>
        <v xml:space="preserve"> -</v>
      </c>
      <c r="X178" s="143" t="str">
        <f>IF(Tabela1[[#This Row],[Qsup Secção P]]=" -", " -", Tabela1[[#This Row],[Quantidade máxima (q) (tonelada)]]/Tabela1[[#This Row],[Qsup Secção P]])</f>
        <v xml:space="preserve"> -</v>
      </c>
      <c r="Y178" s="144" t="str">
        <f>IF(Tabela1[[#This Row],[Qsup Secção E]]=" -", " -", Tabela1[[#This Row],[Quantidade máxima (q) (tonelada)]]/Tabela1[[#This Row],[Qsup Secção E]])</f>
        <v xml:space="preserve"> -</v>
      </c>
      <c r="Z1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79" spans="2:27" s="1" customFormat="1" x14ac:dyDescent="0.3">
      <c r="B179" s="136"/>
      <c r="C179" s="137"/>
      <c r="D179" s="137"/>
      <c r="E179" s="137"/>
      <c r="F179" s="137"/>
      <c r="G179" s="137"/>
      <c r="H179" s="138"/>
      <c r="I179" s="137"/>
      <c r="J179" s="137"/>
      <c r="K179" s="137"/>
      <c r="L17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7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7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7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7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7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7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7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79" s="142" t="str">
        <f>IF(Tabela1[[#This Row],[Qinf Secção H]]=" -", " -", Tabela1[[#This Row],[Quantidade máxima (q) (tonelada)]]/Tabela1[[#This Row],[Qinf Secção H]])</f>
        <v xml:space="preserve"> -</v>
      </c>
      <c r="U179" s="143" t="str">
        <f>IF(Tabela1[[#This Row],[Qinf Secção P]]=" -", " -", Tabela1[[#This Row],[Quantidade máxima (q) (tonelada)]]/Tabela1[[#This Row],[Qinf Secção P]])</f>
        <v xml:space="preserve"> -</v>
      </c>
      <c r="V179" s="144" t="str">
        <f>IF(Tabela1[[#This Row],[Qinf Secção E]]=" -", " -", Tabela1[[#This Row],[Quantidade máxima (q) (tonelada)]]/Tabela1[[#This Row],[Qinf Secção E]])</f>
        <v xml:space="preserve"> -</v>
      </c>
      <c r="W179" s="143" t="str">
        <f>IF(Tabela1[[#This Row],[Qsup Secção H]]=" -", " -", Tabela1[[#This Row],[Quantidade máxima (q) (tonelada)]]/Tabela1[[#This Row],[Qsup Secção H]])</f>
        <v xml:space="preserve"> -</v>
      </c>
      <c r="X179" s="143" t="str">
        <f>IF(Tabela1[[#This Row],[Qsup Secção P]]=" -", " -", Tabela1[[#This Row],[Quantidade máxima (q) (tonelada)]]/Tabela1[[#This Row],[Qsup Secção P]])</f>
        <v xml:space="preserve"> -</v>
      </c>
      <c r="Y179" s="144" t="str">
        <f>IF(Tabela1[[#This Row],[Qsup Secção E]]=" -", " -", Tabela1[[#This Row],[Quantidade máxima (q) (tonelada)]]/Tabela1[[#This Row],[Qsup Secção E]])</f>
        <v xml:space="preserve"> -</v>
      </c>
      <c r="Z1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0" spans="2:27" s="1" customFormat="1" x14ac:dyDescent="0.3">
      <c r="B180" s="136"/>
      <c r="C180" s="137"/>
      <c r="D180" s="137"/>
      <c r="E180" s="137"/>
      <c r="F180" s="137"/>
      <c r="G180" s="137"/>
      <c r="H180" s="138"/>
      <c r="I180" s="137"/>
      <c r="J180" s="137"/>
      <c r="K180" s="137"/>
      <c r="L18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0" s="142" t="str">
        <f>IF(Tabela1[[#This Row],[Qinf Secção H]]=" -", " -", Tabela1[[#This Row],[Quantidade máxima (q) (tonelada)]]/Tabela1[[#This Row],[Qinf Secção H]])</f>
        <v xml:space="preserve"> -</v>
      </c>
      <c r="U180" s="143" t="str">
        <f>IF(Tabela1[[#This Row],[Qinf Secção P]]=" -", " -", Tabela1[[#This Row],[Quantidade máxima (q) (tonelada)]]/Tabela1[[#This Row],[Qinf Secção P]])</f>
        <v xml:space="preserve"> -</v>
      </c>
      <c r="V180" s="144" t="str">
        <f>IF(Tabela1[[#This Row],[Qinf Secção E]]=" -", " -", Tabela1[[#This Row],[Quantidade máxima (q) (tonelada)]]/Tabela1[[#This Row],[Qinf Secção E]])</f>
        <v xml:space="preserve"> -</v>
      </c>
      <c r="W180" s="143" t="str">
        <f>IF(Tabela1[[#This Row],[Qsup Secção H]]=" -", " -", Tabela1[[#This Row],[Quantidade máxima (q) (tonelada)]]/Tabela1[[#This Row],[Qsup Secção H]])</f>
        <v xml:space="preserve"> -</v>
      </c>
      <c r="X180" s="143" t="str">
        <f>IF(Tabela1[[#This Row],[Qsup Secção P]]=" -", " -", Tabela1[[#This Row],[Quantidade máxima (q) (tonelada)]]/Tabela1[[#This Row],[Qsup Secção P]])</f>
        <v xml:space="preserve"> -</v>
      </c>
      <c r="Y180" s="144" t="str">
        <f>IF(Tabela1[[#This Row],[Qsup Secção E]]=" -", " -", Tabela1[[#This Row],[Quantidade máxima (q) (tonelada)]]/Tabela1[[#This Row],[Qsup Secção E]])</f>
        <v xml:space="preserve"> -</v>
      </c>
      <c r="Z1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1" spans="2:27" s="1" customFormat="1" x14ac:dyDescent="0.3">
      <c r="B181" s="136"/>
      <c r="C181" s="137"/>
      <c r="D181" s="137"/>
      <c r="E181" s="137"/>
      <c r="F181" s="137"/>
      <c r="G181" s="137"/>
      <c r="H181" s="138"/>
      <c r="I181" s="137"/>
      <c r="J181" s="137"/>
      <c r="K181" s="137"/>
      <c r="L18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1" s="142" t="str">
        <f>IF(Tabela1[[#This Row],[Qinf Secção H]]=" -", " -", Tabela1[[#This Row],[Quantidade máxima (q) (tonelada)]]/Tabela1[[#This Row],[Qinf Secção H]])</f>
        <v xml:space="preserve"> -</v>
      </c>
      <c r="U181" s="143" t="str">
        <f>IF(Tabela1[[#This Row],[Qinf Secção P]]=" -", " -", Tabela1[[#This Row],[Quantidade máxima (q) (tonelada)]]/Tabela1[[#This Row],[Qinf Secção P]])</f>
        <v xml:space="preserve"> -</v>
      </c>
      <c r="V181" s="144" t="str">
        <f>IF(Tabela1[[#This Row],[Qinf Secção E]]=" -", " -", Tabela1[[#This Row],[Quantidade máxima (q) (tonelada)]]/Tabela1[[#This Row],[Qinf Secção E]])</f>
        <v xml:space="preserve"> -</v>
      </c>
      <c r="W181" s="143" t="str">
        <f>IF(Tabela1[[#This Row],[Qsup Secção H]]=" -", " -", Tabela1[[#This Row],[Quantidade máxima (q) (tonelada)]]/Tabela1[[#This Row],[Qsup Secção H]])</f>
        <v xml:space="preserve"> -</v>
      </c>
      <c r="X181" s="143" t="str">
        <f>IF(Tabela1[[#This Row],[Qsup Secção P]]=" -", " -", Tabela1[[#This Row],[Quantidade máxima (q) (tonelada)]]/Tabela1[[#This Row],[Qsup Secção P]])</f>
        <v xml:space="preserve"> -</v>
      </c>
      <c r="Y181" s="144" t="str">
        <f>IF(Tabela1[[#This Row],[Qsup Secção E]]=" -", " -", Tabela1[[#This Row],[Quantidade máxima (q) (tonelada)]]/Tabela1[[#This Row],[Qsup Secção E]])</f>
        <v xml:space="preserve"> -</v>
      </c>
      <c r="Z1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2" spans="2:27" s="1" customFormat="1" x14ac:dyDescent="0.3">
      <c r="B182" s="136"/>
      <c r="C182" s="137"/>
      <c r="D182" s="137"/>
      <c r="E182" s="137"/>
      <c r="F182" s="137"/>
      <c r="G182" s="137"/>
      <c r="H182" s="138"/>
      <c r="I182" s="137"/>
      <c r="J182" s="137"/>
      <c r="K182" s="137"/>
      <c r="L18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2" s="142" t="str">
        <f>IF(Tabela1[[#This Row],[Qinf Secção H]]=" -", " -", Tabela1[[#This Row],[Quantidade máxima (q) (tonelada)]]/Tabela1[[#This Row],[Qinf Secção H]])</f>
        <v xml:space="preserve"> -</v>
      </c>
      <c r="U182" s="143" t="str">
        <f>IF(Tabela1[[#This Row],[Qinf Secção P]]=" -", " -", Tabela1[[#This Row],[Quantidade máxima (q) (tonelada)]]/Tabela1[[#This Row],[Qinf Secção P]])</f>
        <v xml:space="preserve"> -</v>
      </c>
      <c r="V182" s="144" t="str">
        <f>IF(Tabela1[[#This Row],[Qinf Secção E]]=" -", " -", Tabela1[[#This Row],[Quantidade máxima (q) (tonelada)]]/Tabela1[[#This Row],[Qinf Secção E]])</f>
        <v xml:space="preserve"> -</v>
      </c>
      <c r="W182" s="143" t="str">
        <f>IF(Tabela1[[#This Row],[Qsup Secção H]]=" -", " -", Tabela1[[#This Row],[Quantidade máxima (q) (tonelada)]]/Tabela1[[#This Row],[Qsup Secção H]])</f>
        <v xml:space="preserve"> -</v>
      </c>
      <c r="X182" s="143" t="str">
        <f>IF(Tabela1[[#This Row],[Qsup Secção P]]=" -", " -", Tabela1[[#This Row],[Quantidade máxima (q) (tonelada)]]/Tabela1[[#This Row],[Qsup Secção P]])</f>
        <v xml:space="preserve"> -</v>
      </c>
      <c r="Y182" s="144" t="str">
        <f>IF(Tabela1[[#This Row],[Qsup Secção E]]=" -", " -", Tabela1[[#This Row],[Quantidade máxima (q) (tonelada)]]/Tabela1[[#This Row],[Qsup Secção E]])</f>
        <v xml:space="preserve"> -</v>
      </c>
      <c r="Z1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3" spans="2:27" s="1" customFormat="1" x14ac:dyDescent="0.3">
      <c r="B183" s="136"/>
      <c r="C183" s="137"/>
      <c r="D183" s="137"/>
      <c r="E183" s="137"/>
      <c r="F183" s="137"/>
      <c r="G183" s="137"/>
      <c r="H183" s="138"/>
      <c r="I183" s="137"/>
      <c r="J183" s="137"/>
      <c r="K183" s="137"/>
      <c r="L18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3" s="142" t="str">
        <f>IF(Tabela1[[#This Row],[Qinf Secção H]]=" -", " -", Tabela1[[#This Row],[Quantidade máxima (q) (tonelada)]]/Tabela1[[#This Row],[Qinf Secção H]])</f>
        <v xml:space="preserve"> -</v>
      </c>
      <c r="U183" s="143" t="str">
        <f>IF(Tabela1[[#This Row],[Qinf Secção P]]=" -", " -", Tabela1[[#This Row],[Quantidade máxima (q) (tonelada)]]/Tabela1[[#This Row],[Qinf Secção P]])</f>
        <v xml:space="preserve"> -</v>
      </c>
      <c r="V183" s="144" t="str">
        <f>IF(Tabela1[[#This Row],[Qinf Secção E]]=" -", " -", Tabela1[[#This Row],[Quantidade máxima (q) (tonelada)]]/Tabela1[[#This Row],[Qinf Secção E]])</f>
        <v xml:space="preserve"> -</v>
      </c>
      <c r="W183" s="143" t="str">
        <f>IF(Tabela1[[#This Row],[Qsup Secção H]]=" -", " -", Tabela1[[#This Row],[Quantidade máxima (q) (tonelada)]]/Tabela1[[#This Row],[Qsup Secção H]])</f>
        <v xml:space="preserve"> -</v>
      </c>
      <c r="X183" s="143" t="str">
        <f>IF(Tabela1[[#This Row],[Qsup Secção P]]=" -", " -", Tabela1[[#This Row],[Quantidade máxima (q) (tonelada)]]/Tabela1[[#This Row],[Qsup Secção P]])</f>
        <v xml:space="preserve"> -</v>
      </c>
      <c r="Y183" s="144" t="str">
        <f>IF(Tabela1[[#This Row],[Qsup Secção E]]=" -", " -", Tabela1[[#This Row],[Quantidade máxima (q) (tonelada)]]/Tabela1[[#This Row],[Qsup Secção E]])</f>
        <v xml:space="preserve"> -</v>
      </c>
      <c r="Z1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4" spans="2:27" s="1" customFormat="1" x14ac:dyDescent="0.3">
      <c r="B184" s="136"/>
      <c r="C184" s="137"/>
      <c r="D184" s="137"/>
      <c r="E184" s="137"/>
      <c r="F184" s="137"/>
      <c r="G184" s="137"/>
      <c r="H184" s="138"/>
      <c r="I184" s="137"/>
      <c r="J184" s="137"/>
      <c r="K184" s="137"/>
      <c r="L18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4" s="142" t="str">
        <f>IF(Tabela1[[#This Row],[Qinf Secção H]]=" -", " -", Tabela1[[#This Row],[Quantidade máxima (q) (tonelada)]]/Tabela1[[#This Row],[Qinf Secção H]])</f>
        <v xml:space="preserve"> -</v>
      </c>
      <c r="U184" s="143" t="str">
        <f>IF(Tabela1[[#This Row],[Qinf Secção P]]=" -", " -", Tabela1[[#This Row],[Quantidade máxima (q) (tonelada)]]/Tabela1[[#This Row],[Qinf Secção P]])</f>
        <v xml:space="preserve"> -</v>
      </c>
      <c r="V184" s="144" t="str">
        <f>IF(Tabela1[[#This Row],[Qinf Secção E]]=" -", " -", Tabela1[[#This Row],[Quantidade máxima (q) (tonelada)]]/Tabela1[[#This Row],[Qinf Secção E]])</f>
        <v xml:space="preserve"> -</v>
      </c>
      <c r="W184" s="143" t="str">
        <f>IF(Tabela1[[#This Row],[Qsup Secção H]]=" -", " -", Tabela1[[#This Row],[Quantidade máxima (q) (tonelada)]]/Tabela1[[#This Row],[Qsup Secção H]])</f>
        <v xml:space="preserve"> -</v>
      </c>
      <c r="X184" s="143" t="str">
        <f>IF(Tabela1[[#This Row],[Qsup Secção P]]=" -", " -", Tabela1[[#This Row],[Quantidade máxima (q) (tonelada)]]/Tabela1[[#This Row],[Qsup Secção P]])</f>
        <v xml:space="preserve"> -</v>
      </c>
      <c r="Y184" s="144" t="str">
        <f>IF(Tabela1[[#This Row],[Qsup Secção E]]=" -", " -", Tabela1[[#This Row],[Quantidade máxima (q) (tonelada)]]/Tabela1[[#This Row],[Qsup Secção E]])</f>
        <v xml:space="preserve"> -</v>
      </c>
      <c r="Z1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5" spans="2:27" s="1" customFormat="1" x14ac:dyDescent="0.3">
      <c r="B185" s="136"/>
      <c r="C185" s="137"/>
      <c r="D185" s="137"/>
      <c r="E185" s="137"/>
      <c r="F185" s="137"/>
      <c r="G185" s="137"/>
      <c r="H185" s="138"/>
      <c r="I185" s="137"/>
      <c r="J185" s="137"/>
      <c r="K185" s="137"/>
      <c r="L18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5" s="142" t="str">
        <f>IF(Tabela1[[#This Row],[Qinf Secção H]]=" -", " -", Tabela1[[#This Row],[Quantidade máxima (q) (tonelada)]]/Tabela1[[#This Row],[Qinf Secção H]])</f>
        <v xml:space="preserve"> -</v>
      </c>
      <c r="U185" s="143" t="str">
        <f>IF(Tabela1[[#This Row],[Qinf Secção P]]=" -", " -", Tabela1[[#This Row],[Quantidade máxima (q) (tonelada)]]/Tabela1[[#This Row],[Qinf Secção P]])</f>
        <v xml:space="preserve"> -</v>
      </c>
      <c r="V185" s="144" t="str">
        <f>IF(Tabela1[[#This Row],[Qinf Secção E]]=" -", " -", Tabela1[[#This Row],[Quantidade máxima (q) (tonelada)]]/Tabela1[[#This Row],[Qinf Secção E]])</f>
        <v xml:space="preserve"> -</v>
      </c>
      <c r="W185" s="143" t="str">
        <f>IF(Tabela1[[#This Row],[Qsup Secção H]]=" -", " -", Tabela1[[#This Row],[Quantidade máxima (q) (tonelada)]]/Tabela1[[#This Row],[Qsup Secção H]])</f>
        <v xml:space="preserve"> -</v>
      </c>
      <c r="X185" s="143" t="str">
        <f>IF(Tabela1[[#This Row],[Qsup Secção P]]=" -", " -", Tabela1[[#This Row],[Quantidade máxima (q) (tonelada)]]/Tabela1[[#This Row],[Qsup Secção P]])</f>
        <v xml:space="preserve"> -</v>
      </c>
      <c r="Y185" s="144" t="str">
        <f>IF(Tabela1[[#This Row],[Qsup Secção E]]=" -", " -", Tabela1[[#This Row],[Quantidade máxima (q) (tonelada)]]/Tabela1[[#This Row],[Qsup Secção E]])</f>
        <v xml:space="preserve"> -</v>
      </c>
      <c r="Z1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6" spans="2:27" s="1" customFormat="1" x14ac:dyDescent="0.3">
      <c r="B186" s="136"/>
      <c r="C186" s="137"/>
      <c r="D186" s="137"/>
      <c r="E186" s="137"/>
      <c r="F186" s="137"/>
      <c r="G186" s="137"/>
      <c r="H186" s="138"/>
      <c r="I186" s="137"/>
      <c r="J186" s="137"/>
      <c r="K186" s="137"/>
      <c r="L18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6" s="142" t="str">
        <f>IF(Tabela1[[#This Row],[Qinf Secção H]]=" -", " -", Tabela1[[#This Row],[Quantidade máxima (q) (tonelada)]]/Tabela1[[#This Row],[Qinf Secção H]])</f>
        <v xml:space="preserve"> -</v>
      </c>
      <c r="U186" s="143" t="str">
        <f>IF(Tabela1[[#This Row],[Qinf Secção P]]=" -", " -", Tabela1[[#This Row],[Quantidade máxima (q) (tonelada)]]/Tabela1[[#This Row],[Qinf Secção P]])</f>
        <v xml:space="preserve"> -</v>
      </c>
      <c r="V186" s="144" t="str">
        <f>IF(Tabela1[[#This Row],[Qinf Secção E]]=" -", " -", Tabela1[[#This Row],[Quantidade máxima (q) (tonelada)]]/Tabela1[[#This Row],[Qinf Secção E]])</f>
        <v xml:space="preserve"> -</v>
      </c>
      <c r="W186" s="143" t="str">
        <f>IF(Tabela1[[#This Row],[Qsup Secção H]]=" -", " -", Tabela1[[#This Row],[Quantidade máxima (q) (tonelada)]]/Tabela1[[#This Row],[Qsup Secção H]])</f>
        <v xml:space="preserve"> -</v>
      </c>
      <c r="X186" s="143" t="str">
        <f>IF(Tabela1[[#This Row],[Qsup Secção P]]=" -", " -", Tabela1[[#This Row],[Quantidade máxima (q) (tonelada)]]/Tabela1[[#This Row],[Qsup Secção P]])</f>
        <v xml:space="preserve"> -</v>
      </c>
      <c r="Y186" s="144" t="str">
        <f>IF(Tabela1[[#This Row],[Qsup Secção E]]=" -", " -", Tabela1[[#This Row],[Quantidade máxima (q) (tonelada)]]/Tabela1[[#This Row],[Qsup Secção E]])</f>
        <v xml:space="preserve"> -</v>
      </c>
      <c r="Z1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7" spans="2:27" s="1" customFormat="1" x14ac:dyDescent="0.3">
      <c r="B187" s="136"/>
      <c r="C187" s="137"/>
      <c r="D187" s="137"/>
      <c r="E187" s="137"/>
      <c r="F187" s="137"/>
      <c r="G187" s="137"/>
      <c r="H187" s="138"/>
      <c r="I187" s="137"/>
      <c r="J187" s="137"/>
      <c r="K187" s="137"/>
      <c r="L18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7" s="142" t="str">
        <f>IF(Tabela1[[#This Row],[Qinf Secção H]]=" -", " -", Tabela1[[#This Row],[Quantidade máxima (q) (tonelada)]]/Tabela1[[#This Row],[Qinf Secção H]])</f>
        <v xml:space="preserve"> -</v>
      </c>
      <c r="U187" s="143" t="str">
        <f>IF(Tabela1[[#This Row],[Qinf Secção P]]=" -", " -", Tabela1[[#This Row],[Quantidade máxima (q) (tonelada)]]/Tabela1[[#This Row],[Qinf Secção P]])</f>
        <v xml:space="preserve"> -</v>
      </c>
      <c r="V187" s="144" t="str">
        <f>IF(Tabela1[[#This Row],[Qinf Secção E]]=" -", " -", Tabela1[[#This Row],[Quantidade máxima (q) (tonelada)]]/Tabela1[[#This Row],[Qinf Secção E]])</f>
        <v xml:space="preserve"> -</v>
      </c>
      <c r="W187" s="143" t="str">
        <f>IF(Tabela1[[#This Row],[Qsup Secção H]]=" -", " -", Tabela1[[#This Row],[Quantidade máxima (q) (tonelada)]]/Tabela1[[#This Row],[Qsup Secção H]])</f>
        <v xml:space="preserve"> -</v>
      </c>
      <c r="X187" s="143" t="str">
        <f>IF(Tabela1[[#This Row],[Qsup Secção P]]=" -", " -", Tabela1[[#This Row],[Quantidade máxima (q) (tonelada)]]/Tabela1[[#This Row],[Qsup Secção P]])</f>
        <v xml:space="preserve"> -</v>
      </c>
      <c r="Y187" s="144" t="str">
        <f>IF(Tabela1[[#This Row],[Qsup Secção E]]=" -", " -", Tabela1[[#This Row],[Quantidade máxima (q) (tonelada)]]/Tabela1[[#This Row],[Qsup Secção E]])</f>
        <v xml:space="preserve"> -</v>
      </c>
      <c r="Z1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8" spans="2:27" s="1" customFormat="1" x14ac:dyDescent="0.3">
      <c r="B188" s="136"/>
      <c r="C188" s="137"/>
      <c r="D188" s="137"/>
      <c r="E188" s="137"/>
      <c r="F188" s="137"/>
      <c r="G188" s="137"/>
      <c r="H188" s="138"/>
      <c r="I188" s="137"/>
      <c r="J188" s="137"/>
      <c r="K188" s="137"/>
      <c r="L18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8" s="142" t="str">
        <f>IF(Tabela1[[#This Row],[Qinf Secção H]]=" -", " -", Tabela1[[#This Row],[Quantidade máxima (q) (tonelada)]]/Tabela1[[#This Row],[Qinf Secção H]])</f>
        <v xml:space="preserve"> -</v>
      </c>
      <c r="U188" s="143" t="str">
        <f>IF(Tabela1[[#This Row],[Qinf Secção P]]=" -", " -", Tabela1[[#This Row],[Quantidade máxima (q) (tonelada)]]/Tabela1[[#This Row],[Qinf Secção P]])</f>
        <v xml:space="preserve"> -</v>
      </c>
      <c r="V188" s="144" t="str">
        <f>IF(Tabela1[[#This Row],[Qinf Secção E]]=" -", " -", Tabela1[[#This Row],[Quantidade máxima (q) (tonelada)]]/Tabela1[[#This Row],[Qinf Secção E]])</f>
        <v xml:space="preserve"> -</v>
      </c>
      <c r="W188" s="143" t="str">
        <f>IF(Tabela1[[#This Row],[Qsup Secção H]]=" -", " -", Tabela1[[#This Row],[Quantidade máxima (q) (tonelada)]]/Tabela1[[#This Row],[Qsup Secção H]])</f>
        <v xml:space="preserve"> -</v>
      </c>
      <c r="X188" s="143" t="str">
        <f>IF(Tabela1[[#This Row],[Qsup Secção P]]=" -", " -", Tabela1[[#This Row],[Quantidade máxima (q) (tonelada)]]/Tabela1[[#This Row],[Qsup Secção P]])</f>
        <v xml:space="preserve"> -</v>
      </c>
      <c r="Y188" s="144" t="str">
        <f>IF(Tabela1[[#This Row],[Qsup Secção E]]=" -", " -", Tabela1[[#This Row],[Quantidade máxima (q) (tonelada)]]/Tabela1[[#This Row],[Qsup Secção E]])</f>
        <v xml:space="preserve"> -</v>
      </c>
      <c r="Z1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89" spans="2:27" s="1" customFormat="1" x14ac:dyDescent="0.3">
      <c r="B189" s="136"/>
      <c r="C189" s="137"/>
      <c r="D189" s="137"/>
      <c r="E189" s="137"/>
      <c r="F189" s="137"/>
      <c r="G189" s="137"/>
      <c r="H189" s="138"/>
      <c r="I189" s="137"/>
      <c r="J189" s="137"/>
      <c r="K189" s="137"/>
      <c r="L18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8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8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8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8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8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8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8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89" s="142" t="str">
        <f>IF(Tabela1[[#This Row],[Qinf Secção H]]=" -", " -", Tabela1[[#This Row],[Quantidade máxima (q) (tonelada)]]/Tabela1[[#This Row],[Qinf Secção H]])</f>
        <v xml:space="preserve"> -</v>
      </c>
      <c r="U189" s="143" t="str">
        <f>IF(Tabela1[[#This Row],[Qinf Secção P]]=" -", " -", Tabela1[[#This Row],[Quantidade máxima (q) (tonelada)]]/Tabela1[[#This Row],[Qinf Secção P]])</f>
        <v xml:space="preserve"> -</v>
      </c>
      <c r="V189" s="144" t="str">
        <f>IF(Tabela1[[#This Row],[Qinf Secção E]]=" -", " -", Tabela1[[#This Row],[Quantidade máxima (q) (tonelada)]]/Tabela1[[#This Row],[Qinf Secção E]])</f>
        <v xml:space="preserve"> -</v>
      </c>
      <c r="W189" s="143" t="str">
        <f>IF(Tabela1[[#This Row],[Qsup Secção H]]=" -", " -", Tabela1[[#This Row],[Quantidade máxima (q) (tonelada)]]/Tabela1[[#This Row],[Qsup Secção H]])</f>
        <v xml:space="preserve"> -</v>
      </c>
      <c r="X189" s="143" t="str">
        <f>IF(Tabela1[[#This Row],[Qsup Secção P]]=" -", " -", Tabela1[[#This Row],[Quantidade máxima (q) (tonelada)]]/Tabela1[[#This Row],[Qsup Secção P]])</f>
        <v xml:space="preserve"> -</v>
      </c>
      <c r="Y189" s="144" t="str">
        <f>IF(Tabela1[[#This Row],[Qsup Secção E]]=" -", " -", Tabela1[[#This Row],[Quantidade máxima (q) (tonelada)]]/Tabela1[[#This Row],[Qsup Secção E]])</f>
        <v xml:space="preserve"> -</v>
      </c>
      <c r="Z1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0" spans="2:27" s="1" customFormat="1" x14ac:dyDescent="0.3">
      <c r="B190" s="136"/>
      <c r="C190" s="137"/>
      <c r="D190" s="137"/>
      <c r="E190" s="137"/>
      <c r="F190" s="137"/>
      <c r="G190" s="137"/>
      <c r="H190" s="138"/>
      <c r="I190" s="137"/>
      <c r="J190" s="137"/>
      <c r="K190" s="137"/>
      <c r="L19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0" s="142" t="str">
        <f>IF(Tabela1[[#This Row],[Qinf Secção H]]=" -", " -", Tabela1[[#This Row],[Quantidade máxima (q) (tonelada)]]/Tabela1[[#This Row],[Qinf Secção H]])</f>
        <v xml:space="preserve"> -</v>
      </c>
      <c r="U190" s="143" t="str">
        <f>IF(Tabela1[[#This Row],[Qinf Secção P]]=" -", " -", Tabela1[[#This Row],[Quantidade máxima (q) (tonelada)]]/Tabela1[[#This Row],[Qinf Secção P]])</f>
        <v xml:space="preserve"> -</v>
      </c>
      <c r="V190" s="144" t="str">
        <f>IF(Tabela1[[#This Row],[Qinf Secção E]]=" -", " -", Tabela1[[#This Row],[Quantidade máxima (q) (tonelada)]]/Tabela1[[#This Row],[Qinf Secção E]])</f>
        <v xml:space="preserve"> -</v>
      </c>
      <c r="W190" s="143" t="str">
        <f>IF(Tabela1[[#This Row],[Qsup Secção H]]=" -", " -", Tabela1[[#This Row],[Quantidade máxima (q) (tonelada)]]/Tabela1[[#This Row],[Qsup Secção H]])</f>
        <v xml:space="preserve"> -</v>
      </c>
      <c r="X190" s="143" t="str">
        <f>IF(Tabela1[[#This Row],[Qsup Secção P]]=" -", " -", Tabela1[[#This Row],[Quantidade máxima (q) (tonelada)]]/Tabela1[[#This Row],[Qsup Secção P]])</f>
        <v xml:space="preserve"> -</v>
      </c>
      <c r="Y190" s="144" t="str">
        <f>IF(Tabela1[[#This Row],[Qsup Secção E]]=" -", " -", Tabela1[[#This Row],[Quantidade máxima (q) (tonelada)]]/Tabela1[[#This Row],[Qsup Secção E]])</f>
        <v xml:space="preserve"> -</v>
      </c>
      <c r="Z1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1" spans="2:27" s="1" customFormat="1" x14ac:dyDescent="0.3">
      <c r="B191" s="136"/>
      <c r="C191" s="137"/>
      <c r="D191" s="137"/>
      <c r="E191" s="137"/>
      <c r="F191" s="137"/>
      <c r="G191" s="137"/>
      <c r="H191" s="138"/>
      <c r="I191" s="137"/>
      <c r="J191" s="137"/>
      <c r="K191" s="137"/>
      <c r="L19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1" s="142" t="str">
        <f>IF(Tabela1[[#This Row],[Qinf Secção H]]=" -", " -", Tabela1[[#This Row],[Quantidade máxima (q) (tonelada)]]/Tabela1[[#This Row],[Qinf Secção H]])</f>
        <v xml:space="preserve"> -</v>
      </c>
      <c r="U191" s="143" t="str">
        <f>IF(Tabela1[[#This Row],[Qinf Secção P]]=" -", " -", Tabela1[[#This Row],[Quantidade máxima (q) (tonelada)]]/Tabela1[[#This Row],[Qinf Secção P]])</f>
        <v xml:space="preserve"> -</v>
      </c>
      <c r="V191" s="144" t="str">
        <f>IF(Tabela1[[#This Row],[Qinf Secção E]]=" -", " -", Tabela1[[#This Row],[Quantidade máxima (q) (tonelada)]]/Tabela1[[#This Row],[Qinf Secção E]])</f>
        <v xml:space="preserve"> -</v>
      </c>
      <c r="W191" s="143" t="str">
        <f>IF(Tabela1[[#This Row],[Qsup Secção H]]=" -", " -", Tabela1[[#This Row],[Quantidade máxima (q) (tonelada)]]/Tabela1[[#This Row],[Qsup Secção H]])</f>
        <v xml:space="preserve"> -</v>
      </c>
      <c r="X191" s="143" t="str">
        <f>IF(Tabela1[[#This Row],[Qsup Secção P]]=" -", " -", Tabela1[[#This Row],[Quantidade máxima (q) (tonelada)]]/Tabela1[[#This Row],[Qsup Secção P]])</f>
        <v xml:space="preserve"> -</v>
      </c>
      <c r="Y191" s="144" t="str">
        <f>IF(Tabela1[[#This Row],[Qsup Secção E]]=" -", " -", Tabela1[[#This Row],[Quantidade máxima (q) (tonelada)]]/Tabela1[[#This Row],[Qsup Secção E]])</f>
        <v xml:space="preserve"> -</v>
      </c>
      <c r="Z1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2" spans="2:27" s="1" customFormat="1" x14ac:dyDescent="0.3">
      <c r="B192" s="136"/>
      <c r="C192" s="137"/>
      <c r="D192" s="137"/>
      <c r="E192" s="137"/>
      <c r="F192" s="137"/>
      <c r="G192" s="137"/>
      <c r="H192" s="138"/>
      <c r="I192" s="137"/>
      <c r="J192" s="137"/>
      <c r="K192" s="137"/>
      <c r="L19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2" s="142" t="str">
        <f>IF(Tabela1[[#This Row],[Qinf Secção H]]=" -", " -", Tabela1[[#This Row],[Quantidade máxima (q) (tonelada)]]/Tabela1[[#This Row],[Qinf Secção H]])</f>
        <v xml:space="preserve"> -</v>
      </c>
      <c r="U192" s="143" t="str">
        <f>IF(Tabela1[[#This Row],[Qinf Secção P]]=" -", " -", Tabela1[[#This Row],[Quantidade máxima (q) (tonelada)]]/Tabela1[[#This Row],[Qinf Secção P]])</f>
        <v xml:space="preserve"> -</v>
      </c>
      <c r="V192" s="144" t="str">
        <f>IF(Tabela1[[#This Row],[Qinf Secção E]]=" -", " -", Tabela1[[#This Row],[Quantidade máxima (q) (tonelada)]]/Tabela1[[#This Row],[Qinf Secção E]])</f>
        <v xml:space="preserve"> -</v>
      </c>
      <c r="W192" s="143" t="str">
        <f>IF(Tabela1[[#This Row],[Qsup Secção H]]=" -", " -", Tabela1[[#This Row],[Quantidade máxima (q) (tonelada)]]/Tabela1[[#This Row],[Qsup Secção H]])</f>
        <v xml:space="preserve"> -</v>
      </c>
      <c r="X192" s="143" t="str">
        <f>IF(Tabela1[[#This Row],[Qsup Secção P]]=" -", " -", Tabela1[[#This Row],[Quantidade máxima (q) (tonelada)]]/Tabela1[[#This Row],[Qsup Secção P]])</f>
        <v xml:space="preserve"> -</v>
      </c>
      <c r="Y192" s="144" t="str">
        <f>IF(Tabela1[[#This Row],[Qsup Secção E]]=" -", " -", Tabela1[[#This Row],[Quantidade máxima (q) (tonelada)]]/Tabela1[[#This Row],[Qsup Secção E]])</f>
        <v xml:space="preserve"> -</v>
      </c>
      <c r="Z1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3" spans="2:27" s="1" customFormat="1" x14ac:dyDescent="0.3">
      <c r="B193" s="136"/>
      <c r="C193" s="137"/>
      <c r="D193" s="137"/>
      <c r="E193" s="137"/>
      <c r="F193" s="137"/>
      <c r="G193" s="137"/>
      <c r="H193" s="138"/>
      <c r="I193" s="137"/>
      <c r="J193" s="137"/>
      <c r="K193" s="137"/>
      <c r="L19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3" s="142" t="str">
        <f>IF(Tabela1[[#This Row],[Qinf Secção H]]=" -", " -", Tabela1[[#This Row],[Quantidade máxima (q) (tonelada)]]/Tabela1[[#This Row],[Qinf Secção H]])</f>
        <v xml:space="preserve"> -</v>
      </c>
      <c r="U193" s="143" t="str">
        <f>IF(Tabela1[[#This Row],[Qinf Secção P]]=" -", " -", Tabela1[[#This Row],[Quantidade máxima (q) (tonelada)]]/Tabela1[[#This Row],[Qinf Secção P]])</f>
        <v xml:space="preserve"> -</v>
      </c>
      <c r="V193" s="144" t="str">
        <f>IF(Tabela1[[#This Row],[Qinf Secção E]]=" -", " -", Tabela1[[#This Row],[Quantidade máxima (q) (tonelada)]]/Tabela1[[#This Row],[Qinf Secção E]])</f>
        <v xml:space="preserve"> -</v>
      </c>
      <c r="W193" s="143" t="str">
        <f>IF(Tabela1[[#This Row],[Qsup Secção H]]=" -", " -", Tabela1[[#This Row],[Quantidade máxima (q) (tonelada)]]/Tabela1[[#This Row],[Qsup Secção H]])</f>
        <v xml:space="preserve"> -</v>
      </c>
      <c r="X193" s="143" t="str">
        <f>IF(Tabela1[[#This Row],[Qsup Secção P]]=" -", " -", Tabela1[[#This Row],[Quantidade máxima (q) (tonelada)]]/Tabela1[[#This Row],[Qsup Secção P]])</f>
        <v xml:space="preserve"> -</v>
      </c>
      <c r="Y193" s="144" t="str">
        <f>IF(Tabela1[[#This Row],[Qsup Secção E]]=" -", " -", Tabela1[[#This Row],[Quantidade máxima (q) (tonelada)]]/Tabela1[[#This Row],[Qsup Secção E]])</f>
        <v xml:space="preserve"> -</v>
      </c>
      <c r="Z1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4" spans="2:27" s="1" customFormat="1" x14ac:dyDescent="0.3">
      <c r="B194" s="136"/>
      <c r="C194" s="137"/>
      <c r="D194" s="137"/>
      <c r="E194" s="137"/>
      <c r="F194" s="137"/>
      <c r="G194" s="137"/>
      <c r="H194" s="138"/>
      <c r="I194" s="137"/>
      <c r="J194" s="137"/>
      <c r="K194" s="137"/>
      <c r="L19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4" s="142" t="str">
        <f>IF(Tabela1[[#This Row],[Qinf Secção H]]=" -", " -", Tabela1[[#This Row],[Quantidade máxima (q) (tonelada)]]/Tabela1[[#This Row],[Qinf Secção H]])</f>
        <v xml:space="preserve"> -</v>
      </c>
      <c r="U194" s="143" t="str">
        <f>IF(Tabela1[[#This Row],[Qinf Secção P]]=" -", " -", Tabela1[[#This Row],[Quantidade máxima (q) (tonelada)]]/Tabela1[[#This Row],[Qinf Secção P]])</f>
        <v xml:space="preserve"> -</v>
      </c>
      <c r="V194" s="144" t="str">
        <f>IF(Tabela1[[#This Row],[Qinf Secção E]]=" -", " -", Tabela1[[#This Row],[Quantidade máxima (q) (tonelada)]]/Tabela1[[#This Row],[Qinf Secção E]])</f>
        <v xml:space="preserve"> -</v>
      </c>
      <c r="W194" s="143" t="str">
        <f>IF(Tabela1[[#This Row],[Qsup Secção H]]=" -", " -", Tabela1[[#This Row],[Quantidade máxima (q) (tonelada)]]/Tabela1[[#This Row],[Qsup Secção H]])</f>
        <v xml:space="preserve"> -</v>
      </c>
      <c r="X194" s="143" t="str">
        <f>IF(Tabela1[[#This Row],[Qsup Secção P]]=" -", " -", Tabela1[[#This Row],[Quantidade máxima (q) (tonelada)]]/Tabela1[[#This Row],[Qsup Secção P]])</f>
        <v xml:space="preserve"> -</v>
      </c>
      <c r="Y194" s="144" t="str">
        <f>IF(Tabela1[[#This Row],[Qsup Secção E]]=" -", " -", Tabela1[[#This Row],[Quantidade máxima (q) (tonelada)]]/Tabela1[[#This Row],[Qsup Secção E]])</f>
        <v xml:space="preserve"> -</v>
      </c>
      <c r="Z1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5" spans="2:27" s="1" customFormat="1" x14ac:dyDescent="0.3">
      <c r="B195" s="136"/>
      <c r="C195" s="137"/>
      <c r="D195" s="137"/>
      <c r="E195" s="137"/>
      <c r="F195" s="137"/>
      <c r="G195" s="137"/>
      <c r="H195" s="138"/>
      <c r="I195" s="137"/>
      <c r="J195" s="137"/>
      <c r="K195" s="137"/>
      <c r="L19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5" s="142" t="str">
        <f>IF(Tabela1[[#This Row],[Qinf Secção H]]=" -", " -", Tabela1[[#This Row],[Quantidade máxima (q) (tonelada)]]/Tabela1[[#This Row],[Qinf Secção H]])</f>
        <v xml:space="preserve"> -</v>
      </c>
      <c r="U195" s="143" t="str">
        <f>IF(Tabela1[[#This Row],[Qinf Secção P]]=" -", " -", Tabela1[[#This Row],[Quantidade máxima (q) (tonelada)]]/Tabela1[[#This Row],[Qinf Secção P]])</f>
        <v xml:space="preserve"> -</v>
      </c>
      <c r="V195" s="144" t="str">
        <f>IF(Tabela1[[#This Row],[Qinf Secção E]]=" -", " -", Tabela1[[#This Row],[Quantidade máxima (q) (tonelada)]]/Tabela1[[#This Row],[Qinf Secção E]])</f>
        <v xml:space="preserve"> -</v>
      </c>
      <c r="W195" s="143" t="str">
        <f>IF(Tabela1[[#This Row],[Qsup Secção H]]=" -", " -", Tabela1[[#This Row],[Quantidade máxima (q) (tonelada)]]/Tabela1[[#This Row],[Qsup Secção H]])</f>
        <v xml:space="preserve"> -</v>
      </c>
      <c r="X195" s="143" t="str">
        <f>IF(Tabela1[[#This Row],[Qsup Secção P]]=" -", " -", Tabela1[[#This Row],[Quantidade máxima (q) (tonelada)]]/Tabela1[[#This Row],[Qsup Secção P]])</f>
        <v xml:space="preserve"> -</v>
      </c>
      <c r="Y195" s="144" t="str">
        <f>IF(Tabela1[[#This Row],[Qsup Secção E]]=" -", " -", Tabela1[[#This Row],[Quantidade máxima (q) (tonelada)]]/Tabela1[[#This Row],[Qsup Secção E]])</f>
        <v xml:space="preserve"> -</v>
      </c>
      <c r="Z1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6" spans="2:27" s="1" customFormat="1" x14ac:dyDescent="0.3">
      <c r="B196" s="136"/>
      <c r="C196" s="137"/>
      <c r="D196" s="137"/>
      <c r="E196" s="137"/>
      <c r="F196" s="137"/>
      <c r="G196" s="137"/>
      <c r="H196" s="138"/>
      <c r="I196" s="137"/>
      <c r="J196" s="137"/>
      <c r="K196" s="137"/>
      <c r="L19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6" s="142" t="str">
        <f>IF(Tabela1[[#This Row],[Qinf Secção H]]=" -", " -", Tabela1[[#This Row],[Quantidade máxima (q) (tonelada)]]/Tabela1[[#This Row],[Qinf Secção H]])</f>
        <v xml:space="preserve"> -</v>
      </c>
      <c r="U196" s="143" t="str">
        <f>IF(Tabela1[[#This Row],[Qinf Secção P]]=" -", " -", Tabela1[[#This Row],[Quantidade máxima (q) (tonelada)]]/Tabela1[[#This Row],[Qinf Secção P]])</f>
        <v xml:space="preserve"> -</v>
      </c>
      <c r="V196" s="144" t="str">
        <f>IF(Tabela1[[#This Row],[Qinf Secção E]]=" -", " -", Tabela1[[#This Row],[Quantidade máxima (q) (tonelada)]]/Tabela1[[#This Row],[Qinf Secção E]])</f>
        <v xml:space="preserve"> -</v>
      </c>
      <c r="W196" s="143" t="str">
        <f>IF(Tabela1[[#This Row],[Qsup Secção H]]=" -", " -", Tabela1[[#This Row],[Quantidade máxima (q) (tonelada)]]/Tabela1[[#This Row],[Qsup Secção H]])</f>
        <v xml:space="preserve"> -</v>
      </c>
      <c r="X196" s="143" t="str">
        <f>IF(Tabela1[[#This Row],[Qsup Secção P]]=" -", " -", Tabela1[[#This Row],[Quantidade máxima (q) (tonelada)]]/Tabela1[[#This Row],[Qsup Secção P]])</f>
        <v xml:space="preserve"> -</v>
      </c>
      <c r="Y196" s="144" t="str">
        <f>IF(Tabela1[[#This Row],[Qsup Secção E]]=" -", " -", Tabela1[[#This Row],[Quantidade máxima (q) (tonelada)]]/Tabela1[[#This Row],[Qsup Secção E]])</f>
        <v xml:space="preserve"> -</v>
      </c>
      <c r="Z1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7" spans="2:27" s="1" customFormat="1" x14ac:dyDescent="0.3">
      <c r="B197" s="136"/>
      <c r="C197" s="137"/>
      <c r="D197" s="137"/>
      <c r="E197" s="137"/>
      <c r="F197" s="137"/>
      <c r="G197" s="137"/>
      <c r="H197" s="138"/>
      <c r="I197" s="137"/>
      <c r="J197" s="137"/>
      <c r="K197" s="137"/>
      <c r="L19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7" s="142" t="str">
        <f>IF(Tabela1[[#This Row],[Qinf Secção H]]=" -", " -", Tabela1[[#This Row],[Quantidade máxima (q) (tonelada)]]/Tabela1[[#This Row],[Qinf Secção H]])</f>
        <v xml:space="preserve"> -</v>
      </c>
      <c r="U197" s="143" t="str">
        <f>IF(Tabela1[[#This Row],[Qinf Secção P]]=" -", " -", Tabela1[[#This Row],[Quantidade máxima (q) (tonelada)]]/Tabela1[[#This Row],[Qinf Secção P]])</f>
        <v xml:space="preserve"> -</v>
      </c>
      <c r="V197" s="144" t="str">
        <f>IF(Tabela1[[#This Row],[Qinf Secção E]]=" -", " -", Tabela1[[#This Row],[Quantidade máxima (q) (tonelada)]]/Tabela1[[#This Row],[Qinf Secção E]])</f>
        <v xml:space="preserve"> -</v>
      </c>
      <c r="W197" s="143" t="str">
        <f>IF(Tabela1[[#This Row],[Qsup Secção H]]=" -", " -", Tabela1[[#This Row],[Quantidade máxima (q) (tonelada)]]/Tabela1[[#This Row],[Qsup Secção H]])</f>
        <v xml:space="preserve"> -</v>
      </c>
      <c r="X197" s="143" t="str">
        <f>IF(Tabela1[[#This Row],[Qsup Secção P]]=" -", " -", Tabela1[[#This Row],[Quantidade máxima (q) (tonelada)]]/Tabela1[[#This Row],[Qsup Secção P]])</f>
        <v xml:space="preserve"> -</v>
      </c>
      <c r="Y197" s="144" t="str">
        <f>IF(Tabela1[[#This Row],[Qsup Secção E]]=" -", " -", Tabela1[[#This Row],[Quantidade máxima (q) (tonelada)]]/Tabela1[[#This Row],[Qsup Secção E]])</f>
        <v xml:space="preserve"> -</v>
      </c>
      <c r="Z1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8" spans="2:27" s="1" customFormat="1" x14ac:dyDescent="0.3">
      <c r="B198" s="136"/>
      <c r="C198" s="137"/>
      <c r="D198" s="137"/>
      <c r="E198" s="137"/>
      <c r="F198" s="137"/>
      <c r="G198" s="137"/>
      <c r="H198" s="138"/>
      <c r="I198" s="137"/>
      <c r="J198" s="137"/>
      <c r="K198" s="137"/>
      <c r="L19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8" s="142" t="str">
        <f>IF(Tabela1[[#This Row],[Qinf Secção H]]=" -", " -", Tabela1[[#This Row],[Quantidade máxima (q) (tonelada)]]/Tabela1[[#This Row],[Qinf Secção H]])</f>
        <v xml:space="preserve"> -</v>
      </c>
      <c r="U198" s="143" t="str">
        <f>IF(Tabela1[[#This Row],[Qinf Secção P]]=" -", " -", Tabela1[[#This Row],[Quantidade máxima (q) (tonelada)]]/Tabela1[[#This Row],[Qinf Secção P]])</f>
        <v xml:space="preserve"> -</v>
      </c>
      <c r="V198" s="144" t="str">
        <f>IF(Tabela1[[#This Row],[Qinf Secção E]]=" -", " -", Tabela1[[#This Row],[Quantidade máxima (q) (tonelada)]]/Tabela1[[#This Row],[Qinf Secção E]])</f>
        <v xml:space="preserve"> -</v>
      </c>
      <c r="W198" s="143" t="str">
        <f>IF(Tabela1[[#This Row],[Qsup Secção H]]=" -", " -", Tabela1[[#This Row],[Quantidade máxima (q) (tonelada)]]/Tabela1[[#This Row],[Qsup Secção H]])</f>
        <v xml:space="preserve"> -</v>
      </c>
      <c r="X198" s="143" t="str">
        <f>IF(Tabela1[[#This Row],[Qsup Secção P]]=" -", " -", Tabela1[[#This Row],[Quantidade máxima (q) (tonelada)]]/Tabela1[[#This Row],[Qsup Secção P]])</f>
        <v xml:space="preserve"> -</v>
      </c>
      <c r="Y198" s="144" t="str">
        <f>IF(Tabela1[[#This Row],[Qsup Secção E]]=" -", " -", Tabela1[[#This Row],[Quantidade máxima (q) (tonelada)]]/Tabela1[[#This Row],[Qsup Secção E]])</f>
        <v xml:space="preserve"> -</v>
      </c>
      <c r="Z1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99" spans="2:27" s="1" customFormat="1" x14ac:dyDescent="0.3">
      <c r="B199" s="136"/>
      <c r="C199" s="137"/>
      <c r="D199" s="137"/>
      <c r="E199" s="137"/>
      <c r="F199" s="137"/>
      <c r="G199" s="137"/>
      <c r="H199" s="138"/>
      <c r="I199" s="137"/>
      <c r="J199" s="137"/>
      <c r="K199" s="137"/>
      <c r="L19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9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9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9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9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9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9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9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99" s="142" t="str">
        <f>IF(Tabela1[[#This Row],[Qinf Secção H]]=" -", " -", Tabela1[[#This Row],[Quantidade máxima (q) (tonelada)]]/Tabela1[[#This Row],[Qinf Secção H]])</f>
        <v xml:space="preserve"> -</v>
      </c>
      <c r="U199" s="143" t="str">
        <f>IF(Tabela1[[#This Row],[Qinf Secção P]]=" -", " -", Tabela1[[#This Row],[Quantidade máxima (q) (tonelada)]]/Tabela1[[#This Row],[Qinf Secção P]])</f>
        <v xml:space="preserve"> -</v>
      </c>
      <c r="V199" s="144" t="str">
        <f>IF(Tabela1[[#This Row],[Qinf Secção E]]=" -", " -", Tabela1[[#This Row],[Quantidade máxima (q) (tonelada)]]/Tabela1[[#This Row],[Qinf Secção E]])</f>
        <v xml:space="preserve"> -</v>
      </c>
      <c r="W199" s="143" t="str">
        <f>IF(Tabela1[[#This Row],[Qsup Secção H]]=" -", " -", Tabela1[[#This Row],[Quantidade máxima (q) (tonelada)]]/Tabela1[[#This Row],[Qsup Secção H]])</f>
        <v xml:space="preserve"> -</v>
      </c>
      <c r="X199" s="143" t="str">
        <f>IF(Tabela1[[#This Row],[Qsup Secção P]]=" -", " -", Tabela1[[#This Row],[Quantidade máxima (q) (tonelada)]]/Tabela1[[#This Row],[Qsup Secção P]])</f>
        <v xml:space="preserve"> -</v>
      </c>
      <c r="Y199" s="144" t="str">
        <f>IF(Tabela1[[#This Row],[Qsup Secção E]]=" -", " -", Tabela1[[#This Row],[Quantidade máxima (q) (tonelada)]]/Tabela1[[#This Row],[Qsup Secção E]])</f>
        <v xml:space="preserve"> -</v>
      </c>
      <c r="Z1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0" spans="2:27" s="1" customFormat="1" x14ac:dyDescent="0.3">
      <c r="B200" s="136"/>
      <c r="C200" s="137"/>
      <c r="D200" s="137"/>
      <c r="E200" s="137"/>
      <c r="F200" s="137"/>
      <c r="G200" s="137"/>
      <c r="H200" s="138"/>
      <c r="I200" s="137"/>
      <c r="J200" s="137"/>
      <c r="K200" s="137"/>
      <c r="L20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0" s="142" t="str">
        <f>IF(Tabela1[[#This Row],[Qinf Secção H]]=" -", " -", Tabela1[[#This Row],[Quantidade máxima (q) (tonelada)]]/Tabela1[[#This Row],[Qinf Secção H]])</f>
        <v xml:space="preserve"> -</v>
      </c>
      <c r="U200" s="143" t="str">
        <f>IF(Tabela1[[#This Row],[Qinf Secção P]]=" -", " -", Tabela1[[#This Row],[Quantidade máxima (q) (tonelada)]]/Tabela1[[#This Row],[Qinf Secção P]])</f>
        <v xml:space="preserve"> -</v>
      </c>
      <c r="V200" s="144" t="str">
        <f>IF(Tabela1[[#This Row],[Qinf Secção E]]=" -", " -", Tabela1[[#This Row],[Quantidade máxima (q) (tonelada)]]/Tabela1[[#This Row],[Qinf Secção E]])</f>
        <v xml:space="preserve"> -</v>
      </c>
      <c r="W200" s="143" t="str">
        <f>IF(Tabela1[[#This Row],[Qsup Secção H]]=" -", " -", Tabela1[[#This Row],[Quantidade máxima (q) (tonelada)]]/Tabela1[[#This Row],[Qsup Secção H]])</f>
        <v xml:space="preserve"> -</v>
      </c>
      <c r="X200" s="143" t="str">
        <f>IF(Tabela1[[#This Row],[Qsup Secção P]]=" -", " -", Tabela1[[#This Row],[Quantidade máxima (q) (tonelada)]]/Tabela1[[#This Row],[Qsup Secção P]])</f>
        <v xml:space="preserve"> -</v>
      </c>
      <c r="Y200" s="144" t="str">
        <f>IF(Tabela1[[#This Row],[Qsup Secção E]]=" -", " -", Tabela1[[#This Row],[Quantidade máxima (q) (tonelada)]]/Tabela1[[#This Row],[Qsup Secção E]])</f>
        <v xml:space="preserve"> -</v>
      </c>
      <c r="Z2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1" spans="2:27" s="1" customFormat="1" x14ac:dyDescent="0.3">
      <c r="B201" s="136"/>
      <c r="C201" s="137"/>
      <c r="D201" s="137"/>
      <c r="E201" s="137"/>
      <c r="F201" s="137"/>
      <c r="G201" s="137"/>
      <c r="H201" s="138"/>
      <c r="I201" s="137"/>
      <c r="J201" s="137"/>
      <c r="K201" s="137"/>
      <c r="L20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1" s="142" t="str">
        <f>IF(Tabela1[[#This Row],[Qinf Secção H]]=" -", " -", Tabela1[[#This Row],[Quantidade máxima (q) (tonelada)]]/Tabela1[[#This Row],[Qinf Secção H]])</f>
        <v xml:space="preserve"> -</v>
      </c>
      <c r="U201" s="143" t="str">
        <f>IF(Tabela1[[#This Row],[Qinf Secção P]]=" -", " -", Tabela1[[#This Row],[Quantidade máxima (q) (tonelada)]]/Tabela1[[#This Row],[Qinf Secção P]])</f>
        <v xml:space="preserve"> -</v>
      </c>
      <c r="V201" s="144" t="str">
        <f>IF(Tabela1[[#This Row],[Qinf Secção E]]=" -", " -", Tabela1[[#This Row],[Quantidade máxima (q) (tonelada)]]/Tabela1[[#This Row],[Qinf Secção E]])</f>
        <v xml:space="preserve"> -</v>
      </c>
      <c r="W201" s="143" t="str">
        <f>IF(Tabela1[[#This Row],[Qsup Secção H]]=" -", " -", Tabela1[[#This Row],[Quantidade máxima (q) (tonelada)]]/Tabela1[[#This Row],[Qsup Secção H]])</f>
        <v xml:space="preserve"> -</v>
      </c>
      <c r="X201" s="143" t="str">
        <f>IF(Tabela1[[#This Row],[Qsup Secção P]]=" -", " -", Tabela1[[#This Row],[Quantidade máxima (q) (tonelada)]]/Tabela1[[#This Row],[Qsup Secção P]])</f>
        <v xml:space="preserve"> -</v>
      </c>
      <c r="Y201" s="144" t="str">
        <f>IF(Tabela1[[#This Row],[Qsup Secção E]]=" -", " -", Tabela1[[#This Row],[Quantidade máxima (q) (tonelada)]]/Tabela1[[#This Row],[Qsup Secção E]])</f>
        <v xml:space="preserve"> -</v>
      </c>
      <c r="Z2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2" spans="2:27" s="1" customFormat="1" x14ac:dyDescent="0.3">
      <c r="B202" s="136"/>
      <c r="C202" s="137"/>
      <c r="D202" s="137"/>
      <c r="E202" s="137"/>
      <c r="F202" s="137"/>
      <c r="G202" s="137"/>
      <c r="H202" s="138"/>
      <c r="I202" s="137"/>
      <c r="J202" s="137"/>
      <c r="K202" s="137"/>
      <c r="L20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2" s="142" t="str">
        <f>IF(Tabela1[[#This Row],[Qinf Secção H]]=" -", " -", Tabela1[[#This Row],[Quantidade máxima (q) (tonelada)]]/Tabela1[[#This Row],[Qinf Secção H]])</f>
        <v xml:space="preserve"> -</v>
      </c>
      <c r="U202" s="143" t="str">
        <f>IF(Tabela1[[#This Row],[Qinf Secção P]]=" -", " -", Tabela1[[#This Row],[Quantidade máxima (q) (tonelada)]]/Tabela1[[#This Row],[Qinf Secção P]])</f>
        <v xml:space="preserve"> -</v>
      </c>
      <c r="V202" s="144" t="str">
        <f>IF(Tabela1[[#This Row],[Qinf Secção E]]=" -", " -", Tabela1[[#This Row],[Quantidade máxima (q) (tonelada)]]/Tabela1[[#This Row],[Qinf Secção E]])</f>
        <v xml:space="preserve"> -</v>
      </c>
      <c r="W202" s="143" t="str">
        <f>IF(Tabela1[[#This Row],[Qsup Secção H]]=" -", " -", Tabela1[[#This Row],[Quantidade máxima (q) (tonelada)]]/Tabela1[[#This Row],[Qsup Secção H]])</f>
        <v xml:space="preserve"> -</v>
      </c>
      <c r="X202" s="143" t="str">
        <f>IF(Tabela1[[#This Row],[Qsup Secção P]]=" -", " -", Tabela1[[#This Row],[Quantidade máxima (q) (tonelada)]]/Tabela1[[#This Row],[Qsup Secção P]])</f>
        <v xml:space="preserve"> -</v>
      </c>
      <c r="Y202" s="144" t="str">
        <f>IF(Tabela1[[#This Row],[Qsup Secção E]]=" -", " -", Tabela1[[#This Row],[Quantidade máxima (q) (tonelada)]]/Tabela1[[#This Row],[Qsup Secção E]])</f>
        <v xml:space="preserve"> -</v>
      </c>
      <c r="Z2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3" spans="2:27" s="1" customFormat="1" x14ac:dyDescent="0.3">
      <c r="B203" s="136"/>
      <c r="C203" s="137"/>
      <c r="D203" s="137"/>
      <c r="E203" s="137"/>
      <c r="F203" s="137"/>
      <c r="G203" s="137"/>
      <c r="H203" s="138"/>
      <c r="I203" s="137"/>
      <c r="J203" s="137"/>
      <c r="K203" s="137"/>
      <c r="L20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3" s="142" t="str">
        <f>IF(Tabela1[[#This Row],[Qinf Secção H]]=" -", " -", Tabela1[[#This Row],[Quantidade máxima (q) (tonelada)]]/Tabela1[[#This Row],[Qinf Secção H]])</f>
        <v xml:space="preserve"> -</v>
      </c>
      <c r="U203" s="143" t="str">
        <f>IF(Tabela1[[#This Row],[Qinf Secção P]]=" -", " -", Tabela1[[#This Row],[Quantidade máxima (q) (tonelada)]]/Tabela1[[#This Row],[Qinf Secção P]])</f>
        <v xml:space="preserve"> -</v>
      </c>
      <c r="V203" s="144" t="str">
        <f>IF(Tabela1[[#This Row],[Qinf Secção E]]=" -", " -", Tabela1[[#This Row],[Quantidade máxima (q) (tonelada)]]/Tabela1[[#This Row],[Qinf Secção E]])</f>
        <v xml:space="preserve"> -</v>
      </c>
      <c r="W203" s="143" t="str">
        <f>IF(Tabela1[[#This Row],[Qsup Secção H]]=" -", " -", Tabela1[[#This Row],[Quantidade máxima (q) (tonelada)]]/Tabela1[[#This Row],[Qsup Secção H]])</f>
        <v xml:space="preserve"> -</v>
      </c>
      <c r="X203" s="143" t="str">
        <f>IF(Tabela1[[#This Row],[Qsup Secção P]]=" -", " -", Tabela1[[#This Row],[Quantidade máxima (q) (tonelada)]]/Tabela1[[#This Row],[Qsup Secção P]])</f>
        <v xml:space="preserve"> -</v>
      </c>
      <c r="Y203" s="144" t="str">
        <f>IF(Tabela1[[#This Row],[Qsup Secção E]]=" -", " -", Tabela1[[#This Row],[Quantidade máxima (q) (tonelada)]]/Tabela1[[#This Row],[Qsup Secção E]])</f>
        <v xml:space="preserve"> -</v>
      </c>
      <c r="Z2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4" spans="2:27" s="1" customFormat="1" x14ac:dyDescent="0.3">
      <c r="B204" s="136"/>
      <c r="C204" s="137"/>
      <c r="D204" s="137"/>
      <c r="E204" s="137"/>
      <c r="F204" s="137"/>
      <c r="G204" s="137"/>
      <c r="H204" s="138"/>
      <c r="I204" s="137"/>
      <c r="J204" s="137"/>
      <c r="K204" s="137"/>
      <c r="L20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4" s="142" t="str">
        <f>IF(Tabela1[[#This Row],[Qinf Secção H]]=" -", " -", Tabela1[[#This Row],[Quantidade máxima (q) (tonelada)]]/Tabela1[[#This Row],[Qinf Secção H]])</f>
        <v xml:space="preserve"> -</v>
      </c>
      <c r="U204" s="143" t="str">
        <f>IF(Tabela1[[#This Row],[Qinf Secção P]]=" -", " -", Tabela1[[#This Row],[Quantidade máxima (q) (tonelada)]]/Tabela1[[#This Row],[Qinf Secção P]])</f>
        <v xml:space="preserve"> -</v>
      </c>
      <c r="V204" s="144" t="str">
        <f>IF(Tabela1[[#This Row],[Qinf Secção E]]=" -", " -", Tabela1[[#This Row],[Quantidade máxima (q) (tonelada)]]/Tabela1[[#This Row],[Qinf Secção E]])</f>
        <v xml:space="preserve"> -</v>
      </c>
      <c r="W204" s="143" t="str">
        <f>IF(Tabela1[[#This Row],[Qsup Secção H]]=" -", " -", Tabela1[[#This Row],[Quantidade máxima (q) (tonelada)]]/Tabela1[[#This Row],[Qsup Secção H]])</f>
        <v xml:space="preserve"> -</v>
      </c>
      <c r="X204" s="143" t="str">
        <f>IF(Tabela1[[#This Row],[Qsup Secção P]]=" -", " -", Tabela1[[#This Row],[Quantidade máxima (q) (tonelada)]]/Tabela1[[#This Row],[Qsup Secção P]])</f>
        <v xml:space="preserve"> -</v>
      </c>
      <c r="Y204" s="144" t="str">
        <f>IF(Tabela1[[#This Row],[Qsup Secção E]]=" -", " -", Tabela1[[#This Row],[Quantidade máxima (q) (tonelada)]]/Tabela1[[#This Row],[Qsup Secção E]])</f>
        <v xml:space="preserve"> -</v>
      </c>
      <c r="Z2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5" spans="2:27" s="1" customFormat="1" x14ac:dyDescent="0.3">
      <c r="B205" s="136"/>
      <c r="C205" s="137"/>
      <c r="D205" s="137"/>
      <c r="E205" s="137"/>
      <c r="F205" s="137"/>
      <c r="G205" s="137"/>
      <c r="H205" s="138"/>
      <c r="I205" s="137"/>
      <c r="J205" s="137"/>
      <c r="K205" s="137"/>
      <c r="L20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5" s="142" t="str">
        <f>IF(Tabela1[[#This Row],[Qinf Secção H]]=" -", " -", Tabela1[[#This Row],[Quantidade máxima (q) (tonelada)]]/Tabela1[[#This Row],[Qinf Secção H]])</f>
        <v xml:space="preserve"> -</v>
      </c>
      <c r="U205" s="143" t="str">
        <f>IF(Tabela1[[#This Row],[Qinf Secção P]]=" -", " -", Tabela1[[#This Row],[Quantidade máxima (q) (tonelada)]]/Tabela1[[#This Row],[Qinf Secção P]])</f>
        <v xml:space="preserve"> -</v>
      </c>
      <c r="V205" s="144" t="str">
        <f>IF(Tabela1[[#This Row],[Qinf Secção E]]=" -", " -", Tabela1[[#This Row],[Quantidade máxima (q) (tonelada)]]/Tabela1[[#This Row],[Qinf Secção E]])</f>
        <v xml:space="preserve"> -</v>
      </c>
      <c r="W205" s="143" t="str">
        <f>IF(Tabela1[[#This Row],[Qsup Secção H]]=" -", " -", Tabela1[[#This Row],[Quantidade máxima (q) (tonelada)]]/Tabela1[[#This Row],[Qsup Secção H]])</f>
        <v xml:space="preserve"> -</v>
      </c>
      <c r="X205" s="143" t="str">
        <f>IF(Tabela1[[#This Row],[Qsup Secção P]]=" -", " -", Tabela1[[#This Row],[Quantidade máxima (q) (tonelada)]]/Tabela1[[#This Row],[Qsup Secção P]])</f>
        <v xml:space="preserve"> -</v>
      </c>
      <c r="Y205" s="144" t="str">
        <f>IF(Tabela1[[#This Row],[Qsup Secção E]]=" -", " -", Tabela1[[#This Row],[Quantidade máxima (q) (tonelada)]]/Tabela1[[#This Row],[Qsup Secção E]])</f>
        <v xml:space="preserve"> -</v>
      </c>
      <c r="Z2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6" spans="2:27" s="1" customFormat="1" x14ac:dyDescent="0.3">
      <c r="B206" s="136"/>
      <c r="C206" s="137"/>
      <c r="D206" s="137"/>
      <c r="E206" s="137"/>
      <c r="F206" s="137"/>
      <c r="G206" s="137"/>
      <c r="H206" s="138"/>
      <c r="I206" s="137"/>
      <c r="J206" s="137"/>
      <c r="K206" s="137"/>
      <c r="L20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6" s="142" t="str">
        <f>IF(Tabela1[[#This Row],[Qinf Secção H]]=" -", " -", Tabela1[[#This Row],[Quantidade máxima (q) (tonelada)]]/Tabela1[[#This Row],[Qinf Secção H]])</f>
        <v xml:space="preserve"> -</v>
      </c>
      <c r="U206" s="143" t="str">
        <f>IF(Tabela1[[#This Row],[Qinf Secção P]]=" -", " -", Tabela1[[#This Row],[Quantidade máxima (q) (tonelada)]]/Tabela1[[#This Row],[Qinf Secção P]])</f>
        <v xml:space="preserve"> -</v>
      </c>
      <c r="V206" s="144" t="str">
        <f>IF(Tabela1[[#This Row],[Qinf Secção E]]=" -", " -", Tabela1[[#This Row],[Quantidade máxima (q) (tonelada)]]/Tabela1[[#This Row],[Qinf Secção E]])</f>
        <v xml:space="preserve"> -</v>
      </c>
      <c r="W206" s="143" t="str">
        <f>IF(Tabela1[[#This Row],[Qsup Secção H]]=" -", " -", Tabela1[[#This Row],[Quantidade máxima (q) (tonelada)]]/Tabela1[[#This Row],[Qsup Secção H]])</f>
        <v xml:space="preserve"> -</v>
      </c>
      <c r="X206" s="143" t="str">
        <f>IF(Tabela1[[#This Row],[Qsup Secção P]]=" -", " -", Tabela1[[#This Row],[Quantidade máxima (q) (tonelada)]]/Tabela1[[#This Row],[Qsup Secção P]])</f>
        <v xml:space="preserve"> -</v>
      </c>
      <c r="Y206" s="144" t="str">
        <f>IF(Tabela1[[#This Row],[Qsup Secção E]]=" -", " -", Tabela1[[#This Row],[Quantidade máxima (q) (tonelada)]]/Tabela1[[#This Row],[Qsup Secção E]])</f>
        <v xml:space="preserve"> -</v>
      </c>
      <c r="Z2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7" spans="2:27" s="1" customFormat="1" x14ac:dyDescent="0.3">
      <c r="B207" s="136"/>
      <c r="C207" s="137"/>
      <c r="D207" s="137"/>
      <c r="E207" s="137"/>
      <c r="F207" s="137"/>
      <c r="G207" s="137"/>
      <c r="H207" s="138"/>
      <c r="I207" s="137"/>
      <c r="J207" s="137"/>
      <c r="K207" s="137"/>
      <c r="L20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7" s="142" t="str">
        <f>IF(Tabela1[[#This Row],[Qinf Secção H]]=" -", " -", Tabela1[[#This Row],[Quantidade máxima (q) (tonelada)]]/Tabela1[[#This Row],[Qinf Secção H]])</f>
        <v xml:space="preserve"> -</v>
      </c>
      <c r="U207" s="143" t="str">
        <f>IF(Tabela1[[#This Row],[Qinf Secção P]]=" -", " -", Tabela1[[#This Row],[Quantidade máxima (q) (tonelada)]]/Tabela1[[#This Row],[Qinf Secção P]])</f>
        <v xml:space="preserve"> -</v>
      </c>
      <c r="V207" s="144" t="str">
        <f>IF(Tabela1[[#This Row],[Qinf Secção E]]=" -", " -", Tabela1[[#This Row],[Quantidade máxima (q) (tonelada)]]/Tabela1[[#This Row],[Qinf Secção E]])</f>
        <v xml:space="preserve"> -</v>
      </c>
      <c r="W207" s="143" t="str">
        <f>IF(Tabela1[[#This Row],[Qsup Secção H]]=" -", " -", Tabela1[[#This Row],[Quantidade máxima (q) (tonelada)]]/Tabela1[[#This Row],[Qsup Secção H]])</f>
        <v xml:space="preserve"> -</v>
      </c>
      <c r="X207" s="143" t="str">
        <f>IF(Tabela1[[#This Row],[Qsup Secção P]]=" -", " -", Tabela1[[#This Row],[Quantidade máxima (q) (tonelada)]]/Tabela1[[#This Row],[Qsup Secção P]])</f>
        <v xml:space="preserve"> -</v>
      </c>
      <c r="Y207" s="144" t="str">
        <f>IF(Tabela1[[#This Row],[Qsup Secção E]]=" -", " -", Tabela1[[#This Row],[Quantidade máxima (q) (tonelada)]]/Tabela1[[#This Row],[Qsup Secção E]])</f>
        <v xml:space="preserve"> -</v>
      </c>
      <c r="Z2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8" spans="2:27" s="1" customFormat="1" x14ac:dyDescent="0.3">
      <c r="B208" s="136"/>
      <c r="C208" s="137"/>
      <c r="D208" s="137"/>
      <c r="E208" s="137"/>
      <c r="F208" s="137"/>
      <c r="G208" s="137"/>
      <c r="H208" s="138"/>
      <c r="I208" s="137"/>
      <c r="J208" s="137"/>
      <c r="K208" s="137"/>
      <c r="L20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8" s="142" t="str">
        <f>IF(Tabela1[[#This Row],[Qinf Secção H]]=" -", " -", Tabela1[[#This Row],[Quantidade máxima (q) (tonelada)]]/Tabela1[[#This Row],[Qinf Secção H]])</f>
        <v xml:space="preserve"> -</v>
      </c>
      <c r="U208" s="143" t="str">
        <f>IF(Tabela1[[#This Row],[Qinf Secção P]]=" -", " -", Tabela1[[#This Row],[Quantidade máxima (q) (tonelada)]]/Tabela1[[#This Row],[Qinf Secção P]])</f>
        <v xml:space="preserve"> -</v>
      </c>
      <c r="V208" s="144" t="str">
        <f>IF(Tabela1[[#This Row],[Qinf Secção E]]=" -", " -", Tabela1[[#This Row],[Quantidade máxima (q) (tonelada)]]/Tabela1[[#This Row],[Qinf Secção E]])</f>
        <v xml:space="preserve"> -</v>
      </c>
      <c r="W208" s="143" t="str">
        <f>IF(Tabela1[[#This Row],[Qsup Secção H]]=" -", " -", Tabela1[[#This Row],[Quantidade máxima (q) (tonelada)]]/Tabela1[[#This Row],[Qsup Secção H]])</f>
        <v xml:space="preserve"> -</v>
      </c>
      <c r="X208" s="143" t="str">
        <f>IF(Tabela1[[#This Row],[Qsup Secção P]]=" -", " -", Tabela1[[#This Row],[Quantidade máxima (q) (tonelada)]]/Tabela1[[#This Row],[Qsup Secção P]])</f>
        <v xml:space="preserve"> -</v>
      </c>
      <c r="Y208" s="144" t="str">
        <f>IF(Tabela1[[#This Row],[Qsup Secção E]]=" -", " -", Tabela1[[#This Row],[Quantidade máxima (q) (tonelada)]]/Tabela1[[#This Row],[Qsup Secção E]])</f>
        <v xml:space="preserve"> -</v>
      </c>
      <c r="Z2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09" spans="2:27" s="1" customFormat="1" x14ac:dyDescent="0.3">
      <c r="B209" s="136"/>
      <c r="C209" s="137"/>
      <c r="D209" s="137"/>
      <c r="E209" s="137"/>
      <c r="F209" s="137"/>
      <c r="G209" s="137"/>
      <c r="H209" s="138"/>
      <c r="I209" s="137"/>
      <c r="J209" s="137"/>
      <c r="K209" s="137"/>
      <c r="L20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0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0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0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0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0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0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0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09" s="142" t="str">
        <f>IF(Tabela1[[#This Row],[Qinf Secção H]]=" -", " -", Tabela1[[#This Row],[Quantidade máxima (q) (tonelada)]]/Tabela1[[#This Row],[Qinf Secção H]])</f>
        <v xml:space="preserve"> -</v>
      </c>
      <c r="U209" s="143" t="str">
        <f>IF(Tabela1[[#This Row],[Qinf Secção P]]=" -", " -", Tabela1[[#This Row],[Quantidade máxima (q) (tonelada)]]/Tabela1[[#This Row],[Qinf Secção P]])</f>
        <v xml:space="preserve"> -</v>
      </c>
      <c r="V209" s="144" t="str">
        <f>IF(Tabela1[[#This Row],[Qinf Secção E]]=" -", " -", Tabela1[[#This Row],[Quantidade máxima (q) (tonelada)]]/Tabela1[[#This Row],[Qinf Secção E]])</f>
        <v xml:space="preserve"> -</v>
      </c>
      <c r="W209" s="143" t="str">
        <f>IF(Tabela1[[#This Row],[Qsup Secção H]]=" -", " -", Tabela1[[#This Row],[Quantidade máxima (q) (tonelada)]]/Tabela1[[#This Row],[Qsup Secção H]])</f>
        <v xml:space="preserve"> -</v>
      </c>
      <c r="X209" s="143" t="str">
        <f>IF(Tabela1[[#This Row],[Qsup Secção P]]=" -", " -", Tabela1[[#This Row],[Quantidade máxima (q) (tonelada)]]/Tabela1[[#This Row],[Qsup Secção P]])</f>
        <v xml:space="preserve"> -</v>
      </c>
      <c r="Y209" s="144" t="str">
        <f>IF(Tabela1[[#This Row],[Qsup Secção E]]=" -", " -", Tabela1[[#This Row],[Quantidade máxima (q) (tonelada)]]/Tabela1[[#This Row],[Qsup Secção E]])</f>
        <v xml:space="preserve"> -</v>
      </c>
      <c r="Z2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0" spans="2:27" s="1" customFormat="1" x14ac:dyDescent="0.3">
      <c r="B210" s="136"/>
      <c r="C210" s="137"/>
      <c r="D210" s="137"/>
      <c r="E210" s="137"/>
      <c r="F210" s="137"/>
      <c r="G210" s="137"/>
      <c r="H210" s="138"/>
      <c r="I210" s="137"/>
      <c r="J210" s="137"/>
      <c r="K210" s="137"/>
      <c r="L21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0" s="142" t="str">
        <f>IF(Tabela1[[#This Row],[Qinf Secção H]]=" -", " -", Tabela1[[#This Row],[Quantidade máxima (q) (tonelada)]]/Tabela1[[#This Row],[Qinf Secção H]])</f>
        <v xml:space="preserve"> -</v>
      </c>
      <c r="U210" s="143" t="str">
        <f>IF(Tabela1[[#This Row],[Qinf Secção P]]=" -", " -", Tabela1[[#This Row],[Quantidade máxima (q) (tonelada)]]/Tabela1[[#This Row],[Qinf Secção P]])</f>
        <v xml:space="preserve"> -</v>
      </c>
      <c r="V210" s="144" t="str">
        <f>IF(Tabela1[[#This Row],[Qinf Secção E]]=" -", " -", Tabela1[[#This Row],[Quantidade máxima (q) (tonelada)]]/Tabela1[[#This Row],[Qinf Secção E]])</f>
        <v xml:space="preserve"> -</v>
      </c>
      <c r="W210" s="143" t="str">
        <f>IF(Tabela1[[#This Row],[Qsup Secção H]]=" -", " -", Tabela1[[#This Row],[Quantidade máxima (q) (tonelada)]]/Tabela1[[#This Row],[Qsup Secção H]])</f>
        <v xml:space="preserve"> -</v>
      </c>
      <c r="X210" s="143" t="str">
        <f>IF(Tabela1[[#This Row],[Qsup Secção P]]=" -", " -", Tabela1[[#This Row],[Quantidade máxima (q) (tonelada)]]/Tabela1[[#This Row],[Qsup Secção P]])</f>
        <v xml:space="preserve"> -</v>
      </c>
      <c r="Y210" s="144" t="str">
        <f>IF(Tabela1[[#This Row],[Qsup Secção E]]=" -", " -", Tabela1[[#This Row],[Quantidade máxima (q) (tonelada)]]/Tabela1[[#This Row],[Qsup Secção E]])</f>
        <v xml:space="preserve"> -</v>
      </c>
      <c r="Z2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1" spans="2:27" s="1" customFormat="1" x14ac:dyDescent="0.3">
      <c r="B211" s="136"/>
      <c r="C211" s="137"/>
      <c r="D211" s="137"/>
      <c r="E211" s="137"/>
      <c r="F211" s="137"/>
      <c r="G211" s="137"/>
      <c r="H211" s="138"/>
      <c r="I211" s="137"/>
      <c r="J211" s="137"/>
      <c r="K211" s="137"/>
      <c r="L21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1" s="142" t="str">
        <f>IF(Tabela1[[#This Row],[Qinf Secção H]]=" -", " -", Tabela1[[#This Row],[Quantidade máxima (q) (tonelada)]]/Tabela1[[#This Row],[Qinf Secção H]])</f>
        <v xml:space="preserve"> -</v>
      </c>
      <c r="U211" s="143" t="str">
        <f>IF(Tabela1[[#This Row],[Qinf Secção P]]=" -", " -", Tabela1[[#This Row],[Quantidade máxima (q) (tonelada)]]/Tabela1[[#This Row],[Qinf Secção P]])</f>
        <v xml:space="preserve"> -</v>
      </c>
      <c r="V211" s="144" t="str">
        <f>IF(Tabela1[[#This Row],[Qinf Secção E]]=" -", " -", Tabela1[[#This Row],[Quantidade máxima (q) (tonelada)]]/Tabela1[[#This Row],[Qinf Secção E]])</f>
        <v xml:space="preserve"> -</v>
      </c>
      <c r="W211" s="143" t="str">
        <f>IF(Tabela1[[#This Row],[Qsup Secção H]]=" -", " -", Tabela1[[#This Row],[Quantidade máxima (q) (tonelada)]]/Tabela1[[#This Row],[Qsup Secção H]])</f>
        <v xml:space="preserve"> -</v>
      </c>
      <c r="X211" s="143" t="str">
        <f>IF(Tabela1[[#This Row],[Qsup Secção P]]=" -", " -", Tabela1[[#This Row],[Quantidade máxima (q) (tonelada)]]/Tabela1[[#This Row],[Qsup Secção P]])</f>
        <v xml:space="preserve"> -</v>
      </c>
      <c r="Y211" s="144" t="str">
        <f>IF(Tabela1[[#This Row],[Qsup Secção E]]=" -", " -", Tabela1[[#This Row],[Quantidade máxima (q) (tonelada)]]/Tabela1[[#This Row],[Qsup Secção E]])</f>
        <v xml:space="preserve"> -</v>
      </c>
      <c r="Z2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2" spans="2:27" s="1" customFormat="1" x14ac:dyDescent="0.3">
      <c r="B212" s="136"/>
      <c r="C212" s="137"/>
      <c r="D212" s="137"/>
      <c r="E212" s="137"/>
      <c r="F212" s="137"/>
      <c r="G212" s="137"/>
      <c r="H212" s="138"/>
      <c r="I212" s="137"/>
      <c r="J212" s="137"/>
      <c r="K212" s="137"/>
      <c r="L21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2" s="142" t="str">
        <f>IF(Tabela1[[#This Row],[Qinf Secção H]]=" -", " -", Tabela1[[#This Row],[Quantidade máxima (q) (tonelada)]]/Tabela1[[#This Row],[Qinf Secção H]])</f>
        <v xml:space="preserve"> -</v>
      </c>
      <c r="U212" s="143" t="str">
        <f>IF(Tabela1[[#This Row],[Qinf Secção P]]=" -", " -", Tabela1[[#This Row],[Quantidade máxima (q) (tonelada)]]/Tabela1[[#This Row],[Qinf Secção P]])</f>
        <v xml:space="preserve"> -</v>
      </c>
      <c r="V212" s="144" t="str">
        <f>IF(Tabela1[[#This Row],[Qinf Secção E]]=" -", " -", Tabela1[[#This Row],[Quantidade máxima (q) (tonelada)]]/Tabela1[[#This Row],[Qinf Secção E]])</f>
        <v xml:space="preserve"> -</v>
      </c>
      <c r="W212" s="143" t="str">
        <f>IF(Tabela1[[#This Row],[Qsup Secção H]]=" -", " -", Tabela1[[#This Row],[Quantidade máxima (q) (tonelada)]]/Tabela1[[#This Row],[Qsup Secção H]])</f>
        <v xml:space="preserve"> -</v>
      </c>
      <c r="X212" s="143" t="str">
        <f>IF(Tabela1[[#This Row],[Qsup Secção P]]=" -", " -", Tabela1[[#This Row],[Quantidade máxima (q) (tonelada)]]/Tabela1[[#This Row],[Qsup Secção P]])</f>
        <v xml:space="preserve"> -</v>
      </c>
      <c r="Y212" s="144" t="str">
        <f>IF(Tabela1[[#This Row],[Qsup Secção E]]=" -", " -", Tabela1[[#This Row],[Quantidade máxima (q) (tonelada)]]/Tabela1[[#This Row],[Qsup Secção E]])</f>
        <v xml:space="preserve"> -</v>
      </c>
      <c r="Z2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3" spans="2:27" s="1" customFormat="1" x14ac:dyDescent="0.3">
      <c r="B213" s="136"/>
      <c r="C213" s="137"/>
      <c r="D213" s="137"/>
      <c r="E213" s="137"/>
      <c r="F213" s="137"/>
      <c r="G213" s="137"/>
      <c r="H213" s="138"/>
      <c r="I213" s="137"/>
      <c r="J213" s="137"/>
      <c r="K213" s="137"/>
      <c r="L21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3" s="142" t="str">
        <f>IF(Tabela1[[#This Row],[Qinf Secção H]]=" -", " -", Tabela1[[#This Row],[Quantidade máxima (q) (tonelada)]]/Tabela1[[#This Row],[Qinf Secção H]])</f>
        <v xml:space="preserve"> -</v>
      </c>
      <c r="U213" s="143" t="str">
        <f>IF(Tabela1[[#This Row],[Qinf Secção P]]=" -", " -", Tabela1[[#This Row],[Quantidade máxima (q) (tonelada)]]/Tabela1[[#This Row],[Qinf Secção P]])</f>
        <v xml:space="preserve"> -</v>
      </c>
      <c r="V213" s="144" t="str">
        <f>IF(Tabela1[[#This Row],[Qinf Secção E]]=" -", " -", Tabela1[[#This Row],[Quantidade máxima (q) (tonelada)]]/Tabela1[[#This Row],[Qinf Secção E]])</f>
        <v xml:space="preserve"> -</v>
      </c>
      <c r="W213" s="143" t="str">
        <f>IF(Tabela1[[#This Row],[Qsup Secção H]]=" -", " -", Tabela1[[#This Row],[Quantidade máxima (q) (tonelada)]]/Tabela1[[#This Row],[Qsup Secção H]])</f>
        <v xml:space="preserve"> -</v>
      </c>
      <c r="X213" s="143" t="str">
        <f>IF(Tabela1[[#This Row],[Qsup Secção P]]=" -", " -", Tabela1[[#This Row],[Quantidade máxima (q) (tonelada)]]/Tabela1[[#This Row],[Qsup Secção P]])</f>
        <v xml:space="preserve"> -</v>
      </c>
      <c r="Y213" s="144" t="str">
        <f>IF(Tabela1[[#This Row],[Qsup Secção E]]=" -", " -", Tabela1[[#This Row],[Quantidade máxima (q) (tonelada)]]/Tabela1[[#This Row],[Qsup Secção E]])</f>
        <v xml:space="preserve"> -</v>
      </c>
      <c r="Z2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4" spans="2:27" s="1" customFormat="1" x14ac:dyDescent="0.3">
      <c r="B214" s="136"/>
      <c r="C214" s="137"/>
      <c r="D214" s="137"/>
      <c r="E214" s="137"/>
      <c r="F214" s="137"/>
      <c r="G214" s="137"/>
      <c r="H214" s="138"/>
      <c r="I214" s="137"/>
      <c r="J214" s="137"/>
      <c r="K214" s="137"/>
      <c r="L21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4" s="142" t="str">
        <f>IF(Tabela1[[#This Row],[Qinf Secção H]]=" -", " -", Tabela1[[#This Row],[Quantidade máxima (q) (tonelada)]]/Tabela1[[#This Row],[Qinf Secção H]])</f>
        <v xml:space="preserve"> -</v>
      </c>
      <c r="U214" s="143" t="str">
        <f>IF(Tabela1[[#This Row],[Qinf Secção P]]=" -", " -", Tabela1[[#This Row],[Quantidade máxima (q) (tonelada)]]/Tabela1[[#This Row],[Qinf Secção P]])</f>
        <v xml:space="preserve"> -</v>
      </c>
      <c r="V214" s="144" t="str">
        <f>IF(Tabela1[[#This Row],[Qinf Secção E]]=" -", " -", Tabela1[[#This Row],[Quantidade máxima (q) (tonelada)]]/Tabela1[[#This Row],[Qinf Secção E]])</f>
        <v xml:space="preserve"> -</v>
      </c>
      <c r="W214" s="143" t="str">
        <f>IF(Tabela1[[#This Row],[Qsup Secção H]]=" -", " -", Tabela1[[#This Row],[Quantidade máxima (q) (tonelada)]]/Tabela1[[#This Row],[Qsup Secção H]])</f>
        <v xml:space="preserve"> -</v>
      </c>
      <c r="X214" s="143" t="str">
        <f>IF(Tabela1[[#This Row],[Qsup Secção P]]=" -", " -", Tabela1[[#This Row],[Quantidade máxima (q) (tonelada)]]/Tabela1[[#This Row],[Qsup Secção P]])</f>
        <v xml:space="preserve"> -</v>
      </c>
      <c r="Y214" s="144" t="str">
        <f>IF(Tabela1[[#This Row],[Qsup Secção E]]=" -", " -", Tabela1[[#This Row],[Quantidade máxima (q) (tonelada)]]/Tabela1[[#This Row],[Qsup Secção E]])</f>
        <v xml:space="preserve"> -</v>
      </c>
      <c r="Z2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5" spans="2:27" s="1" customFormat="1" x14ac:dyDescent="0.3">
      <c r="B215" s="136"/>
      <c r="C215" s="137"/>
      <c r="D215" s="137"/>
      <c r="E215" s="137"/>
      <c r="F215" s="137"/>
      <c r="G215" s="137"/>
      <c r="H215" s="138"/>
      <c r="I215" s="137"/>
      <c r="J215" s="137"/>
      <c r="K215" s="137"/>
      <c r="L21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5" s="142" t="str">
        <f>IF(Tabela1[[#This Row],[Qinf Secção H]]=" -", " -", Tabela1[[#This Row],[Quantidade máxima (q) (tonelada)]]/Tabela1[[#This Row],[Qinf Secção H]])</f>
        <v xml:space="preserve"> -</v>
      </c>
      <c r="U215" s="143" t="str">
        <f>IF(Tabela1[[#This Row],[Qinf Secção P]]=" -", " -", Tabela1[[#This Row],[Quantidade máxima (q) (tonelada)]]/Tabela1[[#This Row],[Qinf Secção P]])</f>
        <v xml:space="preserve"> -</v>
      </c>
      <c r="V215" s="144" t="str">
        <f>IF(Tabela1[[#This Row],[Qinf Secção E]]=" -", " -", Tabela1[[#This Row],[Quantidade máxima (q) (tonelada)]]/Tabela1[[#This Row],[Qinf Secção E]])</f>
        <v xml:space="preserve"> -</v>
      </c>
      <c r="W215" s="143" t="str">
        <f>IF(Tabela1[[#This Row],[Qsup Secção H]]=" -", " -", Tabela1[[#This Row],[Quantidade máxima (q) (tonelada)]]/Tabela1[[#This Row],[Qsup Secção H]])</f>
        <v xml:space="preserve"> -</v>
      </c>
      <c r="X215" s="143" t="str">
        <f>IF(Tabela1[[#This Row],[Qsup Secção P]]=" -", " -", Tabela1[[#This Row],[Quantidade máxima (q) (tonelada)]]/Tabela1[[#This Row],[Qsup Secção P]])</f>
        <v xml:space="preserve"> -</v>
      </c>
      <c r="Y215" s="144" t="str">
        <f>IF(Tabela1[[#This Row],[Qsup Secção E]]=" -", " -", Tabela1[[#This Row],[Quantidade máxima (q) (tonelada)]]/Tabela1[[#This Row],[Qsup Secção E]])</f>
        <v xml:space="preserve"> -</v>
      </c>
      <c r="Z2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6" spans="2:27" s="1" customFormat="1" x14ac:dyDescent="0.3">
      <c r="B216" s="136"/>
      <c r="C216" s="137"/>
      <c r="D216" s="137"/>
      <c r="E216" s="137"/>
      <c r="F216" s="137"/>
      <c r="G216" s="137"/>
      <c r="H216" s="138"/>
      <c r="I216" s="137"/>
      <c r="J216" s="137"/>
      <c r="K216" s="137"/>
      <c r="L21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6" s="142" t="str">
        <f>IF(Tabela1[[#This Row],[Qinf Secção H]]=" -", " -", Tabela1[[#This Row],[Quantidade máxima (q) (tonelada)]]/Tabela1[[#This Row],[Qinf Secção H]])</f>
        <v xml:space="preserve"> -</v>
      </c>
      <c r="U216" s="143" t="str">
        <f>IF(Tabela1[[#This Row],[Qinf Secção P]]=" -", " -", Tabela1[[#This Row],[Quantidade máxima (q) (tonelada)]]/Tabela1[[#This Row],[Qinf Secção P]])</f>
        <v xml:space="preserve"> -</v>
      </c>
      <c r="V216" s="144" t="str">
        <f>IF(Tabela1[[#This Row],[Qinf Secção E]]=" -", " -", Tabela1[[#This Row],[Quantidade máxima (q) (tonelada)]]/Tabela1[[#This Row],[Qinf Secção E]])</f>
        <v xml:space="preserve"> -</v>
      </c>
      <c r="W216" s="143" t="str">
        <f>IF(Tabela1[[#This Row],[Qsup Secção H]]=" -", " -", Tabela1[[#This Row],[Quantidade máxima (q) (tonelada)]]/Tabela1[[#This Row],[Qsup Secção H]])</f>
        <v xml:space="preserve"> -</v>
      </c>
      <c r="X216" s="143" t="str">
        <f>IF(Tabela1[[#This Row],[Qsup Secção P]]=" -", " -", Tabela1[[#This Row],[Quantidade máxima (q) (tonelada)]]/Tabela1[[#This Row],[Qsup Secção P]])</f>
        <v xml:space="preserve"> -</v>
      </c>
      <c r="Y216" s="144" t="str">
        <f>IF(Tabela1[[#This Row],[Qsup Secção E]]=" -", " -", Tabela1[[#This Row],[Quantidade máxima (q) (tonelada)]]/Tabela1[[#This Row],[Qsup Secção E]])</f>
        <v xml:space="preserve"> -</v>
      </c>
      <c r="Z2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7" spans="2:27" s="1" customFormat="1" x14ac:dyDescent="0.3">
      <c r="B217" s="136"/>
      <c r="C217" s="137"/>
      <c r="D217" s="137"/>
      <c r="E217" s="137"/>
      <c r="F217" s="137"/>
      <c r="G217" s="137"/>
      <c r="H217" s="138"/>
      <c r="I217" s="137"/>
      <c r="J217" s="137"/>
      <c r="K217" s="137"/>
      <c r="L21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7" s="142" t="str">
        <f>IF(Tabela1[[#This Row],[Qinf Secção H]]=" -", " -", Tabela1[[#This Row],[Quantidade máxima (q) (tonelada)]]/Tabela1[[#This Row],[Qinf Secção H]])</f>
        <v xml:space="preserve"> -</v>
      </c>
      <c r="U217" s="143" t="str">
        <f>IF(Tabela1[[#This Row],[Qinf Secção P]]=" -", " -", Tabela1[[#This Row],[Quantidade máxima (q) (tonelada)]]/Tabela1[[#This Row],[Qinf Secção P]])</f>
        <v xml:space="preserve"> -</v>
      </c>
      <c r="V217" s="144" t="str">
        <f>IF(Tabela1[[#This Row],[Qinf Secção E]]=" -", " -", Tabela1[[#This Row],[Quantidade máxima (q) (tonelada)]]/Tabela1[[#This Row],[Qinf Secção E]])</f>
        <v xml:space="preserve"> -</v>
      </c>
      <c r="W217" s="143" t="str">
        <f>IF(Tabela1[[#This Row],[Qsup Secção H]]=" -", " -", Tabela1[[#This Row],[Quantidade máxima (q) (tonelada)]]/Tabela1[[#This Row],[Qsup Secção H]])</f>
        <v xml:space="preserve"> -</v>
      </c>
      <c r="X217" s="143" t="str">
        <f>IF(Tabela1[[#This Row],[Qsup Secção P]]=" -", " -", Tabela1[[#This Row],[Quantidade máxima (q) (tonelada)]]/Tabela1[[#This Row],[Qsup Secção P]])</f>
        <v xml:space="preserve"> -</v>
      </c>
      <c r="Y217" s="144" t="str">
        <f>IF(Tabela1[[#This Row],[Qsup Secção E]]=" -", " -", Tabela1[[#This Row],[Quantidade máxima (q) (tonelada)]]/Tabela1[[#This Row],[Qsup Secção E]])</f>
        <v xml:space="preserve"> -</v>
      </c>
      <c r="Z2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8" spans="2:27" s="1" customFormat="1" x14ac:dyDescent="0.3">
      <c r="B218" s="136"/>
      <c r="C218" s="137"/>
      <c r="D218" s="137"/>
      <c r="E218" s="137"/>
      <c r="F218" s="137"/>
      <c r="G218" s="137"/>
      <c r="H218" s="138"/>
      <c r="I218" s="137"/>
      <c r="J218" s="137"/>
      <c r="K218" s="137"/>
      <c r="L21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8" s="142" t="str">
        <f>IF(Tabela1[[#This Row],[Qinf Secção H]]=" -", " -", Tabela1[[#This Row],[Quantidade máxima (q) (tonelada)]]/Tabela1[[#This Row],[Qinf Secção H]])</f>
        <v xml:space="preserve"> -</v>
      </c>
      <c r="U218" s="143" t="str">
        <f>IF(Tabela1[[#This Row],[Qinf Secção P]]=" -", " -", Tabela1[[#This Row],[Quantidade máxima (q) (tonelada)]]/Tabela1[[#This Row],[Qinf Secção P]])</f>
        <v xml:space="preserve"> -</v>
      </c>
      <c r="V218" s="144" t="str">
        <f>IF(Tabela1[[#This Row],[Qinf Secção E]]=" -", " -", Tabela1[[#This Row],[Quantidade máxima (q) (tonelada)]]/Tabela1[[#This Row],[Qinf Secção E]])</f>
        <v xml:space="preserve"> -</v>
      </c>
      <c r="W218" s="143" t="str">
        <f>IF(Tabela1[[#This Row],[Qsup Secção H]]=" -", " -", Tabela1[[#This Row],[Quantidade máxima (q) (tonelada)]]/Tabela1[[#This Row],[Qsup Secção H]])</f>
        <v xml:space="preserve"> -</v>
      </c>
      <c r="X218" s="143" t="str">
        <f>IF(Tabela1[[#This Row],[Qsup Secção P]]=" -", " -", Tabela1[[#This Row],[Quantidade máxima (q) (tonelada)]]/Tabela1[[#This Row],[Qsup Secção P]])</f>
        <v xml:space="preserve"> -</v>
      </c>
      <c r="Y218" s="144" t="str">
        <f>IF(Tabela1[[#This Row],[Qsup Secção E]]=" -", " -", Tabela1[[#This Row],[Quantidade máxima (q) (tonelada)]]/Tabela1[[#This Row],[Qsup Secção E]])</f>
        <v xml:space="preserve"> -</v>
      </c>
      <c r="Z2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19" spans="2:27" s="1" customFormat="1" x14ac:dyDescent="0.3">
      <c r="B219" s="136"/>
      <c r="C219" s="137"/>
      <c r="D219" s="137"/>
      <c r="E219" s="137"/>
      <c r="F219" s="137"/>
      <c r="G219" s="137"/>
      <c r="H219" s="138"/>
      <c r="I219" s="137"/>
      <c r="J219" s="137"/>
      <c r="K219" s="137"/>
      <c r="L219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19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19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19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19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19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19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19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19" s="142" t="str">
        <f>IF(Tabela1[[#This Row],[Qinf Secção H]]=" -", " -", Tabela1[[#This Row],[Quantidade máxima (q) (tonelada)]]/Tabela1[[#This Row],[Qinf Secção H]])</f>
        <v xml:space="preserve"> -</v>
      </c>
      <c r="U219" s="143" t="str">
        <f>IF(Tabela1[[#This Row],[Qinf Secção P]]=" -", " -", Tabela1[[#This Row],[Quantidade máxima (q) (tonelada)]]/Tabela1[[#This Row],[Qinf Secção P]])</f>
        <v xml:space="preserve"> -</v>
      </c>
      <c r="V219" s="144" t="str">
        <f>IF(Tabela1[[#This Row],[Qinf Secção E]]=" -", " -", Tabela1[[#This Row],[Quantidade máxima (q) (tonelada)]]/Tabela1[[#This Row],[Qinf Secção E]])</f>
        <v xml:space="preserve"> -</v>
      </c>
      <c r="W219" s="143" t="str">
        <f>IF(Tabela1[[#This Row],[Qsup Secção H]]=" -", " -", Tabela1[[#This Row],[Quantidade máxima (q) (tonelada)]]/Tabela1[[#This Row],[Qsup Secção H]])</f>
        <v xml:space="preserve"> -</v>
      </c>
      <c r="X219" s="143" t="str">
        <f>IF(Tabela1[[#This Row],[Qsup Secção P]]=" -", " -", Tabela1[[#This Row],[Quantidade máxima (q) (tonelada)]]/Tabela1[[#This Row],[Qsup Secção P]])</f>
        <v xml:space="preserve"> -</v>
      </c>
      <c r="Y219" s="144" t="str">
        <f>IF(Tabela1[[#This Row],[Qsup Secção E]]=" -", " -", Tabela1[[#This Row],[Quantidade máxima (q) (tonelada)]]/Tabela1[[#This Row],[Qsup Secção E]])</f>
        <v xml:space="preserve"> -</v>
      </c>
      <c r="Z2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0" spans="2:27" s="1" customFormat="1" x14ac:dyDescent="0.3">
      <c r="B220" s="136"/>
      <c r="C220" s="137"/>
      <c r="D220" s="137"/>
      <c r="E220" s="137"/>
      <c r="F220" s="137"/>
      <c r="G220" s="137"/>
      <c r="H220" s="138"/>
      <c r="I220" s="137"/>
      <c r="J220" s="137"/>
      <c r="K220" s="137"/>
      <c r="L220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0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0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0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0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0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0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0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0" s="142" t="str">
        <f>IF(Tabela1[[#This Row],[Qinf Secção H]]=" -", " -", Tabela1[[#This Row],[Quantidade máxima (q) (tonelada)]]/Tabela1[[#This Row],[Qinf Secção H]])</f>
        <v xml:space="preserve"> -</v>
      </c>
      <c r="U220" s="143" t="str">
        <f>IF(Tabela1[[#This Row],[Qinf Secção P]]=" -", " -", Tabela1[[#This Row],[Quantidade máxima (q) (tonelada)]]/Tabela1[[#This Row],[Qinf Secção P]])</f>
        <v xml:space="preserve"> -</v>
      </c>
      <c r="V220" s="144" t="str">
        <f>IF(Tabela1[[#This Row],[Qinf Secção E]]=" -", " -", Tabela1[[#This Row],[Quantidade máxima (q) (tonelada)]]/Tabela1[[#This Row],[Qinf Secção E]])</f>
        <v xml:space="preserve"> -</v>
      </c>
      <c r="W220" s="143" t="str">
        <f>IF(Tabela1[[#This Row],[Qsup Secção H]]=" -", " -", Tabela1[[#This Row],[Quantidade máxima (q) (tonelada)]]/Tabela1[[#This Row],[Qsup Secção H]])</f>
        <v xml:space="preserve"> -</v>
      </c>
      <c r="X220" s="143" t="str">
        <f>IF(Tabela1[[#This Row],[Qsup Secção P]]=" -", " -", Tabela1[[#This Row],[Quantidade máxima (q) (tonelada)]]/Tabela1[[#This Row],[Qsup Secção P]])</f>
        <v xml:space="preserve"> -</v>
      </c>
      <c r="Y220" s="144" t="str">
        <f>IF(Tabela1[[#This Row],[Qsup Secção E]]=" -", " -", Tabela1[[#This Row],[Quantidade máxima (q) (tonelada)]]/Tabela1[[#This Row],[Qsup Secção E]])</f>
        <v xml:space="preserve"> -</v>
      </c>
      <c r="Z2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1" spans="2:27" s="1" customFormat="1" x14ac:dyDescent="0.3">
      <c r="B221" s="136"/>
      <c r="C221" s="137"/>
      <c r="D221" s="137"/>
      <c r="E221" s="137"/>
      <c r="F221" s="137"/>
      <c r="G221" s="137"/>
      <c r="H221" s="138"/>
      <c r="I221" s="137"/>
      <c r="J221" s="137"/>
      <c r="K221" s="137"/>
      <c r="L221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1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1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1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1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1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1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1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1" s="142" t="str">
        <f>IF(Tabela1[[#This Row],[Qinf Secção H]]=" -", " -", Tabela1[[#This Row],[Quantidade máxima (q) (tonelada)]]/Tabela1[[#This Row],[Qinf Secção H]])</f>
        <v xml:space="preserve"> -</v>
      </c>
      <c r="U221" s="143" t="str">
        <f>IF(Tabela1[[#This Row],[Qinf Secção P]]=" -", " -", Tabela1[[#This Row],[Quantidade máxima (q) (tonelada)]]/Tabela1[[#This Row],[Qinf Secção P]])</f>
        <v xml:space="preserve"> -</v>
      </c>
      <c r="V221" s="144" t="str">
        <f>IF(Tabela1[[#This Row],[Qinf Secção E]]=" -", " -", Tabela1[[#This Row],[Quantidade máxima (q) (tonelada)]]/Tabela1[[#This Row],[Qinf Secção E]])</f>
        <v xml:space="preserve"> -</v>
      </c>
      <c r="W221" s="143" t="str">
        <f>IF(Tabela1[[#This Row],[Qsup Secção H]]=" -", " -", Tabela1[[#This Row],[Quantidade máxima (q) (tonelada)]]/Tabela1[[#This Row],[Qsup Secção H]])</f>
        <v xml:space="preserve"> -</v>
      </c>
      <c r="X221" s="143" t="str">
        <f>IF(Tabela1[[#This Row],[Qsup Secção P]]=" -", " -", Tabela1[[#This Row],[Quantidade máxima (q) (tonelada)]]/Tabela1[[#This Row],[Qsup Secção P]])</f>
        <v xml:space="preserve"> -</v>
      </c>
      <c r="Y221" s="144" t="str">
        <f>IF(Tabela1[[#This Row],[Qsup Secção E]]=" -", " -", Tabela1[[#This Row],[Quantidade máxima (q) (tonelada)]]/Tabela1[[#This Row],[Qsup Secção E]])</f>
        <v xml:space="preserve"> -</v>
      </c>
      <c r="Z2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2" spans="2:27" s="1" customFormat="1" x14ac:dyDescent="0.3">
      <c r="B222" s="136"/>
      <c r="C222" s="137"/>
      <c r="D222" s="137"/>
      <c r="E222" s="137"/>
      <c r="F222" s="137"/>
      <c r="G222" s="137"/>
      <c r="H222" s="138"/>
      <c r="I222" s="137"/>
      <c r="J222" s="137"/>
      <c r="K222" s="137"/>
      <c r="L222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2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2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2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2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2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2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2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2" s="142" t="str">
        <f>IF(Tabela1[[#This Row],[Qinf Secção H]]=" -", " -", Tabela1[[#This Row],[Quantidade máxima (q) (tonelada)]]/Tabela1[[#This Row],[Qinf Secção H]])</f>
        <v xml:space="preserve"> -</v>
      </c>
      <c r="U222" s="143" t="str">
        <f>IF(Tabela1[[#This Row],[Qinf Secção P]]=" -", " -", Tabela1[[#This Row],[Quantidade máxima (q) (tonelada)]]/Tabela1[[#This Row],[Qinf Secção P]])</f>
        <v xml:space="preserve"> -</v>
      </c>
      <c r="V222" s="144" t="str">
        <f>IF(Tabela1[[#This Row],[Qinf Secção E]]=" -", " -", Tabela1[[#This Row],[Quantidade máxima (q) (tonelada)]]/Tabela1[[#This Row],[Qinf Secção E]])</f>
        <v xml:space="preserve"> -</v>
      </c>
      <c r="W222" s="143" t="str">
        <f>IF(Tabela1[[#This Row],[Qsup Secção H]]=" -", " -", Tabela1[[#This Row],[Quantidade máxima (q) (tonelada)]]/Tabela1[[#This Row],[Qsup Secção H]])</f>
        <v xml:space="preserve"> -</v>
      </c>
      <c r="X222" s="143" t="str">
        <f>IF(Tabela1[[#This Row],[Qsup Secção P]]=" -", " -", Tabela1[[#This Row],[Quantidade máxima (q) (tonelada)]]/Tabela1[[#This Row],[Qsup Secção P]])</f>
        <v xml:space="preserve"> -</v>
      </c>
      <c r="Y222" s="144" t="str">
        <f>IF(Tabela1[[#This Row],[Qsup Secção E]]=" -", " -", Tabela1[[#This Row],[Quantidade máxima (q) (tonelada)]]/Tabela1[[#This Row],[Qsup Secção E]])</f>
        <v xml:space="preserve"> -</v>
      </c>
      <c r="Z2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3" spans="2:27" s="1" customFormat="1" x14ac:dyDescent="0.3">
      <c r="B223" s="136"/>
      <c r="C223" s="137"/>
      <c r="D223" s="137"/>
      <c r="E223" s="137"/>
      <c r="F223" s="137"/>
      <c r="G223" s="137"/>
      <c r="H223" s="138"/>
      <c r="I223" s="137"/>
      <c r="J223" s="137"/>
      <c r="K223" s="137"/>
      <c r="L223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3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3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3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3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3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3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3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3" s="142" t="str">
        <f>IF(Tabela1[[#This Row],[Qinf Secção H]]=" -", " -", Tabela1[[#This Row],[Quantidade máxima (q) (tonelada)]]/Tabela1[[#This Row],[Qinf Secção H]])</f>
        <v xml:space="preserve"> -</v>
      </c>
      <c r="U223" s="143" t="str">
        <f>IF(Tabela1[[#This Row],[Qinf Secção P]]=" -", " -", Tabela1[[#This Row],[Quantidade máxima (q) (tonelada)]]/Tabela1[[#This Row],[Qinf Secção P]])</f>
        <v xml:space="preserve"> -</v>
      </c>
      <c r="V223" s="144" t="str">
        <f>IF(Tabela1[[#This Row],[Qinf Secção E]]=" -", " -", Tabela1[[#This Row],[Quantidade máxima (q) (tonelada)]]/Tabela1[[#This Row],[Qinf Secção E]])</f>
        <v xml:space="preserve"> -</v>
      </c>
      <c r="W223" s="143" t="str">
        <f>IF(Tabela1[[#This Row],[Qsup Secção H]]=" -", " -", Tabela1[[#This Row],[Quantidade máxima (q) (tonelada)]]/Tabela1[[#This Row],[Qsup Secção H]])</f>
        <v xml:space="preserve"> -</v>
      </c>
      <c r="X223" s="143" t="str">
        <f>IF(Tabela1[[#This Row],[Qsup Secção P]]=" -", " -", Tabela1[[#This Row],[Quantidade máxima (q) (tonelada)]]/Tabela1[[#This Row],[Qsup Secção P]])</f>
        <v xml:space="preserve"> -</v>
      </c>
      <c r="Y223" s="144" t="str">
        <f>IF(Tabela1[[#This Row],[Qsup Secção E]]=" -", " -", Tabela1[[#This Row],[Quantidade máxima (q) (tonelada)]]/Tabela1[[#This Row],[Qsup Secção E]])</f>
        <v xml:space="preserve"> -</v>
      </c>
      <c r="Z2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4" spans="2:27" s="1" customFormat="1" x14ac:dyDescent="0.3">
      <c r="B224" s="136"/>
      <c r="C224" s="137"/>
      <c r="D224" s="137"/>
      <c r="E224" s="137"/>
      <c r="F224" s="137"/>
      <c r="G224" s="137"/>
      <c r="H224" s="138"/>
      <c r="I224" s="137"/>
      <c r="J224" s="137"/>
      <c r="K224" s="137"/>
      <c r="L224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4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4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4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4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4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4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4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4" s="142" t="str">
        <f>IF(Tabela1[[#This Row],[Qinf Secção H]]=" -", " -", Tabela1[[#This Row],[Quantidade máxima (q) (tonelada)]]/Tabela1[[#This Row],[Qinf Secção H]])</f>
        <v xml:space="preserve"> -</v>
      </c>
      <c r="U224" s="143" t="str">
        <f>IF(Tabela1[[#This Row],[Qinf Secção P]]=" -", " -", Tabela1[[#This Row],[Quantidade máxima (q) (tonelada)]]/Tabela1[[#This Row],[Qinf Secção P]])</f>
        <v xml:space="preserve"> -</v>
      </c>
      <c r="V224" s="144" t="str">
        <f>IF(Tabela1[[#This Row],[Qinf Secção E]]=" -", " -", Tabela1[[#This Row],[Quantidade máxima (q) (tonelada)]]/Tabela1[[#This Row],[Qinf Secção E]])</f>
        <v xml:space="preserve"> -</v>
      </c>
      <c r="W224" s="143" t="str">
        <f>IF(Tabela1[[#This Row],[Qsup Secção H]]=" -", " -", Tabela1[[#This Row],[Quantidade máxima (q) (tonelada)]]/Tabela1[[#This Row],[Qsup Secção H]])</f>
        <v xml:space="preserve"> -</v>
      </c>
      <c r="X224" s="143" t="str">
        <f>IF(Tabela1[[#This Row],[Qsup Secção P]]=" -", " -", Tabela1[[#This Row],[Quantidade máxima (q) (tonelada)]]/Tabela1[[#This Row],[Qsup Secção P]])</f>
        <v xml:space="preserve"> -</v>
      </c>
      <c r="Y224" s="144" t="str">
        <f>IF(Tabela1[[#This Row],[Qsup Secção E]]=" -", " -", Tabela1[[#This Row],[Quantidade máxima (q) (tonelada)]]/Tabela1[[#This Row],[Qsup Secção E]])</f>
        <v xml:space="preserve"> -</v>
      </c>
      <c r="Z2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5" spans="2:27" s="1" customFormat="1" x14ac:dyDescent="0.3">
      <c r="B225" s="136"/>
      <c r="C225" s="137"/>
      <c r="D225" s="137"/>
      <c r="E225" s="137"/>
      <c r="F225" s="137"/>
      <c r="G225" s="137"/>
      <c r="H225" s="138"/>
      <c r="I225" s="137"/>
      <c r="J225" s="137"/>
      <c r="K225" s="137"/>
      <c r="L225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5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5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5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5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5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5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5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5" s="142" t="str">
        <f>IF(Tabela1[[#This Row],[Qinf Secção H]]=" -", " -", Tabela1[[#This Row],[Quantidade máxima (q) (tonelada)]]/Tabela1[[#This Row],[Qinf Secção H]])</f>
        <v xml:space="preserve"> -</v>
      </c>
      <c r="U225" s="143" t="str">
        <f>IF(Tabela1[[#This Row],[Qinf Secção P]]=" -", " -", Tabela1[[#This Row],[Quantidade máxima (q) (tonelada)]]/Tabela1[[#This Row],[Qinf Secção P]])</f>
        <v xml:space="preserve"> -</v>
      </c>
      <c r="V225" s="144" t="str">
        <f>IF(Tabela1[[#This Row],[Qinf Secção E]]=" -", " -", Tabela1[[#This Row],[Quantidade máxima (q) (tonelada)]]/Tabela1[[#This Row],[Qinf Secção E]])</f>
        <v xml:space="preserve"> -</v>
      </c>
      <c r="W225" s="143" t="str">
        <f>IF(Tabela1[[#This Row],[Qsup Secção H]]=" -", " -", Tabela1[[#This Row],[Quantidade máxima (q) (tonelada)]]/Tabela1[[#This Row],[Qsup Secção H]])</f>
        <v xml:space="preserve"> -</v>
      </c>
      <c r="X225" s="143" t="str">
        <f>IF(Tabela1[[#This Row],[Qsup Secção P]]=" -", " -", Tabela1[[#This Row],[Quantidade máxima (q) (tonelada)]]/Tabela1[[#This Row],[Qsup Secção P]])</f>
        <v xml:space="preserve"> -</v>
      </c>
      <c r="Y225" s="144" t="str">
        <f>IF(Tabela1[[#This Row],[Qsup Secção E]]=" -", " -", Tabela1[[#This Row],[Quantidade máxima (q) (tonelada)]]/Tabela1[[#This Row],[Qsup Secção E]])</f>
        <v xml:space="preserve"> -</v>
      </c>
      <c r="Z2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6" spans="2:27" s="1" customFormat="1" x14ac:dyDescent="0.3">
      <c r="B226" s="136"/>
      <c r="C226" s="137"/>
      <c r="D226" s="137"/>
      <c r="E226" s="137"/>
      <c r="F226" s="137"/>
      <c r="G226" s="137"/>
      <c r="H226" s="138"/>
      <c r="I226" s="137"/>
      <c r="J226" s="137"/>
      <c r="K226" s="137"/>
      <c r="L226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6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6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6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6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6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6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6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6" s="142" t="str">
        <f>IF(Tabela1[[#This Row],[Qinf Secção H]]=" -", " -", Tabela1[[#This Row],[Quantidade máxima (q) (tonelada)]]/Tabela1[[#This Row],[Qinf Secção H]])</f>
        <v xml:space="preserve"> -</v>
      </c>
      <c r="U226" s="143" t="str">
        <f>IF(Tabela1[[#This Row],[Qinf Secção P]]=" -", " -", Tabela1[[#This Row],[Quantidade máxima (q) (tonelada)]]/Tabela1[[#This Row],[Qinf Secção P]])</f>
        <v xml:space="preserve"> -</v>
      </c>
      <c r="V226" s="144" t="str">
        <f>IF(Tabela1[[#This Row],[Qinf Secção E]]=" -", " -", Tabela1[[#This Row],[Quantidade máxima (q) (tonelada)]]/Tabela1[[#This Row],[Qinf Secção E]])</f>
        <v xml:space="preserve"> -</v>
      </c>
      <c r="W226" s="143" t="str">
        <f>IF(Tabela1[[#This Row],[Qsup Secção H]]=" -", " -", Tabela1[[#This Row],[Quantidade máxima (q) (tonelada)]]/Tabela1[[#This Row],[Qsup Secção H]])</f>
        <v xml:space="preserve"> -</v>
      </c>
      <c r="X226" s="143" t="str">
        <f>IF(Tabela1[[#This Row],[Qsup Secção P]]=" -", " -", Tabela1[[#This Row],[Quantidade máxima (q) (tonelada)]]/Tabela1[[#This Row],[Qsup Secção P]])</f>
        <v xml:space="preserve"> -</v>
      </c>
      <c r="Y226" s="144" t="str">
        <f>IF(Tabela1[[#This Row],[Qsup Secção E]]=" -", " -", Tabela1[[#This Row],[Quantidade máxima (q) (tonelada)]]/Tabela1[[#This Row],[Qsup Secção E]])</f>
        <v xml:space="preserve"> -</v>
      </c>
      <c r="Z2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7" spans="2:27" s="1" customFormat="1" x14ac:dyDescent="0.3">
      <c r="B227" s="136"/>
      <c r="C227" s="137"/>
      <c r="D227" s="137"/>
      <c r="E227" s="137"/>
      <c r="F227" s="137"/>
      <c r="G227" s="137"/>
      <c r="H227" s="138"/>
      <c r="I227" s="137"/>
      <c r="J227" s="137"/>
      <c r="K227" s="137"/>
      <c r="L227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7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7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7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7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7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7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7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7" s="142" t="str">
        <f>IF(Tabela1[[#This Row],[Qinf Secção H]]=" -", " -", Tabela1[[#This Row],[Quantidade máxima (q) (tonelada)]]/Tabela1[[#This Row],[Qinf Secção H]])</f>
        <v xml:space="preserve"> -</v>
      </c>
      <c r="U227" s="143" t="str">
        <f>IF(Tabela1[[#This Row],[Qinf Secção P]]=" -", " -", Tabela1[[#This Row],[Quantidade máxima (q) (tonelada)]]/Tabela1[[#This Row],[Qinf Secção P]])</f>
        <v xml:space="preserve"> -</v>
      </c>
      <c r="V227" s="144" t="str">
        <f>IF(Tabela1[[#This Row],[Qinf Secção E]]=" -", " -", Tabela1[[#This Row],[Quantidade máxima (q) (tonelada)]]/Tabela1[[#This Row],[Qinf Secção E]])</f>
        <v xml:space="preserve"> -</v>
      </c>
      <c r="W227" s="143" t="str">
        <f>IF(Tabela1[[#This Row],[Qsup Secção H]]=" -", " -", Tabela1[[#This Row],[Quantidade máxima (q) (tonelada)]]/Tabela1[[#This Row],[Qsup Secção H]])</f>
        <v xml:space="preserve"> -</v>
      </c>
      <c r="X227" s="143" t="str">
        <f>IF(Tabela1[[#This Row],[Qsup Secção P]]=" -", " -", Tabela1[[#This Row],[Quantidade máxima (q) (tonelada)]]/Tabela1[[#This Row],[Qsup Secção P]])</f>
        <v xml:space="preserve"> -</v>
      </c>
      <c r="Y227" s="144" t="str">
        <f>IF(Tabela1[[#This Row],[Qsup Secção E]]=" -", " -", Tabela1[[#This Row],[Quantidade máxima (q) (tonelada)]]/Tabela1[[#This Row],[Qsup Secção E]])</f>
        <v xml:space="preserve"> -</v>
      </c>
      <c r="Z2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8" spans="2:27" s="1" customFormat="1" x14ac:dyDescent="0.3">
      <c r="B228" s="136"/>
      <c r="C228" s="137"/>
      <c r="D228" s="137"/>
      <c r="E228" s="137"/>
      <c r="F228" s="137"/>
      <c r="G228" s="137"/>
      <c r="H228" s="138"/>
      <c r="I228" s="137"/>
      <c r="J228" s="137"/>
      <c r="K228" s="137"/>
      <c r="L228" s="139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8" s="140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8" s="140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8" s="141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8" s="139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8" s="140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8" s="140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8" s="140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8" s="142" t="str">
        <f>IF(Tabela1[[#This Row],[Qinf Secção H]]=" -", " -", Tabela1[[#This Row],[Quantidade máxima (q) (tonelada)]]/Tabela1[[#This Row],[Qinf Secção H]])</f>
        <v xml:space="preserve"> -</v>
      </c>
      <c r="U228" s="143" t="str">
        <f>IF(Tabela1[[#This Row],[Qinf Secção P]]=" -", " -", Tabela1[[#This Row],[Quantidade máxima (q) (tonelada)]]/Tabela1[[#This Row],[Qinf Secção P]])</f>
        <v xml:space="preserve"> -</v>
      </c>
      <c r="V228" s="144" t="str">
        <f>IF(Tabela1[[#This Row],[Qinf Secção E]]=" -", " -", Tabela1[[#This Row],[Quantidade máxima (q) (tonelada)]]/Tabela1[[#This Row],[Qinf Secção E]])</f>
        <v xml:space="preserve"> -</v>
      </c>
      <c r="W228" s="143" t="str">
        <f>IF(Tabela1[[#This Row],[Qsup Secção H]]=" -", " -", Tabela1[[#This Row],[Quantidade máxima (q) (tonelada)]]/Tabela1[[#This Row],[Qsup Secção H]])</f>
        <v xml:space="preserve"> -</v>
      </c>
      <c r="X228" s="143" t="str">
        <f>IF(Tabela1[[#This Row],[Qsup Secção P]]=" -", " -", Tabela1[[#This Row],[Quantidade máxima (q) (tonelada)]]/Tabela1[[#This Row],[Qsup Secção P]])</f>
        <v xml:space="preserve"> -</v>
      </c>
      <c r="Y228" s="144" t="str">
        <f>IF(Tabela1[[#This Row],[Qsup Secção E]]=" -", " -", Tabela1[[#This Row],[Quantidade máxima (q) (tonelada)]]/Tabela1[[#This Row],[Qsup Secção E]])</f>
        <v xml:space="preserve"> -</v>
      </c>
      <c r="Z2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29" spans="2:27" s="1" customFormat="1" x14ac:dyDescent="0.3">
      <c r="B229" s="145"/>
      <c r="C229" s="146"/>
      <c r="D229" s="146"/>
      <c r="E229" s="146"/>
      <c r="F229" s="146"/>
      <c r="G229" s="146"/>
      <c r="H229" s="147"/>
      <c r="I229" s="146"/>
      <c r="J229" s="146"/>
      <c r="K229" s="146"/>
      <c r="L2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29" s="151" t="str">
        <f>IF(Tabela1[[#This Row],[Qinf Secção H]]=" -", " -", Tabela1[[#This Row],[Quantidade máxima (q) (tonelada)]]/Tabela1[[#This Row],[Qinf Secção H]])</f>
        <v xml:space="preserve"> -</v>
      </c>
      <c r="U229" s="152" t="str">
        <f>IF(Tabela1[[#This Row],[Qinf Secção P]]=" -", " -", Tabela1[[#This Row],[Quantidade máxima (q) (tonelada)]]/Tabela1[[#This Row],[Qinf Secção P]])</f>
        <v xml:space="preserve"> -</v>
      </c>
      <c r="V229" s="153" t="str">
        <f>IF(Tabela1[[#This Row],[Qinf Secção E]]=" -", " -", Tabela1[[#This Row],[Quantidade máxima (q) (tonelada)]]/Tabela1[[#This Row],[Qinf Secção E]])</f>
        <v xml:space="preserve"> -</v>
      </c>
      <c r="W229" s="152" t="str">
        <f>IF(Tabela1[[#This Row],[Qsup Secção H]]=" -", " -", Tabela1[[#This Row],[Quantidade máxima (q) (tonelada)]]/Tabela1[[#This Row],[Qsup Secção H]])</f>
        <v xml:space="preserve"> -</v>
      </c>
      <c r="X229" s="152" t="str">
        <f>IF(Tabela1[[#This Row],[Qsup Secção P]]=" -", " -", Tabela1[[#This Row],[Quantidade máxima (q) (tonelada)]]/Tabela1[[#This Row],[Qsup Secção P]])</f>
        <v xml:space="preserve"> -</v>
      </c>
      <c r="Y229" s="153" t="str">
        <f>IF(Tabela1[[#This Row],[Qsup Secção E]]=" -", " -", Tabela1[[#This Row],[Quantidade máxima (q) (tonelada)]]/Tabela1[[#This Row],[Qsup Secção E]])</f>
        <v xml:space="preserve"> -</v>
      </c>
      <c r="Z22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2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0" spans="2:27" s="1" customFormat="1" x14ac:dyDescent="0.3">
      <c r="B230" s="145"/>
      <c r="C230" s="146"/>
      <c r="D230" s="146"/>
      <c r="E230" s="146"/>
      <c r="F230" s="146"/>
      <c r="G230" s="146"/>
      <c r="H230" s="147"/>
      <c r="I230" s="146"/>
      <c r="J230" s="146"/>
      <c r="K230" s="146"/>
      <c r="L2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0" s="151" t="str">
        <f>IF(Tabela1[[#This Row],[Qinf Secção H]]=" -", " -", Tabela1[[#This Row],[Quantidade máxima (q) (tonelada)]]/Tabela1[[#This Row],[Qinf Secção H]])</f>
        <v xml:space="preserve"> -</v>
      </c>
      <c r="U230" s="152" t="str">
        <f>IF(Tabela1[[#This Row],[Qinf Secção P]]=" -", " -", Tabela1[[#This Row],[Quantidade máxima (q) (tonelada)]]/Tabela1[[#This Row],[Qinf Secção P]])</f>
        <v xml:space="preserve"> -</v>
      </c>
      <c r="V230" s="153" t="str">
        <f>IF(Tabela1[[#This Row],[Qinf Secção E]]=" -", " -", Tabela1[[#This Row],[Quantidade máxima (q) (tonelada)]]/Tabela1[[#This Row],[Qinf Secção E]])</f>
        <v xml:space="preserve"> -</v>
      </c>
      <c r="W230" s="152" t="str">
        <f>IF(Tabela1[[#This Row],[Qsup Secção H]]=" -", " -", Tabela1[[#This Row],[Quantidade máxima (q) (tonelada)]]/Tabela1[[#This Row],[Qsup Secção H]])</f>
        <v xml:space="preserve"> -</v>
      </c>
      <c r="X230" s="152" t="str">
        <f>IF(Tabela1[[#This Row],[Qsup Secção P]]=" -", " -", Tabela1[[#This Row],[Quantidade máxima (q) (tonelada)]]/Tabela1[[#This Row],[Qsup Secção P]])</f>
        <v xml:space="preserve"> -</v>
      </c>
      <c r="Y230" s="153" t="str">
        <f>IF(Tabela1[[#This Row],[Qsup Secção E]]=" -", " -", Tabela1[[#This Row],[Quantidade máxima (q) (tonelada)]]/Tabela1[[#This Row],[Qsup Secção E]])</f>
        <v xml:space="preserve"> -</v>
      </c>
      <c r="Z23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1" spans="2:27" s="1" customFormat="1" x14ac:dyDescent="0.3">
      <c r="B231" s="145"/>
      <c r="C231" s="146"/>
      <c r="D231" s="146"/>
      <c r="E231" s="146"/>
      <c r="F231" s="146"/>
      <c r="G231" s="146"/>
      <c r="H231" s="147"/>
      <c r="I231" s="146"/>
      <c r="J231" s="146"/>
      <c r="K231" s="146"/>
      <c r="L2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1" s="151" t="str">
        <f>IF(Tabela1[[#This Row],[Qinf Secção H]]=" -", " -", Tabela1[[#This Row],[Quantidade máxima (q) (tonelada)]]/Tabela1[[#This Row],[Qinf Secção H]])</f>
        <v xml:space="preserve"> -</v>
      </c>
      <c r="U231" s="152" t="str">
        <f>IF(Tabela1[[#This Row],[Qinf Secção P]]=" -", " -", Tabela1[[#This Row],[Quantidade máxima (q) (tonelada)]]/Tabela1[[#This Row],[Qinf Secção P]])</f>
        <v xml:space="preserve"> -</v>
      </c>
      <c r="V231" s="153" t="str">
        <f>IF(Tabela1[[#This Row],[Qinf Secção E]]=" -", " -", Tabela1[[#This Row],[Quantidade máxima (q) (tonelada)]]/Tabela1[[#This Row],[Qinf Secção E]])</f>
        <v xml:space="preserve"> -</v>
      </c>
      <c r="W231" s="152" t="str">
        <f>IF(Tabela1[[#This Row],[Qsup Secção H]]=" -", " -", Tabela1[[#This Row],[Quantidade máxima (q) (tonelada)]]/Tabela1[[#This Row],[Qsup Secção H]])</f>
        <v xml:space="preserve"> -</v>
      </c>
      <c r="X231" s="152" t="str">
        <f>IF(Tabela1[[#This Row],[Qsup Secção P]]=" -", " -", Tabela1[[#This Row],[Quantidade máxima (q) (tonelada)]]/Tabela1[[#This Row],[Qsup Secção P]])</f>
        <v xml:space="preserve"> -</v>
      </c>
      <c r="Y231" s="153" t="str">
        <f>IF(Tabela1[[#This Row],[Qsup Secção E]]=" -", " -", Tabela1[[#This Row],[Quantidade máxima (q) (tonelada)]]/Tabela1[[#This Row],[Qsup Secção E]])</f>
        <v xml:space="preserve"> -</v>
      </c>
      <c r="Z23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2" spans="2:27" s="1" customFormat="1" x14ac:dyDescent="0.3">
      <c r="B232" s="145"/>
      <c r="C232" s="146"/>
      <c r="D232" s="146"/>
      <c r="E232" s="146"/>
      <c r="F232" s="146"/>
      <c r="G232" s="146"/>
      <c r="H232" s="147"/>
      <c r="I232" s="146"/>
      <c r="J232" s="146"/>
      <c r="K232" s="146"/>
      <c r="L2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2" s="151" t="str">
        <f>IF(Tabela1[[#This Row],[Qinf Secção H]]=" -", " -", Tabela1[[#This Row],[Quantidade máxima (q) (tonelada)]]/Tabela1[[#This Row],[Qinf Secção H]])</f>
        <v xml:space="preserve"> -</v>
      </c>
      <c r="U232" s="152" t="str">
        <f>IF(Tabela1[[#This Row],[Qinf Secção P]]=" -", " -", Tabela1[[#This Row],[Quantidade máxima (q) (tonelada)]]/Tabela1[[#This Row],[Qinf Secção P]])</f>
        <v xml:space="preserve"> -</v>
      </c>
      <c r="V232" s="153" t="str">
        <f>IF(Tabela1[[#This Row],[Qinf Secção E]]=" -", " -", Tabela1[[#This Row],[Quantidade máxima (q) (tonelada)]]/Tabela1[[#This Row],[Qinf Secção E]])</f>
        <v xml:space="preserve"> -</v>
      </c>
      <c r="W232" s="152" t="str">
        <f>IF(Tabela1[[#This Row],[Qsup Secção H]]=" -", " -", Tabela1[[#This Row],[Quantidade máxima (q) (tonelada)]]/Tabela1[[#This Row],[Qsup Secção H]])</f>
        <v xml:space="preserve"> -</v>
      </c>
      <c r="X232" s="152" t="str">
        <f>IF(Tabela1[[#This Row],[Qsup Secção P]]=" -", " -", Tabela1[[#This Row],[Quantidade máxima (q) (tonelada)]]/Tabela1[[#This Row],[Qsup Secção P]])</f>
        <v xml:space="preserve"> -</v>
      </c>
      <c r="Y232" s="153" t="str">
        <f>IF(Tabela1[[#This Row],[Qsup Secção E]]=" -", " -", Tabela1[[#This Row],[Quantidade máxima (q) (tonelada)]]/Tabela1[[#This Row],[Qsup Secção E]])</f>
        <v xml:space="preserve"> -</v>
      </c>
      <c r="Z23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3" spans="2:27" s="1" customFormat="1" x14ac:dyDescent="0.3">
      <c r="B233" s="145"/>
      <c r="C233" s="146"/>
      <c r="D233" s="146"/>
      <c r="E233" s="146"/>
      <c r="F233" s="146"/>
      <c r="G233" s="146"/>
      <c r="H233" s="147"/>
      <c r="I233" s="146"/>
      <c r="J233" s="146"/>
      <c r="K233" s="146"/>
      <c r="L2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3" s="151" t="str">
        <f>IF(Tabela1[[#This Row],[Qinf Secção H]]=" -", " -", Tabela1[[#This Row],[Quantidade máxima (q) (tonelada)]]/Tabela1[[#This Row],[Qinf Secção H]])</f>
        <v xml:space="preserve"> -</v>
      </c>
      <c r="U233" s="152" t="str">
        <f>IF(Tabela1[[#This Row],[Qinf Secção P]]=" -", " -", Tabela1[[#This Row],[Quantidade máxima (q) (tonelada)]]/Tabela1[[#This Row],[Qinf Secção P]])</f>
        <v xml:space="preserve"> -</v>
      </c>
      <c r="V233" s="153" t="str">
        <f>IF(Tabela1[[#This Row],[Qinf Secção E]]=" -", " -", Tabela1[[#This Row],[Quantidade máxima (q) (tonelada)]]/Tabela1[[#This Row],[Qinf Secção E]])</f>
        <v xml:space="preserve"> -</v>
      </c>
      <c r="W233" s="152" t="str">
        <f>IF(Tabela1[[#This Row],[Qsup Secção H]]=" -", " -", Tabela1[[#This Row],[Quantidade máxima (q) (tonelada)]]/Tabela1[[#This Row],[Qsup Secção H]])</f>
        <v xml:space="preserve"> -</v>
      </c>
      <c r="X233" s="152" t="str">
        <f>IF(Tabela1[[#This Row],[Qsup Secção P]]=" -", " -", Tabela1[[#This Row],[Quantidade máxima (q) (tonelada)]]/Tabela1[[#This Row],[Qsup Secção P]])</f>
        <v xml:space="preserve"> -</v>
      </c>
      <c r="Y233" s="153" t="str">
        <f>IF(Tabela1[[#This Row],[Qsup Secção E]]=" -", " -", Tabela1[[#This Row],[Quantidade máxima (q) (tonelada)]]/Tabela1[[#This Row],[Qsup Secção E]])</f>
        <v xml:space="preserve"> -</v>
      </c>
      <c r="Z23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4" spans="2:27" s="1" customFormat="1" x14ac:dyDescent="0.3">
      <c r="B234" s="145"/>
      <c r="C234" s="146"/>
      <c r="D234" s="146"/>
      <c r="E234" s="146"/>
      <c r="F234" s="146"/>
      <c r="G234" s="146"/>
      <c r="H234" s="147"/>
      <c r="I234" s="146"/>
      <c r="J234" s="146"/>
      <c r="K234" s="146"/>
      <c r="L2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4" s="151" t="str">
        <f>IF(Tabela1[[#This Row],[Qinf Secção H]]=" -", " -", Tabela1[[#This Row],[Quantidade máxima (q) (tonelada)]]/Tabela1[[#This Row],[Qinf Secção H]])</f>
        <v xml:space="preserve"> -</v>
      </c>
      <c r="U234" s="152" t="str">
        <f>IF(Tabela1[[#This Row],[Qinf Secção P]]=" -", " -", Tabela1[[#This Row],[Quantidade máxima (q) (tonelada)]]/Tabela1[[#This Row],[Qinf Secção P]])</f>
        <v xml:space="preserve"> -</v>
      </c>
      <c r="V234" s="153" t="str">
        <f>IF(Tabela1[[#This Row],[Qinf Secção E]]=" -", " -", Tabela1[[#This Row],[Quantidade máxima (q) (tonelada)]]/Tabela1[[#This Row],[Qinf Secção E]])</f>
        <v xml:space="preserve"> -</v>
      </c>
      <c r="W234" s="152" t="str">
        <f>IF(Tabela1[[#This Row],[Qsup Secção H]]=" -", " -", Tabela1[[#This Row],[Quantidade máxima (q) (tonelada)]]/Tabela1[[#This Row],[Qsup Secção H]])</f>
        <v xml:space="preserve"> -</v>
      </c>
      <c r="X234" s="152" t="str">
        <f>IF(Tabela1[[#This Row],[Qsup Secção P]]=" -", " -", Tabela1[[#This Row],[Quantidade máxima (q) (tonelada)]]/Tabela1[[#This Row],[Qsup Secção P]])</f>
        <v xml:space="preserve"> -</v>
      </c>
      <c r="Y234" s="153" t="str">
        <f>IF(Tabela1[[#This Row],[Qsup Secção E]]=" -", " -", Tabela1[[#This Row],[Quantidade máxima (q) (tonelada)]]/Tabela1[[#This Row],[Qsup Secção E]])</f>
        <v xml:space="preserve"> -</v>
      </c>
      <c r="Z23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5" spans="2:27" s="1" customFormat="1" x14ac:dyDescent="0.3">
      <c r="B235" s="145"/>
      <c r="C235" s="146"/>
      <c r="D235" s="146"/>
      <c r="E235" s="146"/>
      <c r="F235" s="146"/>
      <c r="G235" s="146"/>
      <c r="H235" s="147"/>
      <c r="I235" s="146"/>
      <c r="J235" s="146"/>
      <c r="K235" s="146"/>
      <c r="L2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5" s="151" t="str">
        <f>IF(Tabela1[[#This Row],[Qinf Secção H]]=" -", " -", Tabela1[[#This Row],[Quantidade máxima (q) (tonelada)]]/Tabela1[[#This Row],[Qinf Secção H]])</f>
        <v xml:space="preserve"> -</v>
      </c>
      <c r="U235" s="152" t="str">
        <f>IF(Tabela1[[#This Row],[Qinf Secção P]]=" -", " -", Tabela1[[#This Row],[Quantidade máxima (q) (tonelada)]]/Tabela1[[#This Row],[Qinf Secção P]])</f>
        <v xml:space="preserve"> -</v>
      </c>
      <c r="V235" s="153" t="str">
        <f>IF(Tabela1[[#This Row],[Qinf Secção E]]=" -", " -", Tabela1[[#This Row],[Quantidade máxima (q) (tonelada)]]/Tabela1[[#This Row],[Qinf Secção E]])</f>
        <v xml:space="preserve"> -</v>
      </c>
      <c r="W235" s="152" t="str">
        <f>IF(Tabela1[[#This Row],[Qsup Secção H]]=" -", " -", Tabela1[[#This Row],[Quantidade máxima (q) (tonelada)]]/Tabela1[[#This Row],[Qsup Secção H]])</f>
        <v xml:space="preserve"> -</v>
      </c>
      <c r="X235" s="152" t="str">
        <f>IF(Tabela1[[#This Row],[Qsup Secção P]]=" -", " -", Tabela1[[#This Row],[Quantidade máxima (q) (tonelada)]]/Tabela1[[#This Row],[Qsup Secção P]])</f>
        <v xml:space="preserve"> -</v>
      </c>
      <c r="Y235" s="153" t="str">
        <f>IF(Tabela1[[#This Row],[Qsup Secção E]]=" -", " -", Tabela1[[#This Row],[Quantidade máxima (q) (tonelada)]]/Tabela1[[#This Row],[Qsup Secção E]])</f>
        <v xml:space="preserve"> -</v>
      </c>
      <c r="Z23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6" spans="2:27" s="1" customFormat="1" x14ac:dyDescent="0.3">
      <c r="B236" s="145"/>
      <c r="C236" s="146"/>
      <c r="D236" s="146"/>
      <c r="E236" s="146"/>
      <c r="F236" s="146"/>
      <c r="G236" s="146"/>
      <c r="H236" s="147"/>
      <c r="I236" s="146"/>
      <c r="J236" s="146"/>
      <c r="K236" s="146"/>
      <c r="L2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6" s="151" t="str">
        <f>IF(Tabela1[[#This Row],[Qinf Secção H]]=" -", " -", Tabela1[[#This Row],[Quantidade máxima (q) (tonelada)]]/Tabela1[[#This Row],[Qinf Secção H]])</f>
        <v xml:space="preserve"> -</v>
      </c>
      <c r="U236" s="152" t="str">
        <f>IF(Tabela1[[#This Row],[Qinf Secção P]]=" -", " -", Tabela1[[#This Row],[Quantidade máxima (q) (tonelada)]]/Tabela1[[#This Row],[Qinf Secção P]])</f>
        <v xml:space="preserve"> -</v>
      </c>
      <c r="V236" s="153" t="str">
        <f>IF(Tabela1[[#This Row],[Qinf Secção E]]=" -", " -", Tabela1[[#This Row],[Quantidade máxima (q) (tonelada)]]/Tabela1[[#This Row],[Qinf Secção E]])</f>
        <v xml:space="preserve"> -</v>
      </c>
      <c r="W236" s="152" t="str">
        <f>IF(Tabela1[[#This Row],[Qsup Secção H]]=" -", " -", Tabela1[[#This Row],[Quantidade máxima (q) (tonelada)]]/Tabela1[[#This Row],[Qsup Secção H]])</f>
        <v xml:space="preserve"> -</v>
      </c>
      <c r="X236" s="152" t="str">
        <f>IF(Tabela1[[#This Row],[Qsup Secção P]]=" -", " -", Tabela1[[#This Row],[Quantidade máxima (q) (tonelada)]]/Tabela1[[#This Row],[Qsup Secção P]])</f>
        <v xml:space="preserve"> -</v>
      </c>
      <c r="Y236" s="153" t="str">
        <f>IF(Tabela1[[#This Row],[Qsup Secção E]]=" -", " -", Tabela1[[#This Row],[Quantidade máxima (q) (tonelada)]]/Tabela1[[#This Row],[Qsup Secção E]])</f>
        <v xml:space="preserve"> -</v>
      </c>
      <c r="Z23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7" spans="2:27" s="1" customFormat="1" x14ac:dyDescent="0.3">
      <c r="B237" s="145"/>
      <c r="C237" s="146"/>
      <c r="D237" s="146"/>
      <c r="E237" s="146"/>
      <c r="F237" s="146"/>
      <c r="G237" s="146"/>
      <c r="H237" s="147"/>
      <c r="I237" s="146"/>
      <c r="J237" s="146"/>
      <c r="K237" s="146"/>
      <c r="L2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7" s="151" t="str">
        <f>IF(Tabela1[[#This Row],[Qinf Secção H]]=" -", " -", Tabela1[[#This Row],[Quantidade máxima (q) (tonelada)]]/Tabela1[[#This Row],[Qinf Secção H]])</f>
        <v xml:space="preserve"> -</v>
      </c>
      <c r="U237" s="152" t="str">
        <f>IF(Tabela1[[#This Row],[Qinf Secção P]]=" -", " -", Tabela1[[#This Row],[Quantidade máxima (q) (tonelada)]]/Tabela1[[#This Row],[Qinf Secção P]])</f>
        <v xml:space="preserve"> -</v>
      </c>
      <c r="V237" s="153" t="str">
        <f>IF(Tabela1[[#This Row],[Qinf Secção E]]=" -", " -", Tabela1[[#This Row],[Quantidade máxima (q) (tonelada)]]/Tabela1[[#This Row],[Qinf Secção E]])</f>
        <v xml:space="preserve"> -</v>
      </c>
      <c r="W237" s="152" t="str">
        <f>IF(Tabela1[[#This Row],[Qsup Secção H]]=" -", " -", Tabela1[[#This Row],[Quantidade máxima (q) (tonelada)]]/Tabela1[[#This Row],[Qsup Secção H]])</f>
        <v xml:space="preserve"> -</v>
      </c>
      <c r="X237" s="152" t="str">
        <f>IF(Tabela1[[#This Row],[Qsup Secção P]]=" -", " -", Tabela1[[#This Row],[Quantidade máxima (q) (tonelada)]]/Tabela1[[#This Row],[Qsup Secção P]])</f>
        <v xml:space="preserve"> -</v>
      </c>
      <c r="Y237" s="153" t="str">
        <f>IF(Tabela1[[#This Row],[Qsup Secção E]]=" -", " -", Tabela1[[#This Row],[Quantidade máxima (q) (tonelada)]]/Tabela1[[#This Row],[Qsup Secção E]])</f>
        <v xml:space="preserve"> -</v>
      </c>
      <c r="Z23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8" spans="2:27" s="1" customFormat="1" x14ac:dyDescent="0.3">
      <c r="B238" s="145"/>
      <c r="C238" s="146"/>
      <c r="D238" s="146"/>
      <c r="E238" s="146"/>
      <c r="F238" s="146"/>
      <c r="G238" s="146"/>
      <c r="H238" s="147"/>
      <c r="I238" s="146"/>
      <c r="J238" s="146"/>
      <c r="K238" s="146"/>
      <c r="L2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8" s="151" t="str">
        <f>IF(Tabela1[[#This Row],[Qinf Secção H]]=" -", " -", Tabela1[[#This Row],[Quantidade máxima (q) (tonelada)]]/Tabela1[[#This Row],[Qinf Secção H]])</f>
        <v xml:space="preserve"> -</v>
      </c>
      <c r="U238" s="152" t="str">
        <f>IF(Tabela1[[#This Row],[Qinf Secção P]]=" -", " -", Tabela1[[#This Row],[Quantidade máxima (q) (tonelada)]]/Tabela1[[#This Row],[Qinf Secção P]])</f>
        <v xml:space="preserve"> -</v>
      </c>
      <c r="V238" s="153" t="str">
        <f>IF(Tabela1[[#This Row],[Qinf Secção E]]=" -", " -", Tabela1[[#This Row],[Quantidade máxima (q) (tonelada)]]/Tabela1[[#This Row],[Qinf Secção E]])</f>
        <v xml:space="preserve"> -</v>
      </c>
      <c r="W238" s="152" t="str">
        <f>IF(Tabela1[[#This Row],[Qsup Secção H]]=" -", " -", Tabela1[[#This Row],[Quantidade máxima (q) (tonelada)]]/Tabela1[[#This Row],[Qsup Secção H]])</f>
        <v xml:space="preserve"> -</v>
      </c>
      <c r="X238" s="152" t="str">
        <f>IF(Tabela1[[#This Row],[Qsup Secção P]]=" -", " -", Tabela1[[#This Row],[Quantidade máxima (q) (tonelada)]]/Tabela1[[#This Row],[Qsup Secção P]])</f>
        <v xml:space="preserve"> -</v>
      </c>
      <c r="Y238" s="153" t="str">
        <f>IF(Tabela1[[#This Row],[Qsup Secção E]]=" -", " -", Tabela1[[#This Row],[Quantidade máxima (q) (tonelada)]]/Tabela1[[#This Row],[Qsup Secção E]])</f>
        <v xml:space="preserve"> -</v>
      </c>
      <c r="Z23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39" spans="2:27" s="1" customFormat="1" x14ac:dyDescent="0.3">
      <c r="B239" s="145"/>
      <c r="C239" s="146"/>
      <c r="D239" s="146"/>
      <c r="E239" s="146"/>
      <c r="F239" s="146"/>
      <c r="G239" s="146"/>
      <c r="H239" s="147"/>
      <c r="I239" s="146"/>
      <c r="J239" s="146"/>
      <c r="K239" s="146"/>
      <c r="L2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39" s="151" t="str">
        <f>IF(Tabela1[[#This Row],[Qinf Secção H]]=" -", " -", Tabela1[[#This Row],[Quantidade máxima (q) (tonelada)]]/Tabela1[[#This Row],[Qinf Secção H]])</f>
        <v xml:space="preserve"> -</v>
      </c>
      <c r="U239" s="152" t="str">
        <f>IF(Tabela1[[#This Row],[Qinf Secção P]]=" -", " -", Tabela1[[#This Row],[Quantidade máxima (q) (tonelada)]]/Tabela1[[#This Row],[Qinf Secção P]])</f>
        <v xml:space="preserve"> -</v>
      </c>
      <c r="V239" s="153" t="str">
        <f>IF(Tabela1[[#This Row],[Qinf Secção E]]=" -", " -", Tabela1[[#This Row],[Quantidade máxima (q) (tonelada)]]/Tabela1[[#This Row],[Qinf Secção E]])</f>
        <v xml:space="preserve"> -</v>
      </c>
      <c r="W239" s="152" t="str">
        <f>IF(Tabela1[[#This Row],[Qsup Secção H]]=" -", " -", Tabela1[[#This Row],[Quantidade máxima (q) (tonelada)]]/Tabela1[[#This Row],[Qsup Secção H]])</f>
        <v xml:space="preserve"> -</v>
      </c>
      <c r="X239" s="152" t="str">
        <f>IF(Tabela1[[#This Row],[Qsup Secção P]]=" -", " -", Tabela1[[#This Row],[Quantidade máxima (q) (tonelada)]]/Tabela1[[#This Row],[Qsup Secção P]])</f>
        <v xml:space="preserve"> -</v>
      </c>
      <c r="Y239" s="153" t="str">
        <f>IF(Tabela1[[#This Row],[Qsup Secção E]]=" -", " -", Tabela1[[#This Row],[Quantidade máxima (q) (tonelada)]]/Tabela1[[#This Row],[Qsup Secção E]])</f>
        <v xml:space="preserve"> -</v>
      </c>
      <c r="Z23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3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0" spans="2:27" s="1" customFormat="1" x14ac:dyDescent="0.3">
      <c r="B240" s="145"/>
      <c r="C240" s="146"/>
      <c r="D240" s="146"/>
      <c r="E240" s="146"/>
      <c r="F240" s="146"/>
      <c r="G240" s="146"/>
      <c r="H240" s="147"/>
      <c r="I240" s="146"/>
      <c r="J240" s="146"/>
      <c r="K240" s="146"/>
      <c r="L2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0" s="151" t="str">
        <f>IF(Tabela1[[#This Row],[Qinf Secção H]]=" -", " -", Tabela1[[#This Row],[Quantidade máxima (q) (tonelada)]]/Tabela1[[#This Row],[Qinf Secção H]])</f>
        <v xml:space="preserve"> -</v>
      </c>
      <c r="U240" s="152" t="str">
        <f>IF(Tabela1[[#This Row],[Qinf Secção P]]=" -", " -", Tabela1[[#This Row],[Quantidade máxima (q) (tonelada)]]/Tabela1[[#This Row],[Qinf Secção P]])</f>
        <v xml:space="preserve"> -</v>
      </c>
      <c r="V240" s="153" t="str">
        <f>IF(Tabela1[[#This Row],[Qinf Secção E]]=" -", " -", Tabela1[[#This Row],[Quantidade máxima (q) (tonelada)]]/Tabela1[[#This Row],[Qinf Secção E]])</f>
        <v xml:space="preserve"> -</v>
      </c>
      <c r="W240" s="152" t="str">
        <f>IF(Tabela1[[#This Row],[Qsup Secção H]]=" -", " -", Tabela1[[#This Row],[Quantidade máxima (q) (tonelada)]]/Tabela1[[#This Row],[Qsup Secção H]])</f>
        <v xml:space="preserve"> -</v>
      </c>
      <c r="X240" s="152" t="str">
        <f>IF(Tabela1[[#This Row],[Qsup Secção P]]=" -", " -", Tabela1[[#This Row],[Quantidade máxima (q) (tonelada)]]/Tabela1[[#This Row],[Qsup Secção P]])</f>
        <v xml:space="preserve"> -</v>
      </c>
      <c r="Y240" s="153" t="str">
        <f>IF(Tabela1[[#This Row],[Qsup Secção E]]=" -", " -", Tabela1[[#This Row],[Quantidade máxima (q) (tonelada)]]/Tabela1[[#This Row],[Qsup Secção E]])</f>
        <v xml:space="preserve"> -</v>
      </c>
      <c r="Z24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1" spans="2:27" s="1" customFormat="1" x14ac:dyDescent="0.3">
      <c r="B241" s="145"/>
      <c r="C241" s="146"/>
      <c r="D241" s="146"/>
      <c r="E241" s="146"/>
      <c r="F241" s="146"/>
      <c r="G241" s="146"/>
      <c r="H241" s="147"/>
      <c r="I241" s="146"/>
      <c r="J241" s="146"/>
      <c r="K241" s="146"/>
      <c r="L2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1" s="151" t="str">
        <f>IF(Tabela1[[#This Row],[Qinf Secção H]]=" -", " -", Tabela1[[#This Row],[Quantidade máxima (q) (tonelada)]]/Tabela1[[#This Row],[Qinf Secção H]])</f>
        <v xml:space="preserve"> -</v>
      </c>
      <c r="U241" s="152" t="str">
        <f>IF(Tabela1[[#This Row],[Qinf Secção P]]=" -", " -", Tabela1[[#This Row],[Quantidade máxima (q) (tonelada)]]/Tabela1[[#This Row],[Qinf Secção P]])</f>
        <v xml:space="preserve"> -</v>
      </c>
      <c r="V241" s="153" t="str">
        <f>IF(Tabela1[[#This Row],[Qinf Secção E]]=" -", " -", Tabela1[[#This Row],[Quantidade máxima (q) (tonelada)]]/Tabela1[[#This Row],[Qinf Secção E]])</f>
        <v xml:space="preserve"> -</v>
      </c>
      <c r="W241" s="152" t="str">
        <f>IF(Tabela1[[#This Row],[Qsup Secção H]]=" -", " -", Tabela1[[#This Row],[Quantidade máxima (q) (tonelada)]]/Tabela1[[#This Row],[Qsup Secção H]])</f>
        <v xml:space="preserve"> -</v>
      </c>
      <c r="X241" s="152" t="str">
        <f>IF(Tabela1[[#This Row],[Qsup Secção P]]=" -", " -", Tabela1[[#This Row],[Quantidade máxima (q) (tonelada)]]/Tabela1[[#This Row],[Qsup Secção P]])</f>
        <v xml:space="preserve"> -</v>
      </c>
      <c r="Y241" s="153" t="str">
        <f>IF(Tabela1[[#This Row],[Qsup Secção E]]=" -", " -", Tabela1[[#This Row],[Quantidade máxima (q) (tonelada)]]/Tabela1[[#This Row],[Qsup Secção E]])</f>
        <v xml:space="preserve"> -</v>
      </c>
      <c r="Z24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2" spans="2:27" s="1" customFormat="1" x14ac:dyDescent="0.3">
      <c r="B242" s="145"/>
      <c r="C242" s="146"/>
      <c r="D242" s="146"/>
      <c r="E242" s="146"/>
      <c r="F242" s="146"/>
      <c r="G242" s="146"/>
      <c r="H242" s="147"/>
      <c r="I242" s="146"/>
      <c r="J242" s="146"/>
      <c r="K242" s="146"/>
      <c r="L2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2" s="151" t="str">
        <f>IF(Tabela1[[#This Row],[Qinf Secção H]]=" -", " -", Tabela1[[#This Row],[Quantidade máxima (q) (tonelada)]]/Tabela1[[#This Row],[Qinf Secção H]])</f>
        <v xml:space="preserve"> -</v>
      </c>
      <c r="U242" s="152" t="str">
        <f>IF(Tabela1[[#This Row],[Qinf Secção P]]=" -", " -", Tabela1[[#This Row],[Quantidade máxima (q) (tonelada)]]/Tabela1[[#This Row],[Qinf Secção P]])</f>
        <v xml:space="preserve"> -</v>
      </c>
      <c r="V242" s="153" t="str">
        <f>IF(Tabela1[[#This Row],[Qinf Secção E]]=" -", " -", Tabela1[[#This Row],[Quantidade máxima (q) (tonelada)]]/Tabela1[[#This Row],[Qinf Secção E]])</f>
        <v xml:space="preserve"> -</v>
      </c>
      <c r="W242" s="152" t="str">
        <f>IF(Tabela1[[#This Row],[Qsup Secção H]]=" -", " -", Tabela1[[#This Row],[Quantidade máxima (q) (tonelada)]]/Tabela1[[#This Row],[Qsup Secção H]])</f>
        <v xml:space="preserve"> -</v>
      </c>
      <c r="X242" s="152" t="str">
        <f>IF(Tabela1[[#This Row],[Qsup Secção P]]=" -", " -", Tabela1[[#This Row],[Quantidade máxima (q) (tonelada)]]/Tabela1[[#This Row],[Qsup Secção P]])</f>
        <v xml:space="preserve"> -</v>
      </c>
      <c r="Y242" s="153" t="str">
        <f>IF(Tabela1[[#This Row],[Qsup Secção E]]=" -", " -", Tabela1[[#This Row],[Quantidade máxima (q) (tonelada)]]/Tabela1[[#This Row],[Qsup Secção E]])</f>
        <v xml:space="preserve"> -</v>
      </c>
      <c r="Z24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3" spans="2:27" s="1" customFormat="1" x14ac:dyDescent="0.3">
      <c r="B243" s="145"/>
      <c r="C243" s="146"/>
      <c r="D243" s="146"/>
      <c r="E243" s="146"/>
      <c r="F243" s="146"/>
      <c r="G243" s="146"/>
      <c r="H243" s="147"/>
      <c r="I243" s="146"/>
      <c r="J243" s="146"/>
      <c r="K243" s="146"/>
      <c r="L2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3" s="151" t="str">
        <f>IF(Tabela1[[#This Row],[Qinf Secção H]]=" -", " -", Tabela1[[#This Row],[Quantidade máxima (q) (tonelada)]]/Tabela1[[#This Row],[Qinf Secção H]])</f>
        <v xml:space="preserve"> -</v>
      </c>
      <c r="U243" s="152" t="str">
        <f>IF(Tabela1[[#This Row],[Qinf Secção P]]=" -", " -", Tabela1[[#This Row],[Quantidade máxima (q) (tonelada)]]/Tabela1[[#This Row],[Qinf Secção P]])</f>
        <v xml:space="preserve"> -</v>
      </c>
      <c r="V243" s="153" t="str">
        <f>IF(Tabela1[[#This Row],[Qinf Secção E]]=" -", " -", Tabela1[[#This Row],[Quantidade máxima (q) (tonelada)]]/Tabela1[[#This Row],[Qinf Secção E]])</f>
        <v xml:space="preserve"> -</v>
      </c>
      <c r="W243" s="152" t="str">
        <f>IF(Tabela1[[#This Row],[Qsup Secção H]]=" -", " -", Tabela1[[#This Row],[Quantidade máxima (q) (tonelada)]]/Tabela1[[#This Row],[Qsup Secção H]])</f>
        <v xml:space="preserve"> -</v>
      </c>
      <c r="X243" s="152" t="str">
        <f>IF(Tabela1[[#This Row],[Qsup Secção P]]=" -", " -", Tabela1[[#This Row],[Quantidade máxima (q) (tonelada)]]/Tabela1[[#This Row],[Qsup Secção P]])</f>
        <v xml:space="preserve"> -</v>
      </c>
      <c r="Y243" s="153" t="str">
        <f>IF(Tabela1[[#This Row],[Qsup Secção E]]=" -", " -", Tabela1[[#This Row],[Quantidade máxima (q) (tonelada)]]/Tabela1[[#This Row],[Qsup Secção E]])</f>
        <v xml:space="preserve"> -</v>
      </c>
      <c r="Z24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4" spans="2:27" s="1" customFormat="1" x14ac:dyDescent="0.3">
      <c r="B244" s="145"/>
      <c r="C244" s="146"/>
      <c r="D244" s="146"/>
      <c r="E244" s="146"/>
      <c r="F244" s="146"/>
      <c r="G244" s="146"/>
      <c r="H244" s="147"/>
      <c r="I244" s="146"/>
      <c r="J244" s="146"/>
      <c r="K244" s="146"/>
      <c r="L2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4" s="151" t="str">
        <f>IF(Tabela1[[#This Row],[Qinf Secção H]]=" -", " -", Tabela1[[#This Row],[Quantidade máxima (q) (tonelada)]]/Tabela1[[#This Row],[Qinf Secção H]])</f>
        <v xml:space="preserve"> -</v>
      </c>
      <c r="U244" s="152" t="str">
        <f>IF(Tabela1[[#This Row],[Qinf Secção P]]=" -", " -", Tabela1[[#This Row],[Quantidade máxima (q) (tonelada)]]/Tabela1[[#This Row],[Qinf Secção P]])</f>
        <v xml:space="preserve"> -</v>
      </c>
      <c r="V244" s="153" t="str">
        <f>IF(Tabela1[[#This Row],[Qinf Secção E]]=" -", " -", Tabela1[[#This Row],[Quantidade máxima (q) (tonelada)]]/Tabela1[[#This Row],[Qinf Secção E]])</f>
        <v xml:space="preserve"> -</v>
      </c>
      <c r="W244" s="152" t="str">
        <f>IF(Tabela1[[#This Row],[Qsup Secção H]]=" -", " -", Tabela1[[#This Row],[Quantidade máxima (q) (tonelada)]]/Tabela1[[#This Row],[Qsup Secção H]])</f>
        <v xml:space="preserve"> -</v>
      </c>
      <c r="X244" s="152" t="str">
        <f>IF(Tabela1[[#This Row],[Qsup Secção P]]=" -", " -", Tabela1[[#This Row],[Quantidade máxima (q) (tonelada)]]/Tabela1[[#This Row],[Qsup Secção P]])</f>
        <v xml:space="preserve"> -</v>
      </c>
      <c r="Y244" s="153" t="str">
        <f>IF(Tabela1[[#This Row],[Qsup Secção E]]=" -", " -", Tabela1[[#This Row],[Quantidade máxima (q) (tonelada)]]/Tabela1[[#This Row],[Qsup Secção E]])</f>
        <v xml:space="preserve"> -</v>
      </c>
      <c r="Z24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5" spans="2:27" s="1" customFormat="1" x14ac:dyDescent="0.3">
      <c r="B245" s="145"/>
      <c r="C245" s="146"/>
      <c r="D245" s="146"/>
      <c r="E245" s="146"/>
      <c r="F245" s="146"/>
      <c r="G245" s="146"/>
      <c r="H245" s="147"/>
      <c r="I245" s="146"/>
      <c r="J245" s="146"/>
      <c r="K245" s="146"/>
      <c r="L2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5" s="151" t="str">
        <f>IF(Tabela1[[#This Row],[Qinf Secção H]]=" -", " -", Tabela1[[#This Row],[Quantidade máxima (q) (tonelada)]]/Tabela1[[#This Row],[Qinf Secção H]])</f>
        <v xml:space="preserve"> -</v>
      </c>
      <c r="U245" s="152" t="str">
        <f>IF(Tabela1[[#This Row],[Qinf Secção P]]=" -", " -", Tabela1[[#This Row],[Quantidade máxima (q) (tonelada)]]/Tabela1[[#This Row],[Qinf Secção P]])</f>
        <v xml:space="preserve"> -</v>
      </c>
      <c r="V245" s="153" t="str">
        <f>IF(Tabela1[[#This Row],[Qinf Secção E]]=" -", " -", Tabela1[[#This Row],[Quantidade máxima (q) (tonelada)]]/Tabela1[[#This Row],[Qinf Secção E]])</f>
        <v xml:space="preserve"> -</v>
      </c>
      <c r="W245" s="152" t="str">
        <f>IF(Tabela1[[#This Row],[Qsup Secção H]]=" -", " -", Tabela1[[#This Row],[Quantidade máxima (q) (tonelada)]]/Tabela1[[#This Row],[Qsup Secção H]])</f>
        <v xml:space="preserve"> -</v>
      </c>
      <c r="X245" s="152" t="str">
        <f>IF(Tabela1[[#This Row],[Qsup Secção P]]=" -", " -", Tabela1[[#This Row],[Quantidade máxima (q) (tonelada)]]/Tabela1[[#This Row],[Qsup Secção P]])</f>
        <v xml:space="preserve"> -</v>
      </c>
      <c r="Y245" s="153" t="str">
        <f>IF(Tabela1[[#This Row],[Qsup Secção E]]=" -", " -", Tabela1[[#This Row],[Quantidade máxima (q) (tonelada)]]/Tabela1[[#This Row],[Qsup Secção E]])</f>
        <v xml:space="preserve"> -</v>
      </c>
      <c r="Z24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6" spans="2:27" s="1" customFormat="1" x14ac:dyDescent="0.3">
      <c r="B246" s="145"/>
      <c r="C246" s="146"/>
      <c r="D246" s="146"/>
      <c r="E246" s="146"/>
      <c r="F246" s="146"/>
      <c r="G246" s="146"/>
      <c r="H246" s="147"/>
      <c r="I246" s="146"/>
      <c r="J246" s="146"/>
      <c r="K246" s="146"/>
      <c r="L2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6" s="151" t="str">
        <f>IF(Tabela1[[#This Row],[Qinf Secção H]]=" -", " -", Tabela1[[#This Row],[Quantidade máxima (q) (tonelada)]]/Tabela1[[#This Row],[Qinf Secção H]])</f>
        <v xml:space="preserve"> -</v>
      </c>
      <c r="U246" s="152" t="str">
        <f>IF(Tabela1[[#This Row],[Qinf Secção P]]=" -", " -", Tabela1[[#This Row],[Quantidade máxima (q) (tonelada)]]/Tabela1[[#This Row],[Qinf Secção P]])</f>
        <v xml:space="preserve"> -</v>
      </c>
      <c r="V246" s="153" t="str">
        <f>IF(Tabela1[[#This Row],[Qinf Secção E]]=" -", " -", Tabela1[[#This Row],[Quantidade máxima (q) (tonelada)]]/Tabela1[[#This Row],[Qinf Secção E]])</f>
        <v xml:space="preserve"> -</v>
      </c>
      <c r="W246" s="152" t="str">
        <f>IF(Tabela1[[#This Row],[Qsup Secção H]]=" -", " -", Tabela1[[#This Row],[Quantidade máxima (q) (tonelada)]]/Tabela1[[#This Row],[Qsup Secção H]])</f>
        <v xml:space="preserve"> -</v>
      </c>
      <c r="X246" s="152" t="str">
        <f>IF(Tabela1[[#This Row],[Qsup Secção P]]=" -", " -", Tabela1[[#This Row],[Quantidade máxima (q) (tonelada)]]/Tabela1[[#This Row],[Qsup Secção P]])</f>
        <v xml:space="preserve"> -</v>
      </c>
      <c r="Y246" s="153" t="str">
        <f>IF(Tabela1[[#This Row],[Qsup Secção E]]=" -", " -", Tabela1[[#This Row],[Quantidade máxima (q) (tonelada)]]/Tabela1[[#This Row],[Qsup Secção E]])</f>
        <v xml:space="preserve"> -</v>
      </c>
      <c r="Z24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7" spans="2:27" s="1" customFormat="1" x14ac:dyDescent="0.3">
      <c r="B247" s="145"/>
      <c r="C247" s="146"/>
      <c r="D247" s="146"/>
      <c r="E247" s="146"/>
      <c r="F247" s="146"/>
      <c r="G247" s="146"/>
      <c r="H247" s="147"/>
      <c r="I247" s="146"/>
      <c r="J247" s="146"/>
      <c r="K247" s="146"/>
      <c r="L2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7" s="151" t="str">
        <f>IF(Tabela1[[#This Row],[Qinf Secção H]]=" -", " -", Tabela1[[#This Row],[Quantidade máxima (q) (tonelada)]]/Tabela1[[#This Row],[Qinf Secção H]])</f>
        <v xml:space="preserve"> -</v>
      </c>
      <c r="U247" s="152" t="str">
        <f>IF(Tabela1[[#This Row],[Qinf Secção P]]=" -", " -", Tabela1[[#This Row],[Quantidade máxima (q) (tonelada)]]/Tabela1[[#This Row],[Qinf Secção P]])</f>
        <v xml:space="preserve"> -</v>
      </c>
      <c r="V247" s="153" t="str">
        <f>IF(Tabela1[[#This Row],[Qinf Secção E]]=" -", " -", Tabela1[[#This Row],[Quantidade máxima (q) (tonelada)]]/Tabela1[[#This Row],[Qinf Secção E]])</f>
        <v xml:space="preserve"> -</v>
      </c>
      <c r="W247" s="152" t="str">
        <f>IF(Tabela1[[#This Row],[Qsup Secção H]]=" -", " -", Tabela1[[#This Row],[Quantidade máxima (q) (tonelada)]]/Tabela1[[#This Row],[Qsup Secção H]])</f>
        <v xml:space="preserve"> -</v>
      </c>
      <c r="X247" s="152" t="str">
        <f>IF(Tabela1[[#This Row],[Qsup Secção P]]=" -", " -", Tabela1[[#This Row],[Quantidade máxima (q) (tonelada)]]/Tabela1[[#This Row],[Qsup Secção P]])</f>
        <v xml:space="preserve"> -</v>
      </c>
      <c r="Y247" s="153" t="str">
        <f>IF(Tabela1[[#This Row],[Qsup Secção E]]=" -", " -", Tabela1[[#This Row],[Quantidade máxima (q) (tonelada)]]/Tabela1[[#This Row],[Qsup Secção E]])</f>
        <v xml:space="preserve"> -</v>
      </c>
      <c r="Z24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8" spans="2:27" s="1" customFormat="1" x14ac:dyDescent="0.3">
      <c r="B248" s="145"/>
      <c r="C248" s="146"/>
      <c r="D248" s="146"/>
      <c r="E248" s="146"/>
      <c r="F248" s="146"/>
      <c r="G248" s="146"/>
      <c r="H248" s="147"/>
      <c r="I248" s="146"/>
      <c r="J248" s="146"/>
      <c r="K248" s="146"/>
      <c r="L2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8" s="151" t="str">
        <f>IF(Tabela1[[#This Row],[Qinf Secção H]]=" -", " -", Tabela1[[#This Row],[Quantidade máxima (q) (tonelada)]]/Tabela1[[#This Row],[Qinf Secção H]])</f>
        <v xml:space="preserve"> -</v>
      </c>
      <c r="U248" s="152" t="str">
        <f>IF(Tabela1[[#This Row],[Qinf Secção P]]=" -", " -", Tabela1[[#This Row],[Quantidade máxima (q) (tonelada)]]/Tabela1[[#This Row],[Qinf Secção P]])</f>
        <v xml:space="preserve"> -</v>
      </c>
      <c r="V248" s="153" t="str">
        <f>IF(Tabela1[[#This Row],[Qinf Secção E]]=" -", " -", Tabela1[[#This Row],[Quantidade máxima (q) (tonelada)]]/Tabela1[[#This Row],[Qinf Secção E]])</f>
        <v xml:space="preserve"> -</v>
      </c>
      <c r="W248" s="152" t="str">
        <f>IF(Tabela1[[#This Row],[Qsup Secção H]]=" -", " -", Tabela1[[#This Row],[Quantidade máxima (q) (tonelada)]]/Tabela1[[#This Row],[Qsup Secção H]])</f>
        <v xml:space="preserve"> -</v>
      </c>
      <c r="X248" s="152" t="str">
        <f>IF(Tabela1[[#This Row],[Qsup Secção P]]=" -", " -", Tabela1[[#This Row],[Quantidade máxima (q) (tonelada)]]/Tabela1[[#This Row],[Qsup Secção P]])</f>
        <v xml:space="preserve"> -</v>
      </c>
      <c r="Y248" s="153" t="str">
        <f>IF(Tabela1[[#This Row],[Qsup Secção E]]=" -", " -", Tabela1[[#This Row],[Quantidade máxima (q) (tonelada)]]/Tabela1[[#This Row],[Qsup Secção E]])</f>
        <v xml:space="preserve"> -</v>
      </c>
      <c r="Z24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49" spans="2:27" s="1" customFormat="1" x14ac:dyDescent="0.3">
      <c r="B249" s="145"/>
      <c r="C249" s="146"/>
      <c r="D249" s="146"/>
      <c r="E249" s="146"/>
      <c r="F249" s="146"/>
      <c r="G249" s="146"/>
      <c r="H249" s="147"/>
      <c r="I249" s="146"/>
      <c r="J249" s="146"/>
      <c r="K249" s="146"/>
      <c r="L2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49" s="151" t="str">
        <f>IF(Tabela1[[#This Row],[Qinf Secção H]]=" -", " -", Tabela1[[#This Row],[Quantidade máxima (q) (tonelada)]]/Tabela1[[#This Row],[Qinf Secção H]])</f>
        <v xml:space="preserve"> -</v>
      </c>
      <c r="U249" s="152" t="str">
        <f>IF(Tabela1[[#This Row],[Qinf Secção P]]=" -", " -", Tabela1[[#This Row],[Quantidade máxima (q) (tonelada)]]/Tabela1[[#This Row],[Qinf Secção P]])</f>
        <v xml:space="preserve"> -</v>
      </c>
      <c r="V249" s="153" t="str">
        <f>IF(Tabela1[[#This Row],[Qinf Secção E]]=" -", " -", Tabela1[[#This Row],[Quantidade máxima (q) (tonelada)]]/Tabela1[[#This Row],[Qinf Secção E]])</f>
        <v xml:space="preserve"> -</v>
      </c>
      <c r="W249" s="152" t="str">
        <f>IF(Tabela1[[#This Row],[Qsup Secção H]]=" -", " -", Tabela1[[#This Row],[Quantidade máxima (q) (tonelada)]]/Tabela1[[#This Row],[Qsup Secção H]])</f>
        <v xml:space="preserve"> -</v>
      </c>
      <c r="X249" s="152" t="str">
        <f>IF(Tabela1[[#This Row],[Qsup Secção P]]=" -", " -", Tabela1[[#This Row],[Quantidade máxima (q) (tonelada)]]/Tabela1[[#This Row],[Qsup Secção P]])</f>
        <v xml:space="preserve"> -</v>
      </c>
      <c r="Y249" s="153" t="str">
        <f>IF(Tabela1[[#This Row],[Qsup Secção E]]=" -", " -", Tabela1[[#This Row],[Quantidade máxima (q) (tonelada)]]/Tabela1[[#This Row],[Qsup Secção E]])</f>
        <v xml:space="preserve"> -</v>
      </c>
      <c r="Z24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4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0" spans="2:27" s="1" customFormat="1" x14ac:dyDescent="0.3">
      <c r="B250" s="145"/>
      <c r="C250" s="146"/>
      <c r="D250" s="146"/>
      <c r="E250" s="146"/>
      <c r="F250" s="146"/>
      <c r="G250" s="146"/>
      <c r="H250" s="147"/>
      <c r="I250" s="146"/>
      <c r="J250" s="146"/>
      <c r="K250" s="146"/>
      <c r="L2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0" s="151" t="str">
        <f>IF(Tabela1[[#This Row],[Qinf Secção H]]=" -", " -", Tabela1[[#This Row],[Quantidade máxima (q) (tonelada)]]/Tabela1[[#This Row],[Qinf Secção H]])</f>
        <v xml:space="preserve"> -</v>
      </c>
      <c r="U250" s="152" t="str">
        <f>IF(Tabela1[[#This Row],[Qinf Secção P]]=" -", " -", Tabela1[[#This Row],[Quantidade máxima (q) (tonelada)]]/Tabela1[[#This Row],[Qinf Secção P]])</f>
        <v xml:space="preserve"> -</v>
      </c>
      <c r="V250" s="153" t="str">
        <f>IF(Tabela1[[#This Row],[Qinf Secção E]]=" -", " -", Tabela1[[#This Row],[Quantidade máxima (q) (tonelada)]]/Tabela1[[#This Row],[Qinf Secção E]])</f>
        <v xml:space="preserve"> -</v>
      </c>
      <c r="W250" s="152" t="str">
        <f>IF(Tabela1[[#This Row],[Qsup Secção H]]=" -", " -", Tabela1[[#This Row],[Quantidade máxima (q) (tonelada)]]/Tabela1[[#This Row],[Qsup Secção H]])</f>
        <v xml:space="preserve"> -</v>
      </c>
      <c r="X250" s="152" t="str">
        <f>IF(Tabela1[[#This Row],[Qsup Secção P]]=" -", " -", Tabela1[[#This Row],[Quantidade máxima (q) (tonelada)]]/Tabela1[[#This Row],[Qsup Secção P]])</f>
        <v xml:space="preserve"> -</v>
      </c>
      <c r="Y250" s="153" t="str">
        <f>IF(Tabela1[[#This Row],[Qsup Secção E]]=" -", " -", Tabela1[[#This Row],[Quantidade máxima (q) (tonelada)]]/Tabela1[[#This Row],[Qsup Secção E]])</f>
        <v xml:space="preserve"> -</v>
      </c>
      <c r="Z25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1" spans="2:27" s="1" customFormat="1" x14ac:dyDescent="0.3">
      <c r="B251" s="145"/>
      <c r="C251" s="146"/>
      <c r="D251" s="146"/>
      <c r="E251" s="146"/>
      <c r="F251" s="146"/>
      <c r="G251" s="146"/>
      <c r="H251" s="147"/>
      <c r="I251" s="146"/>
      <c r="J251" s="146"/>
      <c r="K251" s="146"/>
      <c r="L2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1" s="151" t="str">
        <f>IF(Tabela1[[#This Row],[Qinf Secção H]]=" -", " -", Tabela1[[#This Row],[Quantidade máxima (q) (tonelada)]]/Tabela1[[#This Row],[Qinf Secção H]])</f>
        <v xml:space="preserve"> -</v>
      </c>
      <c r="U251" s="152" t="str">
        <f>IF(Tabela1[[#This Row],[Qinf Secção P]]=" -", " -", Tabela1[[#This Row],[Quantidade máxima (q) (tonelada)]]/Tabela1[[#This Row],[Qinf Secção P]])</f>
        <v xml:space="preserve"> -</v>
      </c>
      <c r="V251" s="153" t="str">
        <f>IF(Tabela1[[#This Row],[Qinf Secção E]]=" -", " -", Tabela1[[#This Row],[Quantidade máxima (q) (tonelada)]]/Tabela1[[#This Row],[Qinf Secção E]])</f>
        <v xml:space="preserve"> -</v>
      </c>
      <c r="W251" s="152" t="str">
        <f>IF(Tabela1[[#This Row],[Qsup Secção H]]=" -", " -", Tabela1[[#This Row],[Quantidade máxima (q) (tonelada)]]/Tabela1[[#This Row],[Qsup Secção H]])</f>
        <v xml:space="preserve"> -</v>
      </c>
      <c r="X251" s="152" t="str">
        <f>IF(Tabela1[[#This Row],[Qsup Secção P]]=" -", " -", Tabela1[[#This Row],[Quantidade máxima (q) (tonelada)]]/Tabela1[[#This Row],[Qsup Secção P]])</f>
        <v xml:space="preserve"> -</v>
      </c>
      <c r="Y251" s="153" t="str">
        <f>IF(Tabela1[[#This Row],[Qsup Secção E]]=" -", " -", Tabela1[[#This Row],[Quantidade máxima (q) (tonelada)]]/Tabela1[[#This Row],[Qsup Secção E]])</f>
        <v xml:space="preserve"> -</v>
      </c>
      <c r="Z25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2" spans="2:27" s="1" customFormat="1" x14ac:dyDescent="0.3">
      <c r="B252" s="145"/>
      <c r="C252" s="146"/>
      <c r="D252" s="146"/>
      <c r="E252" s="146"/>
      <c r="F252" s="146"/>
      <c r="G252" s="146"/>
      <c r="H252" s="147"/>
      <c r="I252" s="146"/>
      <c r="J252" s="146"/>
      <c r="K252" s="146"/>
      <c r="L2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2" s="151" t="str">
        <f>IF(Tabela1[[#This Row],[Qinf Secção H]]=" -", " -", Tabela1[[#This Row],[Quantidade máxima (q) (tonelada)]]/Tabela1[[#This Row],[Qinf Secção H]])</f>
        <v xml:space="preserve"> -</v>
      </c>
      <c r="U252" s="152" t="str">
        <f>IF(Tabela1[[#This Row],[Qinf Secção P]]=" -", " -", Tabela1[[#This Row],[Quantidade máxima (q) (tonelada)]]/Tabela1[[#This Row],[Qinf Secção P]])</f>
        <v xml:space="preserve"> -</v>
      </c>
      <c r="V252" s="153" t="str">
        <f>IF(Tabela1[[#This Row],[Qinf Secção E]]=" -", " -", Tabela1[[#This Row],[Quantidade máxima (q) (tonelada)]]/Tabela1[[#This Row],[Qinf Secção E]])</f>
        <v xml:space="preserve"> -</v>
      </c>
      <c r="W252" s="152" t="str">
        <f>IF(Tabela1[[#This Row],[Qsup Secção H]]=" -", " -", Tabela1[[#This Row],[Quantidade máxima (q) (tonelada)]]/Tabela1[[#This Row],[Qsup Secção H]])</f>
        <v xml:space="preserve"> -</v>
      </c>
      <c r="X252" s="152" t="str">
        <f>IF(Tabela1[[#This Row],[Qsup Secção P]]=" -", " -", Tabela1[[#This Row],[Quantidade máxima (q) (tonelada)]]/Tabela1[[#This Row],[Qsup Secção P]])</f>
        <v xml:space="preserve"> -</v>
      </c>
      <c r="Y252" s="153" t="str">
        <f>IF(Tabela1[[#This Row],[Qsup Secção E]]=" -", " -", Tabela1[[#This Row],[Quantidade máxima (q) (tonelada)]]/Tabela1[[#This Row],[Qsup Secção E]])</f>
        <v xml:space="preserve"> -</v>
      </c>
      <c r="Z25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3" spans="2:27" s="1" customFormat="1" x14ac:dyDescent="0.3">
      <c r="B253" s="145"/>
      <c r="C253" s="146"/>
      <c r="D253" s="146"/>
      <c r="E253" s="146"/>
      <c r="F253" s="146"/>
      <c r="G253" s="146"/>
      <c r="H253" s="147"/>
      <c r="I253" s="146"/>
      <c r="J253" s="146"/>
      <c r="K253" s="146"/>
      <c r="L2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3" s="151" t="str">
        <f>IF(Tabela1[[#This Row],[Qinf Secção H]]=" -", " -", Tabela1[[#This Row],[Quantidade máxima (q) (tonelada)]]/Tabela1[[#This Row],[Qinf Secção H]])</f>
        <v xml:space="preserve"> -</v>
      </c>
      <c r="U253" s="152" t="str">
        <f>IF(Tabela1[[#This Row],[Qinf Secção P]]=" -", " -", Tabela1[[#This Row],[Quantidade máxima (q) (tonelada)]]/Tabela1[[#This Row],[Qinf Secção P]])</f>
        <v xml:space="preserve"> -</v>
      </c>
      <c r="V253" s="153" t="str">
        <f>IF(Tabela1[[#This Row],[Qinf Secção E]]=" -", " -", Tabela1[[#This Row],[Quantidade máxima (q) (tonelada)]]/Tabela1[[#This Row],[Qinf Secção E]])</f>
        <v xml:space="preserve"> -</v>
      </c>
      <c r="W253" s="152" t="str">
        <f>IF(Tabela1[[#This Row],[Qsup Secção H]]=" -", " -", Tabela1[[#This Row],[Quantidade máxima (q) (tonelada)]]/Tabela1[[#This Row],[Qsup Secção H]])</f>
        <v xml:space="preserve"> -</v>
      </c>
      <c r="X253" s="152" t="str">
        <f>IF(Tabela1[[#This Row],[Qsup Secção P]]=" -", " -", Tabela1[[#This Row],[Quantidade máxima (q) (tonelada)]]/Tabela1[[#This Row],[Qsup Secção P]])</f>
        <v xml:space="preserve"> -</v>
      </c>
      <c r="Y253" s="153" t="str">
        <f>IF(Tabela1[[#This Row],[Qsup Secção E]]=" -", " -", Tabela1[[#This Row],[Quantidade máxima (q) (tonelada)]]/Tabela1[[#This Row],[Qsup Secção E]])</f>
        <v xml:space="preserve"> -</v>
      </c>
      <c r="Z25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4" spans="2:27" s="1" customFormat="1" x14ac:dyDescent="0.3">
      <c r="B254" s="145"/>
      <c r="C254" s="146"/>
      <c r="D254" s="146"/>
      <c r="E254" s="146"/>
      <c r="F254" s="146"/>
      <c r="G254" s="146"/>
      <c r="H254" s="147"/>
      <c r="I254" s="146"/>
      <c r="J254" s="146"/>
      <c r="K254" s="146"/>
      <c r="L2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4" s="151" t="str">
        <f>IF(Tabela1[[#This Row],[Qinf Secção H]]=" -", " -", Tabela1[[#This Row],[Quantidade máxima (q) (tonelada)]]/Tabela1[[#This Row],[Qinf Secção H]])</f>
        <v xml:space="preserve"> -</v>
      </c>
      <c r="U254" s="152" t="str">
        <f>IF(Tabela1[[#This Row],[Qinf Secção P]]=" -", " -", Tabela1[[#This Row],[Quantidade máxima (q) (tonelada)]]/Tabela1[[#This Row],[Qinf Secção P]])</f>
        <v xml:space="preserve"> -</v>
      </c>
      <c r="V254" s="153" t="str">
        <f>IF(Tabela1[[#This Row],[Qinf Secção E]]=" -", " -", Tabela1[[#This Row],[Quantidade máxima (q) (tonelada)]]/Tabela1[[#This Row],[Qinf Secção E]])</f>
        <v xml:space="preserve"> -</v>
      </c>
      <c r="W254" s="152" t="str">
        <f>IF(Tabela1[[#This Row],[Qsup Secção H]]=" -", " -", Tabela1[[#This Row],[Quantidade máxima (q) (tonelada)]]/Tabela1[[#This Row],[Qsup Secção H]])</f>
        <v xml:space="preserve"> -</v>
      </c>
      <c r="X254" s="152" t="str">
        <f>IF(Tabela1[[#This Row],[Qsup Secção P]]=" -", " -", Tabela1[[#This Row],[Quantidade máxima (q) (tonelada)]]/Tabela1[[#This Row],[Qsup Secção P]])</f>
        <v xml:space="preserve"> -</v>
      </c>
      <c r="Y254" s="153" t="str">
        <f>IF(Tabela1[[#This Row],[Qsup Secção E]]=" -", " -", Tabela1[[#This Row],[Quantidade máxima (q) (tonelada)]]/Tabela1[[#This Row],[Qsup Secção E]])</f>
        <v xml:space="preserve"> -</v>
      </c>
      <c r="Z25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5" spans="2:27" s="1" customFormat="1" x14ac:dyDescent="0.3">
      <c r="B255" s="145"/>
      <c r="C255" s="146"/>
      <c r="D255" s="146"/>
      <c r="E255" s="146"/>
      <c r="F255" s="146"/>
      <c r="G255" s="146"/>
      <c r="H255" s="147"/>
      <c r="I255" s="146"/>
      <c r="J255" s="146"/>
      <c r="K255" s="146"/>
      <c r="L2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5" s="151" t="str">
        <f>IF(Tabela1[[#This Row],[Qinf Secção H]]=" -", " -", Tabela1[[#This Row],[Quantidade máxima (q) (tonelada)]]/Tabela1[[#This Row],[Qinf Secção H]])</f>
        <v xml:space="preserve"> -</v>
      </c>
      <c r="U255" s="152" t="str">
        <f>IF(Tabela1[[#This Row],[Qinf Secção P]]=" -", " -", Tabela1[[#This Row],[Quantidade máxima (q) (tonelada)]]/Tabela1[[#This Row],[Qinf Secção P]])</f>
        <v xml:space="preserve"> -</v>
      </c>
      <c r="V255" s="153" t="str">
        <f>IF(Tabela1[[#This Row],[Qinf Secção E]]=" -", " -", Tabela1[[#This Row],[Quantidade máxima (q) (tonelada)]]/Tabela1[[#This Row],[Qinf Secção E]])</f>
        <v xml:space="preserve"> -</v>
      </c>
      <c r="W255" s="152" t="str">
        <f>IF(Tabela1[[#This Row],[Qsup Secção H]]=" -", " -", Tabela1[[#This Row],[Quantidade máxima (q) (tonelada)]]/Tabela1[[#This Row],[Qsup Secção H]])</f>
        <v xml:space="preserve"> -</v>
      </c>
      <c r="X255" s="152" t="str">
        <f>IF(Tabela1[[#This Row],[Qsup Secção P]]=" -", " -", Tabela1[[#This Row],[Quantidade máxima (q) (tonelada)]]/Tabela1[[#This Row],[Qsup Secção P]])</f>
        <v xml:space="preserve"> -</v>
      </c>
      <c r="Y255" s="153" t="str">
        <f>IF(Tabela1[[#This Row],[Qsup Secção E]]=" -", " -", Tabela1[[#This Row],[Quantidade máxima (q) (tonelada)]]/Tabela1[[#This Row],[Qsup Secção E]])</f>
        <v xml:space="preserve"> -</v>
      </c>
      <c r="Z25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6" spans="2:27" s="1" customFormat="1" x14ac:dyDescent="0.3">
      <c r="B256" s="145"/>
      <c r="C256" s="146"/>
      <c r="D256" s="146"/>
      <c r="E256" s="146"/>
      <c r="F256" s="146"/>
      <c r="G256" s="146"/>
      <c r="H256" s="147"/>
      <c r="I256" s="146"/>
      <c r="J256" s="146"/>
      <c r="K256" s="146"/>
      <c r="L2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6" s="151" t="str">
        <f>IF(Tabela1[[#This Row],[Qinf Secção H]]=" -", " -", Tabela1[[#This Row],[Quantidade máxima (q) (tonelada)]]/Tabela1[[#This Row],[Qinf Secção H]])</f>
        <v xml:space="preserve"> -</v>
      </c>
      <c r="U256" s="152" t="str">
        <f>IF(Tabela1[[#This Row],[Qinf Secção P]]=" -", " -", Tabela1[[#This Row],[Quantidade máxima (q) (tonelada)]]/Tabela1[[#This Row],[Qinf Secção P]])</f>
        <v xml:space="preserve"> -</v>
      </c>
      <c r="V256" s="153" t="str">
        <f>IF(Tabela1[[#This Row],[Qinf Secção E]]=" -", " -", Tabela1[[#This Row],[Quantidade máxima (q) (tonelada)]]/Tabela1[[#This Row],[Qinf Secção E]])</f>
        <v xml:space="preserve"> -</v>
      </c>
      <c r="W256" s="152" t="str">
        <f>IF(Tabela1[[#This Row],[Qsup Secção H]]=" -", " -", Tabela1[[#This Row],[Quantidade máxima (q) (tonelada)]]/Tabela1[[#This Row],[Qsup Secção H]])</f>
        <v xml:space="preserve"> -</v>
      </c>
      <c r="X256" s="152" t="str">
        <f>IF(Tabela1[[#This Row],[Qsup Secção P]]=" -", " -", Tabela1[[#This Row],[Quantidade máxima (q) (tonelada)]]/Tabela1[[#This Row],[Qsup Secção P]])</f>
        <v xml:space="preserve"> -</v>
      </c>
      <c r="Y256" s="153" t="str">
        <f>IF(Tabela1[[#This Row],[Qsup Secção E]]=" -", " -", Tabela1[[#This Row],[Quantidade máxima (q) (tonelada)]]/Tabela1[[#This Row],[Qsup Secção E]])</f>
        <v xml:space="preserve"> -</v>
      </c>
      <c r="Z25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7" spans="2:27" s="1" customFormat="1" x14ac:dyDescent="0.3">
      <c r="B257" s="145"/>
      <c r="C257" s="146"/>
      <c r="D257" s="146"/>
      <c r="E257" s="146"/>
      <c r="F257" s="146"/>
      <c r="G257" s="146"/>
      <c r="H257" s="147"/>
      <c r="I257" s="146"/>
      <c r="J257" s="146"/>
      <c r="K257" s="146"/>
      <c r="L2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7" s="151" t="str">
        <f>IF(Tabela1[[#This Row],[Qinf Secção H]]=" -", " -", Tabela1[[#This Row],[Quantidade máxima (q) (tonelada)]]/Tabela1[[#This Row],[Qinf Secção H]])</f>
        <v xml:space="preserve"> -</v>
      </c>
      <c r="U257" s="152" t="str">
        <f>IF(Tabela1[[#This Row],[Qinf Secção P]]=" -", " -", Tabela1[[#This Row],[Quantidade máxima (q) (tonelada)]]/Tabela1[[#This Row],[Qinf Secção P]])</f>
        <v xml:space="preserve"> -</v>
      </c>
      <c r="V257" s="153" t="str">
        <f>IF(Tabela1[[#This Row],[Qinf Secção E]]=" -", " -", Tabela1[[#This Row],[Quantidade máxima (q) (tonelada)]]/Tabela1[[#This Row],[Qinf Secção E]])</f>
        <v xml:space="preserve"> -</v>
      </c>
      <c r="W257" s="152" t="str">
        <f>IF(Tabela1[[#This Row],[Qsup Secção H]]=" -", " -", Tabela1[[#This Row],[Quantidade máxima (q) (tonelada)]]/Tabela1[[#This Row],[Qsup Secção H]])</f>
        <v xml:space="preserve"> -</v>
      </c>
      <c r="X257" s="152" t="str">
        <f>IF(Tabela1[[#This Row],[Qsup Secção P]]=" -", " -", Tabela1[[#This Row],[Quantidade máxima (q) (tonelada)]]/Tabela1[[#This Row],[Qsup Secção P]])</f>
        <v xml:space="preserve"> -</v>
      </c>
      <c r="Y257" s="153" t="str">
        <f>IF(Tabela1[[#This Row],[Qsup Secção E]]=" -", " -", Tabela1[[#This Row],[Quantidade máxima (q) (tonelada)]]/Tabela1[[#This Row],[Qsup Secção E]])</f>
        <v xml:space="preserve"> -</v>
      </c>
      <c r="Z25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8" spans="2:27" s="1" customFormat="1" x14ac:dyDescent="0.3">
      <c r="B258" s="145"/>
      <c r="C258" s="146"/>
      <c r="D258" s="146"/>
      <c r="E258" s="146"/>
      <c r="F258" s="146"/>
      <c r="G258" s="146"/>
      <c r="H258" s="147"/>
      <c r="I258" s="146"/>
      <c r="J258" s="146"/>
      <c r="K258" s="146"/>
      <c r="L2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8" s="151" t="str">
        <f>IF(Tabela1[[#This Row],[Qinf Secção H]]=" -", " -", Tabela1[[#This Row],[Quantidade máxima (q) (tonelada)]]/Tabela1[[#This Row],[Qinf Secção H]])</f>
        <v xml:space="preserve"> -</v>
      </c>
      <c r="U258" s="152" t="str">
        <f>IF(Tabela1[[#This Row],[Qinf Secção P]]=" -", " -", Tabela1[[#This Row],[Quantidade máxima (q) (tonelada)]]/Tabela1[[#This Row],[Qinf Secção P]])</f>
        <v xml:space="preserve"> -</v>
      </c>
      <c r="V258" s="153" t="str">
        <f>IF(Tabela1[[#This Row],[Qinf Secção E]]=" -", " -", Tabela1[[#This Row],[Quantidade máxima (q) (tonelada)]]/Tabela1[[#This Row],[Qinf Secção E]])</f>
        <v xml:space="preserve"> -</v>
      </c>
      <c r="W258" s="152" t="str">
        <f>IF(Tabela1[[#This Row],[Qsup Secção H]]=" -", " -", Tabela1[[#This Row],[Quantidade máxima (q) (tonelada)]]/Tabela1[[#This Row],[Qsup Secção H]])</f>
        <v xml:space="preserve"> -</v>
      </c>
      <c r="X258" s="152" t="str">
        <f>IF(Tabela1[[#This Row],[Qsup Secção P]]=" -", " -", Tabela1[[#This Row],[Quantidade máxima (q) (tonelada)]]/Tabela1[[#This Row],[Qsup Secção P]])</f>
        <v xml:space="preserve"> -</v>
      </c>
      <c r="Y258" s="153" t="str">
        <f>IF(Tabela1[[#This Row],[Qsup Secção E]]=" -", " -", Tabela1[[#This Row],[Quantidade máxima (q) (tonelada)]]/Tabela1[[#This Row],[Qsup Secção E]])</f>
        <v xml:space="preserve"> -</v>
      </c>
      <c r="Z25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59" spans="2:27" s="1" customFormat="1" x14ac:dyDescent="0.3">
      <c r="B259" s="145"/>
      <c r="C259" s="146"/>
      <c r="D259" s="146"/>
      <c r="E259" s="146"/>
      <c r="F259" s="146"/>
      <c r="G259" s="146"/>
      <c r="H259" s="147"/>
      <c r="I259" s="146"/>
      <c r="J259" s="146"/>
      <c r="K259" s="146"/>
      <c r="L2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59" s="151" t="str">
        <f>IF(Tabela1[[#This Row],[Qinf Secção H]]=" -", " -", Tabela1[[#This Row],[Quantidade máxima (q) (tonelada)]]/Tabela1[[#This Row],[Qinf Secção H]])</f>
        <v xml:space="preserve"> -</v>
      </c>
      <c r="U259" s="152" t="str">
        <f>IF(Tabela1[[#This Row],[Qinf Secção P]]=" -", " -", Tabela1[[#This Row],[Quantidade máxima (q) (tonelada)]]/Tabela1[[#This Row],[Qinf Secção P]])</f>
        <v xml:space="preserve"> -</v>
      </c>
      <c r="V259" s="153" t="str">
        <f>IF(Tabela1[[#This Row],[Qinf Secção E]]=" -", " -", Tabela1[[#This Row],[Quantidade máxima (q) (tonelada)]]/Tabela1[[#This Row],[Qinf Secção E]])</f>
        <v xml:space="preserve"> -</v>
      </c>
      <c r="W259" s="152" t="str">
        <f>IF(Tabela1[[#This Row],[Qsup Secção H]]=" -", " -", Tabela1[[#This Row],[Quantidade máxima (q) (tonelada)]]/Tabela1[[#This Row],[Qsup Secção H]])</f>
        <v xml:space="preserve"> -</v>
      </c>
      <c r="X259" s="152" t="str">
        <f>IF(Tabela1[[#This Row],[Qsup Secção P]]=" -", " -", Tabela1[[#This Row],[Quantidade máxima (q) (tonelada)]]/Tabela1[[#This Row],[Qsup Secção P]])</f>
        <v xml:space="preserve"> -</v>
      </c>
      <c r="Y259" s="153" t="str">
        <f>IF(Tabela1[[#This Row],[Qsup Secção E]]=" -", " -", Tabela1[[#This Row],[Quantidade máxima (q) (tonelada)]]/Tabela1[[#This Row],[Qsup Secção E]])</f>
        <v xml:space="preserve"> -</v>
      </c>
      <c r="Z25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5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0" spans="2:27" s="1" customFormat="1" x14ac:dyDescent="0.3">
      <c r="B260" s="145"/>
      <c r="C260" s="146"/>
      <c r="D260" s="146"/>
      <c r="E260" s="146"/>
      <c r="F260" s="146"/>
      <c r="G260" s="146"/>
      <c r="H260" s="147"/>
      <c r="I260" s="146"/>
      <c r="J260" s="146"/>
      <c r="K260" s="146"/>
      <c r="L2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0" s="151" t="str">
        <f>IF(Tabela1[[#This Row],[Qinf Secção H]]=" -", " -", Tabela1[[#This Row],[Quantidade máxima (q) (tonelada)]]/Tabela1[[#This Row],[Qinf Secção H]])</f>
        <v xml:space="preserve"> -</v>
      </c>
      <c r="U260" s="152" t="str">
        <f>IF(Tabela1[[#This Row],[Qinf Secção P]]=" -", " -", Tabela1[[#This Row],[Quantidade máxima (q) (tonelada)]]/Tabela1[[#This Row],[Qinf Secção P]])</f>
        <v xml:space="preserve"> -</v>
      </c>
      <c r="V260" s="153" t="str">
        <f>IF(Tabela1[[#This Row],[Qinf Secção E]]=" -", " -", Tabela1[[#This Row],[Quantidade máxima (q) (tonelada)]]/Tabela1[[#This Row],[Qinf Secção E]])</f>
        <v xml:space="preserve"> -</v>
      </c>
      <c r="W260" s="152" t="str">
        <f>IF(Tabela1[[#This Row],[Qsup Secção H]]=" -", " -", Tabela1[[#This Row],[Quantidade máxima (q) (tonelada)]]/Tabela1[[#This Row],[Qsup Secção H]])</f>
        <v xml:space="preserve"> -</v>
      </c>
      <c r="X260" s="152" t="str">
        <f>IF(Tabela1[[#This Row],[Qsup Secção P]]=" -", " -", Tabela1[[#This Row],[Quantidade máxima (q) (tonelada)]]/Tabela1[[#This Row],[Qsup Secção P]])</f>
        <v xml:space="preserve"> -</v>
      </c>
      <c r="Y260" s="153" t="str">
        <f>IF(Tabela1[[#This Row],[Qsup Secção E]]=" -", " -", Tabela1[[#This Row],[Quantidade máxima (q) (tonelada)]]/Tabela1[[#This Row],[Qsup Secção E]])</f>
        <v xml:space="preserve"> -</v>
      </c>
      <c r="Z26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1" spans="2:27" s="1" customFormat="1" x14ac:dyDescent="0.3">
      <c r="B261" s="145"/>
      <c r="C261" s="146"/>
      <c r="D261" s="146"/>
      <c r="E261" s="146"/>
      <c r="F261" s="146"/>
      <c r="G261" s="146"/>
      <c r="H261" s="147"/>
      <c r="I261" s="146"/>
      <c r="J261" s="146"/>
      <c r="K261" s="146"/>
      <c r="L2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1" s="151" t="str">
        <f>IF(Tabela1[[#This Row],[Qinf Secção H]]=" -", " -", Tabela1[[#This Row],[Quantidade máxima (q) (tonelada)]]/Tabela1[[#This Row],[Qinf Secção H]])</f>
        <v xml:space="preserve"> -</v>
      </c>
      <c r="U261" s="152" t="str">
        <f>IF(Tabela1[[#This Row],[Qinf Secção P]]=" -", " -", Tabela1[[#This Row],[Quantidade máxima (q) (tonelada)]]/Tabela1[[#This Row],[Qinf Secção P]])</f>
        <v xml:space="preserve"> -</v>
      </c>
      <c r="V261" s="153" t="str">
        <f>IF(Tabela1[[#This Row],[Qinf Secção E]]=" -", " -", Tabela1[[#This Row],[Quantidade máxima (q) (tonelada)]]/Tabela1[[#This Row],[Qinf Secção E]])</f>
        <v xml:space="preserve"> -</v>
      </c>
      <c r="W261" s="152" t="str">
        <f>IF(Tabela1[[#This Row],[Qsup Secção H]]=" -", " -", Tabela1[[#This Row],[Quantidade máxima (q) (tonelada)]]/Tabela1[[#This Row],[Qsup Secção H]])</f>
        <v xml:space="preserve"> -</v>
      </c>
      <c r="X261" s="152" t="str">
        <f>IF(Tabela1[[#This Row],[Qsup Secção P]]=" -", " -", Tabela1[[#This Row],[Quantidade máxima (q) (tonelada)]]/Tabela1[[#This Row],[Qsup Secção P]])</f>
        <v xml:space="preserve"> -</v>
      </c>
      <c r="Y261" s="153" t="str">
        <f>IF(Tabela1[[#This Row],[Qsup Secção E]]=" -", " -", Tabela1[[#This Row],[Quantidade máxima (q) (tonelada)]]/Tabela1[[#This Row],[Qsup Secção E]])</f>
        <v xml:space="preserve"> -</v>
      </c>
      <c r="Z26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2" spans="2:27" s="1" customFormat="1" x14ac:dyDescent="0.3">
      <c r="B262" s="145"/>
      <c r="C262" s="146"/>
      <c r="D262" s="146"/>
      <c r="E262" s="146"/>
      <c r="F262" s="146"/>
      <c r="G262" s="146"/>
      <c r="H262" s="147"/>
      <c r="I262" s="146"/>
      <c r="J262" s="146"/>
      <c r="K262" s="146"/>
      <c r="L2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2" s="151" t="str">
        <f>IF(Tabela1[[#This Row],[Qinf Secção H]]=" -", " -", Tabela1[[#This Row],[Quantidade máxima (q) (tonelada)]]/Tabela1[[#This Row],[Qinf Secção H]])</f>
        <v xml:space="preserve"> -</v>
      </c>
      <c r="U262" s="152" t="str">
        <f>IF(Tabela1[[#This Row],[Qinf Secção P]]=" -", " -", Tabela1[[#This Row],[Quantidade máxima (q) (tonelada)]]/Tabela1[[#This Row],[Qinf Secção P]])</f>
        <v xml:space="preserve"> -</v>
      </c>
      <c r="V262" s="153" t="str">
        <f>IF(Tabela1[[#This Row],[Qinf Secção E]]=" -", " -", Tabela1[[#This Row],[Quantidade máxima (q) (tonelada)]]/Tabela1[[#This Row],[Qinf Secção E]])</f>
        <v xml:space="preserve"> -</v>
      </c>
      <c r="W262" s="152" t="str">
        <f>IF(Tabela1[[#This Row],[Qsup Secção H]]=" -", " -", Tabela1[[#This Row],[Quantidade máxima (q) (tonelada)]]/Tabela1[[#This Row],[Qsup Secção H]])</f>
        <v xml:space="preserve"> -</v>
      </c>
      <c r="X262" s="152" t="str">
        <f>IF(Tabela1[[#This Row],[Qsup Secção P]]=" -", " -", Tabela1[[#This Row],[Quantidade máxima (q) (tonelada)]]/Tabela1[[#This Row],[Qsup Secção P]])</f>
        <v xml:space="preserve"> -</v>
      </c>
      <c r="Y262" s="153" t="str">
        <f>IF(Tabela1[[#This Row],[Qsup Secção E]]=" -", " -", Tabela1[[#This Row],[Quantidade máxima (q) (tonelada)]]/Tabela1[[#This Row],[Qsup Secção E]])</f>
        <v xml:space="preserve"> -</v>
      </c>
      <c r="Z26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3" spans="2:27" s="1" customFormat="1" x14ac:dyDescent="0.3">
      <c r="B263" s="145"/>
      <c r="C263" s="146"/>
      <c r="D263" s="146"/>
      <c r="E263" s="146"/>
      <c r="F263" s="146"/>
      <c r="G263" s="146"/>
      <c r="H263" s="147"/>
      <c r="I263" s="146"/>
      <c r="J263" s="146"/>
      <c r="K263" s="146"/>
      <c r="L2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3" s="151" t="str">
        <f>IF(Tabela1[[#This Row],[Qinf Secção H]]=" -", " -", Tabela1[[#This Row],[Quantidade máxima (q) (tonelada)]]/Tabela1[[#This Row],[Qinf Secção H]])</f>
        <v xml:space="preserve"> -</v>
      </c>
      <c r="U263" s="152" t="str">
        <f>IF(Tabela1[[#This Row],[Qinf Secção P]]=" -", " -", Tabela1[[#This Row],[Quantidade máxima (q) (tonelada)]]/Tabela1[[#This Row],[Qinf Secção P]])</f>
        <v xml:space="preserve"> -</v>
      </c>
      <c r="V263" s="153" t="str">
        <f>IF(Tabela1[[#This Row],[Qinf Secção E]]=" -", " -", Tabela1[[#This Row],[Quantidade máxima (q) (tonelada)]]/Tabela1[[#This Row],[Qinf Secção E]])</f>
        <v xml:space="preserve"> -</v>
      </c>
      <c r="W263" s="152" t="str">
        <f>IF(Tabela1[[#This Row],[Qsup Secção H]]=" -", " -", Tabela1[[#This Row],[Quantidade máxima (q) (tonelada)]]/Tabela1[[#This Row],[Qsup Secção H]])</f>
        <v xml:space="preserve"> -</v>
      </c>
      <c r="X263" s="152" t="str">
        <f>IF(Tabela1[[#This Row],[Qsup Secção P]]=" -", " -", Tabela1[[#This Row],[Quantidade máxima (q) (tonelada)]]/Tabela1[[#This Row],[Qsup Secção P]])</f>
        <v xml:space="preserve"> -</v>
      </c>
      <c r="Y263" s="153" t="str">
        <f>IF(Tabela1[[#This Row],[Qsup Secção E]]=" -", " -", Tabela1[[#This Row],[Quantidade máxima (q) (tonelada)]]/Tabela1[[#This Row],[Qsup Secção E]])</f>
        <v xml:space="preserve"> -</v>
      </c>
      <c r="Z26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4" spans="2:27" s="1" customFormat="1" x14ac:dyDescent="0.3">
      <c r="B264" s="145"/>
      <c r="C264" s="146"/>
      <c r="D264" s="146"/>
      <c r="E264" s="146"/>
      <c r="F264" s="146"/>
      <c r="G264" s="146"/>
      <c r="H264" s="147"/>
      <c r="I264" s="146"/>
      <c r="J264" s="146"/>
      <c r="K264" s="146"/>
      <c r="L2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4" s="151" t="str">
        <f>IF(Tabela1[[#This Row],[Qinf Secção H]]=" -", " -", Tabela1[[#This Row],[Quantidade máxima (q) (tonelada)]]/Tabela1[[#This Row],[Qinf Secção H]])</f>
        <v xml:space="preserve"> -</v>
      </c>
      <c r="U264" s="152" t="str">
        <f>IF(Tabela1[[#This Row],[Qinf Secção P]]=" -", " -", Tabela1[[#This Row],[Quantidade máxima (q) (tonelada)]]/Tabela1[[#This Row],[Qinf Secção P]])</f>
        <v xml:space="preserve"> -</v>
      </c>
      <c r="V264" s="153" t="str">
        <f>IF(Tabela1[[#This Row],[Qinf Secção E]]=" -", " -", Tabela1[[#This Row],[Quantidade máxima (q) (tonelada)]]/Tabela1[[#This Row],[Qinf Secção E]])</f>
        <v xml:space="preserve"> -</v>
      </c>
      <c r="W264" s="152" t="str">
        <f>IF(Tabela1[[#This Row],[Qsup Secção H]]=" -", " -", Tabela1[[#This Row],[Quantidade máxima (q) (tonelada)]]/Tabela1[[#This Row],[Qsup Secção H]])</f>
        <v xml:space="preserve"> -</v>
      </c>
      <c r="X264" s="152" t="str">
        <f>IF(Tabela1[[#This Row],[Qsup Secção P]]=" -", " -", Tabela1[[#This Row],[Quantidade máxima (q) (tonelada)]]/Tabela1[[#This Row],[Qsup Secção P]])</f>
        <v xml:space="preserve"> -</v>
      </c>
      <c r="Y264" s="153" t="str">
        <f>IF(Tabela1[[#This Row],[Qsup Secção E]]=" -", " -", Tabela1[[#This Row],[Quantidade máxima (q) (tonelada)]]/Tabela1[[#This Row],[Qsup Secção E]])</f>
        <v xml:space="preserve"> -</v>
      </c>
      <c r="Z26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5" spans="2:27" s="1" customFormat="1" x14ac:dyDescent="0.3">
      <c r="B265" s="145"/>
      <c r="C265" s="146"/>
      <c r="D265" s="146"/>
      <c r="E265" s="146"/>
      <c r="F265" s="146"/>
      <c r="G265" s="146"/>
      <c r="H265" s="147"/>
      <c r="I265" s="146"/>
      <c r="J265" s="146"/>
      <c r="K265" s="146"/>
      <c r="L2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5" s="151" t="str">
        <f>IF(Tabela1[[#This Row],[Qinf Secção H]]=" -", " -", Tabela1[[#This Row],[Quantidade máxima (q) (tonelada)]]/Tabela1[[#This Row],[Qinf Secção H]])</f>
        <v xml:space="preserve"> -</v>
      </c>
      <c r="U265" s="152" t="str">
        <f>IF(Tabela1[[#This Row],[Qinf Secção P]]=" -", " -", Tabela1[[#This Row],[Quantidade máxima (q) (tonelada)]]/Tabela1[[#This Row],[Qinf Secção P]])</f>
        <v xml:space="preserve"> -</v>
      </c>
      <c r="V265" s="153" t="str">
        <f>IF(Tabela1[[#This Row],[Qinf Secção E]]=" -", " -", Tabela1[[#This Row],[Quantidade máxima (q) (tonelada)]]/Tabela1[[#This Row],[Qinf Secção E]])</f>
        <v xml:space="preserve"> -</v>
      </c>
      <c r="W265" s="152" t="str">
        <f>IF(Tabela1[[#This Row],[Qsup Secção H]]=" -", " -", Tabela1[[#This Row],[Quantidade máxima (q) (tonelada)]]/Tabela1[[#This Row],[Qsup Secção H]])</f>
        <v xml:space="preserve"> -</v>
      </c>
      <c r="X265" s="152" t="str">
        <f>IF(Tabela1[[#This Row],[Qsup Secção P]]=" -", " -", Tabela1[[#This Row],[Quantidade máxima (q) (tonelada)]]/Tabela1[[#This Row],[Qsup Secção P]])</f>
        <v xml:space="preserve"> -</v>
      </c>
      <c r="Y265" s="153" t="str">
        <f>IF(Tabela1[[#This Row],[Qsup Secção E]]=" -", " -", Tabela1[[#This Row],[Quantidade máxima (q) (tonelada)]]/Tabela1[[#This Row],[Qsup Secção E]])</f>
        <v xml:space="preserve"> -</v>
      </c>
      <c r="Z26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6" spans="2:27" s="1" customFormat="1" x14ac:dyDescent="0.3">
      <c r="B266" s="145"/>
      <c r="C266" s="146"/>
      <c r="D266" s="146"/>
      <c r="E266" s="146"/>
      <c r="F266" s="146"/>
      <c r="G266" s="146"/>
      <c r="H266" s="147"/>
      <c r="I266" s="146"/>
      <c r="J266" s="146"/>
      <c r="K266" s="146"/>
      <c r="L2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6" s="151" t="str">
        <f>IF(Tabela1[[#This Row],[Qinf Secção H]]=" -", " -", Tabela1[[#This Row],[Quantidade máxima (q) (tonelada)]]/Tabela1[[#This Row],[Qinf Secção H]])</f>
        <v xml:space="preserve"> -</v>
      </c>
      <c r="U266" s="152" t="str">
        <f>IF(Tabela1[[#This Row],[Qinf Secção P]]=" -", " -", Tabela1[[#This Row],[Quantidade máxima (q) (tonelada)]]/Tabela1[[#This Row],[Qinf Secção P]])</f>
        <v xml:space="preserve"> -</v>
      </c>
      <c r="V266" s="153" t="str">
        <f>IF(Tabela1[[#This Row],[Qinf Secção E]]=" -", " -", Tabela1[[#This Row],[Quantidade máxima (q) (tonelada)]]/Tabela1[[#This Row],[Qinf Secção E]])</f>
        <v xml:space="preserve"> -</v>
      </c>
      <c r="W266" s="152" t="str">
        <f>IF(Tabela1[[#This Row],[Qsup Secção H]]=" -", " -", Tabela1[[#This Row],[Quantidade máxima (q) (tonelada)]]/Tabela1[[#This Row],[Qsup Secção H]])</f>
        <v xml:space="preserve"> -</v>
      </c>
      <c r="X266" s="152" t="str">
        <f>IF(Tabela1[[#This Row],[Qsup Secção P]]=" -", " -", Tabela1[[#This Row],[Quantidade máxima (q) (tonelada)]]/Tabela1[[#This Row],[Qsup Secção P]])</f>
        <v xml:space="preserve"> -</v>
      </c>
      <c r="Y266" s="153" t="str">
        <f>IF(Tabela1[[#This Row],[Qsup Secção E]]=" -", " -", Tabela1[[#This Row],[Quantidade máxima (q) (tonelada)]]/Tabela1[[#This Row],[Qsup Secção E]])</f>
        <v xml:space="preserve"> -</v>
      </c>
      <c r="Z26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7" spans="2:27" s="1" customFormat="1" x14ac:dyDescent="0.3">
      <c r="B267" s="145"/>
      <c r="C267" s="146"/>
      <c r="D267" s="146"/>
      <c r="E267" s="146"/>
      <c r="F267" s="146"/>
      <c r="G267" s="146"/>
      <c r="H267" s="147"/>
      <c r="I267" s="146"/>
      <c r="J267" s="146"/>
      <c r="K267" s="146"/>
      <c r="L2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7" s="151" t="str">
        <f>IF(Tabela1[[#This Row],[Qinf Secção H]]=" -", " -", Tabela1[[#This Row],[Quantidade máxima (q) (tonelada)]]/Tabela1[[#This Row],[Qinf Secção H]])</f>
        <v xml:space="preserve"> -</v>
      </c>
      <c r="U267" s="152" t="str">
        <f>IF(Tabela1[[#This Row],[Qinf Secção P]]=" -", " -", Tabela1[[#This Row],[Quantidade máxima (q) (tonelada)]]/Tabela1[[#This Row],[Qinf Secção P]])</f>
        <v xml:space="preserve"> -</v>
      </c>
      <c r="V267" s="153" t="str">
        <f>IF(Tabela1[[#This Row],[Qinf Secção E]]=" -", " -", Tabela1[[#This Row],[Quantidade máxima (q) (tonelada)]]/Tabela1[[#This Row],[Qinf Secção E]])</f>
        <v xml:space="preserve"> -</v>
      </c>
      <c r="W267" s="152" t="str">
        <f>IF(Tabela1[[#This Row],[Qsup Secção H]]=" -", " -", Tabela1[[#This Row],[Quantidade máxima (q) (tonelada)]]/Tabela1[[#This Row],[Qsup Secção H]])</f>
        <v xml:space="preserve"> -</v>
      </c>
      <c r="X267" s="152" t="str">
        <f>IF(Tabela1[[#This Row],[Qsup Secção P]]=" -", " -", Tabela1[[#This Row],[Quantidade máxima (q) (tonelada)]]/Tabela1[[#This Row],[Qsup Secção P]])</f>
        <v xml:space="preserve"> -</v>
      </c>
      <c r="Y267" s="153" t="str">
        <f>IF(Tabela1[[#This Row],[Qsup Secção E]]=" -", " -", Tabela1[[#This Row],[Quantidade máxima (q) (tonelada)]]/Tabela1[[#This Row],[Qsup Secção E]])</f>
        <v xml:space="preserve"> -</v>
      </c>
      <c r="Z26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8" spans="2:27" s="1" customFormat="1" x14ac:dyDescent="0.3">
      <c r="B268" s="145"/>
      <c r="C268" s="146"/>
      <c r="D268" s="146"/>
      <c r="E268" s="146"/>
      <c r="F268" s="146"/>
      <c r="G268" s="146"/>
      <c r="H268" s="147"/>
      <c r="I268" s="146"/>
      <c r="J268" s="146"/>
      <c r="K268" s="146"/>
      <c r="L2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8" s="151" t="str">
        <f>IF(Tabela1[[#This Row],[Qinf Secção H]]=" -", " -", Tabela1[[#This Row],[Quantidade máxima (q) (tonelada)]]/Tabela1[[#This Row],[Qinf Secção H]])</f>
        <v xml:space="preserve"> -</v>
      </c>
      <c r="U268" s="152" t="str">
        <f>IF(Tabela1[[#This Row],[Qinf Secção P]]=" -", " -", Tabela1[[#This Row],[Quantidade máxima (q) (tonelada)]]/Tabela1[[#This Row],[Qinf Secção P]])</f>
        <v xml:space="preserve"> -</v>
      </c>
      <c r="V268" s="153" t="str">
        <f>IF(Tabela1[[#This Row],[Qinf Secção E]]=" -", " -", Tabela1[[#This Row],[Quantidade máxima (q) (tonelada)]]/Tabela1[[#This Row],[Qinf Secção E]])</f>
        <v xml:space="preserve"> -</v>
      </c>
      <c r="W268" s="152" t="str">
        <f>IF(Tabela1[[#This Row],[Qsup Secção H]]=" -", " -", Tabela1[[#This Row],[Quantidade máxima (q) (tonelada)]]/Tabela1[[#This Row],[Qsup Secção H]])</f>
        <v xml:space="preserve"> -</v>
      </c>
      <c r="X268" s="152" t="str">
        <f>IF(Tabela1[[#This Row],[Qsup Secção P]]=" -", " -", Tabela1[[#This Row],[Quantidade máxima (q) (tonelada)]]/Tabela1[[#This Row],[Qsup Secção P]])</f>
        <v xml:space="preserve"> -</v>
      </c>
      <c r="Y268" s="153" t="str">
        <f>IF(Tabela1[[#This Row],[Qsup Secção E]]=" -", " -", Tabela1[[#This Row],[Quantidade máxima (q) (tonelada)]]/Tabela1[[#This Row],[Qsup Secção E]])</f>
        <v xml:space="preserve"> -</v>
      </c>
      <c r="Z26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69" spans="2:27" s="1" customFormat="1" x14ac:dyDescent="0.3">
      <c r="B269" s="145"/>
      <c r="C269" s="146"/>
      <c r="D269" s="146"/>
      <c r="E269" s="146"/>
      <c r="F269" s="146"/>
      <c r="G269" s="146"/>
      <c r="H269" s="147"/>
      <c r="I269" s="146"/>
      <c r="J269" s="146"/>
      <c r="K269" s="146"/>
      <c r="L2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69" s="151" t="str">
        <f>IF(Tabela1[[#This Row],[Qinf Secção H]]=" -", " -", Tabela1[[#This Row],[Quantidade máxima (q) (tonelada)]]/Tabela1[[#This Row],[Qinf Secção H]])</f>
        <v xml:space="preserve"> -</v>
      </c>
      <c r="U269" s="152" t="str">
        <f>IF(Tabela1[[#This Row],[Qinf Secção P]]=" -", " -", Tabela1[[#This Row],[Quantidade máxima (q) (tonelada)]]/Tabela1[[#This Row],[Qinf Secção P]])</f>
        <v xml:space="preserve"> -</v>
      </c>
      <c r="V269" s="153" t="str">
        <f>IF(Tabela1[[#This Row],[Qinf Secção E]]=" -", " -", Tabela1[[#This Row],[Quantidade máxima (q) (tonelada)]]/Tabela1[[#This Row],[Qinf Secção E]])</f>
        <v xml:space="preserve"> -</v>
      </c>
      <c r="W269" s="152" t="str">
        <f>IF(Tabela1[[#This Row],[Qsup Secção H]]=" -", " -", Tabela1[[#This Row],[Quantidade máxima (q) (tonelada)]]/Tabela1[[#This Row],[Qsup Secção H]])</f>
        <v xml:space="preserve"> -</v>
      </c>
      <c r="X269" s="152" t="str">
        <f>IF(Tabela1[[#This Row],[Qsup Secção P]]=" -", " -", Tabela1[[#This Row],[Quantidade máxima (q) (tonelada)]]/Tabela1[[#This Row],[Qsup Secção P]])</f>
        <v xml:space="preserve"> -</v>
      </c>
      <c r="Y269" s="153" t="str">
        <f>IF(Tabela1[[#This Row],[Qsup Secção E]]=" -", " -", Tabela1[[#This Row],[Quantidade máxima (q) (tonelada)]]/Tabela1[[#This Row],[Qsup Secção E]])</f>
        <v xml:space="preserve"> -</v>
      </c>
      <c r="Z26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6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0" spans="2:27" s="1" customFormat="1" x14ac:dyDescent="0.3">
      <c r="B270" s="145"/>
      <c r="C270" s="146"/>
      <c r="D270" s="146"/>
      <c r="E270" s="146"/>
      <c r="F270" s="146"/>
      <c r="G270" s="146"/>
      <c r="H270" s="147"/>
      <c r="I270" s="146"/>
      <c r="J270" s="146"/>
      <c r="K270" s="146"/>
      <c r="L2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0" s="151" t="str">
        <f>IF(Tabela1[[#This Row],[Qinf Secção H]]=" -", " -", Tabela1[[#This Row],[Quantidade máxima (q) (tonelada)]]/Tabela1[[#This Row],[Qinf Secção H]])</f>
        <v xml:space="preserve"> -</v>
      </c>
      <c r="U270" s="152" t="str">
        <f>IF(Tabela1[[#This Row],[Qinf Secção P]]=" -", " -", Tabela1[[#This Row],[Quantidade máxima (q) (tonelada)]]/Tabela1[[#This Row],[Qinf Secção P]])</f>
        <v xml:space="preserve"> -</v>
      </c>
      <c r="V270" s="153" t="str">
        <f>IF(Tabela1[[#This Row],[Qinf Secção E]]=" -", " -", Tabela1[[#This Row],[Quantidade máxima (q) (tonelada)]]/Tabela1[[#This Row],[Qinf Secção E]])</f>
        <v xml:space="preserve"> -</v>
      </c>
      <c r="W270" s="152" t="str">
        <f>IF(Tabela1[[#This Row],[Qsup Secção H]]=" -", " -", Tabela1[[#This Row],[Quantidade máxima (q) (tonelada)]]/Tabela1[[#This Row],[Qsup Secção H]])</f>
        <v xml:space="preserve"> -</v>
      </c>
      <c r="X270" s="152" t="str">
        <f>IF(Tabela1[[#This Row],[Qsup Secção P]]=" -", " -", Tabela1[[#This Row],[Quantidade máxima (q) (tonelada)]]/Tabela1[[#This Row],[Qsup Secção P]])</f>
        <v xml:space="preserve"> -</v>
      </c>
      <c r="Y270" s="153" t="str">
        <f>IF(Tabela1[[#This Row],[Qsup Secção E]]=" -", " -", Tabela1[[#This Row],[Quantidade máxima (q) (tonelada)]]/Tabela1[[#This Row],[Qsup Secção E]])</f>
        <v xml:space="preserve"> -</v>
      </c>
      <c r="Z27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1" spans="2:27" s="1" customFormat="1" x14ac:dyDescent="0.3">
      <c r="B271" s="145"/>
      <c r="C271" s="146"/>
      <c r="D271" s="146"/>
      <c r="E271" s="146"/>
      <c r="F271" s="146"/>
      <c r="G271" s="146"/>
      <c r="H271" s="147"/>
      <c r="I271" s="146"/>
      <c r="J271" s="146"/>
      <c r="K271" s="146"/>
      <c r="L2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1" s="151" t="str">
        <f>IF(Tabela1[[#This Row],[Qinf Secção H]]=" -", " -", Tabela1[[#This Row],[Quantidade máxima (q) (tonelada)]]/Tabela1[[#This Row],[Qinf Secção H]])</f>
        <v xml:space="preserve"> -</v>
      </c>
      <c r="U271" s="152" t="str">
        <f>IF(Tabela1[[#This Row],[Qinf Secção P]]=" -", " -", Tabela1[[#This Row],[Quantidade máxima (q) (tonelada)]]/Tabela1[[#This Row],[Qinf Secção P]])</f>
        <v xml:space="preserve"> -</v>
      </c>
      <c r="V271" s="153" t="str">
        <f>IF(Tabela1[[#This Row],[Qinf Secção E]]=" -", " -", Tabela1[[#This Row],[Quantidade máxima (q) (tonelada)]]/Tabela1[[#This Row],[Qinf Secção E]])</f>
        <v xml:space="preserve"> -</v>
      </c>
      <c r="W271" s="152" t="str">
        <f>IF(Tabela1[[#This Row],[Qsup Secção H]]=" -", " -", Tabela1[[#This Row],[Quantidade máxima (q) (tonelada)]]/Tabela1[[#This Row],[Qsup Secção H]])</f>
        <v xml:space="preserve"> -</v>
      </c>
      <c r="X271" s="152" t="str">
        <f>IF(Tabela1[[#This Row],[Qsup Secção P]]=" -", " -", Tabela1[[#This Row],[Quantidade máxima (q) (tonelada)]]/Tabela1[[#This Row],[Qsup Secção P]])</f>
        <v xml:space="preserve"> -</v>
      </c>
      <c r="Y271" s="153" t="str">
        <f>IF(Tabela1[[#This Row],[Qsup Secção E]]=" -", " -", Tabela1[[#This Row],[Quantidade máxima (q) (tonelada)]]/Tabela1[[#This Row],[Qsup Secção E]])</f>
        <v xml:space="preserve"> -</v>
      </c>
      <c r="Z27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2" spans="2:27" s="1" customFormat="1" x14ac:dyDescent="0.3">
      <c r="B272" s="145"/>
      <c r="C272" s="146"/>
      <c r="D272" s="146"/>
      <c r="E272" s="146"/>
      <c r="F272" s="146"/>
      <c r="G272" s="146"/>
      <c r="H272" s="147"/>
      <c r="I272" s="146"/>
      <c r="J272" s="146"/>
      <c r="K272" s="146"/>
      <c r="L2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2" s="151" t="str">
        <f>IF(Tabela1[[#This Row],[Qinf Secção H]]=" -", " -", Tabela1[[#This Row],[Quantidade máxima (q) (tonelada)]]/Tabela1[[#This Row],[Qinf Secção H]])</f>
        <v xml:space="preserve"> -</v>
      </c>
      <c r="U272" s="152" t="str">
        <f>IF(Tabela1[[#This Row],[Qinf Secção P]]=" -", " -", Tabela1[[#This Row],[Quantidade máxima (q) (tonelada)]]/Tabela1[[#This Row],[Qinf Secção P]])</f>
        <v xml:space="preserve"> -</v>
      </c>
      <c r="V272" s="153" t="str">
        <f>IF(Tabela1[[#This Row],[Qinf Secção E]]=" -", " -", Tabela1[[#This Row],[Quantidade máxima (q) (tonelada)]]/Tabela1[[#This Row],[Qinf Secção E]])</f>
        <v xml:space="preserve"> -</v>
      </c>
      <c r="W272" s="152" t="str">
        <f>IF(Tabela1[[#This Row],[Qsup Secção H]]=" -", " -", Tabela1[[#This Row],[Quantidade máxima (q) (tonelada)]]/Tabela1[[#This Row],[Qsup Secção H]])</f>
        <v xml:space="preserve"> -</v>
      </c>
      <c r="X272" s="152" t="str">
        <f>IF(Tabela1[[#This Row],[Qsup Secção P]]=" -", " -", Tabela1[[#This Row],[Quantidade máxima (q) (tonelada)]]/Tabela1[[#This Row],[Qsup Secção P]])</f>
        <v xml:space="preserve"> -</v>
      </c>
      <c r="Y272" s="153" t="str">
        <f>IF(Tabela1[[#This Row],[Qsup Secção E]]=" -", " -", Tabela1[[#This Row],[Quantidade máxima (q) (tonelada)]]/Tabela1[[#This Row],[Qsup Secção E]])</f>
        <v xml:space="preserve"> -</v>
      </c>
      <c r="Z27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3" spans="2:27" s="1" customFormat="1" x14ac:dyDescent="0.3">
      <c r="B273" s="145"/>
      <c r="C273" s="146"/>
      <c r="D273" s="146"/>
      <c r="E273" s="146"/>
      <c r="F273" s="146"/>
      <c r="G273" s="146"/>
      <c r="H273" s="147"/>
      <c r="I273" s="146"/>
      <c r="J273" s="146"/>
      <c r="K273" s="146"/>
      <c r="L2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3" s="151" t="str">
        <f>IF(Tabela1[[#This Row],[Qinf Secção H]]=" -", " -", Tabela1[[#This Row],[Quantidade máxima (q) (tonelada)]]/Tabela1[[#This Row],[Qinf Secção H]])</f>
        <v xml:space="preserve"> -</v>
      </c>
      <c r="U273" s="152" t="str">
        <f>IF(Tabela1[[#This Row],[Qinf Secção P]]=" -", " -", Tabela1[[#This Row],[Quantidade máxima (q) (tonelada)]]/Tabela1[[#This Row],[Qinf Secção P]])</f>
        <v xml:space="preserve"> -</v>
      </c>
      <c r="V273" s="153" t="str">
        <f>IF(Tabela1[[#This Row],[Qinf Secção E]]=" -", " -", Tabela1[[#This Row],[Quantidade máxima (q) (tonelada)]]/Tabela1[[#This Row],[Qinf Secção E]])</f>
        <v xml:space="preserve"> -</v>
      </c>
      <c r="W273" s="152" t="str">
        <f>IF(Tabela1[[#This Row],[Qsup Secção H]]=" -", " -", Tabela1[[#This Row],[Quantidade máxima (q) (tonelada)]]/Tabela1[[#This Row],[Qsup Secção H]])</f>
        <v xml:space="preserve"> -</v>
      </c>
      <c r="X273" s="152" t="str">
        <f>IF(Tabela1[[#This Row],[Qsup Secção P]]=" -", " -", Tabela1[[#This Row],[Quantidade máxima (q) (tonelada)]]/Tabela1[[#This Row],[Qsup Secção P]])</f>
        <v xml:space="preserve"> -</v>
      </c>
      <c r="Y273" s="153" t="str">
        <f>IF(Tabela1[[#This Row],[Qsup Secção E]]=" -", " -", Tabela1[[#This Row],[Quantidade máxima (q) (tonelada)]]/Tabela1[[#This Row],[Qsup Secção E]])</f>
        <v xml:space="preserve"> -</v>
      </c>
      <c r="Z27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4" spans="2:27" s="1" customFormat="1" x14ac:dyDescent="0.3">
      <c r="B274" s="145"/>
      <c r="C274" s="146"/>
      <c r="D274" s="146"/>
      <c r="E274" s="146"/>
      <c r="F274" s="146"/>
      <c r="G274" s="146"/>
      <c r="H274" s="147"/>
      <c r="I274" s="146"/>
      <c r="J274" s="146"/>
      <c r="K274" s="146"/>
      <c r="L2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4" s="151" t="str">
        <f>IF(Tabela1[[#This Row],[Qinf Secção H]]=" -", " -", Tabela1[[#This Row],[Quantidade máxima (q) (tonelada)]]/Tabela1[[#This Row],[Qinf Secção H]])</f>
        <v xml:space="preserve"> -</v>
      </c>
      <c r="U274" s="152" t="str">
        <f>IF(Tabela1[[#This Row],[Qinf Secção P]]=" -", " -", Tabela1[[#This Row],[Quantidade máxima (q) (tonelada)]]/Tabela1[[#This Row],[Qinf Secção P]])</f>
        <v xml:space="preserve"> -</v>
      </c>
      <c r="V274" s="153" t="str">
        <f>IF(Tabela1[[#This Row],[Qinf Secção E]]=" -", " -", Tabela1[[#This Row],[Quantidade máxima (q) (tonelada)]]/Tabela1[[#This Row],[Qinf Secção E]])</f>
        <v xml:space="preserve"> -</v>
      </c>
      <c r="W274" s="152" t="str">
        <f>IF(Tabela1[[#This Row],[Qsup Secção H]]=" -", " -", Tabela1[[#This Row],[Quantidade máxima (q) (tonelada)]]/Tabela1[[#This Row],[Qsup Secção H]])</f>
        <v xml:space="preserve"> -</v>
      </c>
      <c r="X274" s="152" t="str">
        <f>IF(Tabela1[[#This Row],[Qsup Secção P]]=" -", " -", Tabela1[[#This Row],[Quantidade máxima (q) (tonelada)]]/Tabela1[[#This Row],[Qsup Secção P]])</f>
        <v xml:space="preserve"> -</v>
      </c>
      <c r="Y274" s="153" t="str">
        <f>IF(Tabela1[[#This Row],[Qsup Secção E]]=" -", " -", Tabela1[[#This Row],[Quantidade máxima (q) (tonelada)]]/Tabela1[[#This Row],[Qsup Secção E]])</f>
        <v xml:space="preserve"> -</v>
      </c>
      <c r="Z27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5" spans="2:27" s="1" customFormat="1" x14ac:dyDescent="0.3">
      <c r="B275" s="145"/>
      <c r="C275" s="146"/>
      <c r="D275" s="146"/>
      <c r="E275" s="146"/>
      <c r="F275" s="146"/>
      <c r="G275" s="146"/>
      <c r="H275" s="147"/>
      <c r="I275" s="146"/>
      <c r="J275" s="146"/>
      <c r="K275" s="146"/>
      <c r="L2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5" s="151" t="str">
        <f>IF(Tabela1[[#This Row],[Qinf Secção H]]=" -", " -", Tabela1[[#This Row],[Quantidade máxima (q) (tonelada)]]/Tabela1[[#This Row],[Qinf Secção H]])</f>
        <v xml:space="preserve"> -</v>
      </c>
      <c r="U275" s="152" t="str">
        <f>IF(Tabela1[[#This Row],[Qinf Secção P]]=" -", " -", Tabela1[[#This Row],[Quantidade máxima (q) (tonelada)]]/Tabela1[[#This Row],[Qinf Secção P]])</f>
        <v xml:space="preserve"> -</v>
      </c>
      <c r="V275" s="153" t="str">
        <f>IF(Tabela1[[#This Row],[Qinf Secção E]]=" -", " -", Tabela1[[#This Row],[Quantidade máxima (q) (tonelada)]]/Tabela1[[#This Row],[Qinf Secção E]])</f>
        <v xml:space="preserve"> -</v>
      </c>
      <c r="W275" s="152" t="str">
        <f>IF(Tabela1[[#This Row],[Qsup Secção H]]=" -", " -", Tabela1[[#This Row],[Quantidade máxima (q) (tonelada)]]/Tabela1[[#This Row],[Qsup Secção H]])</f>
        <v xml:space="preserve"> -</v>
      </c>
      <c r="X275" s="152" t="str">
        <f>IF(Tabela1[[#This Row],[Qsup Secção P]]=" -", " -", Tabela1[[#This Row],[Quantidade máxima (q) (tonelada)]]/Tabela1[[#This Row],[Qsup Secção P]])</f>
        <v xml:space="preserve"> -</v>
      </c>
      <c r="Y275" s="153" t="str">
        <f>IF(Tabela1[[#This Row],[Qsup Secção E]]=" -", " -", Tabela1[[#This Row],[Quantidade máxima (q) (tonelada)]]/Tabela1[[#This Row],[Qsup Secção E]])</f>
        <v xml:space="preserve"> -</v>
      </c>
      <c r="Z27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6" spans="2:27" s="1" customFormat="1" x14ac:dyDescent="0.3">
      <c r="B276" s="145"/>
      <c r="C276" s="146"/>
      <c r="D276" s="146"/>
      <c r="E276" s="146"/>
      <c r="F276" s="146"/>
      <c r="G276" s="146"/>
      <c r="H276" s="147"/>
      <c r="I276" s="146"/>
      <c r="J276" s="146"/>
      <c r="K276" s="146"/>
      <c r="L2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6" s="151" t="str">
        <f>IF(Tabela1[[#This Row],[Qinf Secção H]]=" -", " -", Tabela1[[#This Row],[Quantidade máxima (q) (tonelada)]]/Tabela1[[#This Row],[Qinf Secção H]])</f>
        <v xml:space="preserve"> -</v>
      </c>
      <c r="U276" s="152" t="str">
        <f>IF(Tabela1[[#This Row],[Qinf Secção P]]=" -", " -", Tabela1[[#This Row],[Quantidade máxima (q) (tonelada)]]/Tabela1[[#This Row],[Qinf Secção P]])</f>
        <v xml:space="preserve"> -</v>
      </c>
      <c r="V276" s="153" t="str">
        <f>IF(Tabela1[[#This Row],[Qinf Secção E]]=" -", " -", Tabela1[[#This Row],[Quantidade máxima (q) (tonelada)]]/Tabela1[[#This Row],[Qinf Secção E]])</f>
        <v xml:space="preserve"> -</v>
      </c>
      <c r="W276" s="152" t="str">
        <f>IF(Tabela1[[#This Row],[Qsup Secção H]]=" -", " -", Tabela1[[#This Row],[Quantidade máxima (q) (tonelada)]]/Tabela1[[#This Row],[Qsup Secção H]])</f>
        <v xml:space="preserve"> -</v>
      </c>
      <c r="X276" s="152" t="str">
        <f>IF(Tabela1[[#This Row],[Qsup Secção P]]=" -", " -", Tabela1[[#This Row],[Quantidade máxima (q) (tonelada)]]/Tabela1[[#This Row],[Qsup Secção P]])</f>
        <v xml:space="preserve"> -</v>
      </c>
      <c r="Y276" s="153" t="str">
        <f>IF(Tabela1[[#This Row],[Qsup Secção E]]=" -", " -", Tabela1[[#This Row],[Quantidade máxima (q) (tonelada)]]/Tabela1[[#This Row],[Qsup Secção E]])</f>
        <v xml:space="preserve"> -</v>
      </c>
      <c r="Z27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7" spans="2:27" s="1" customFormat="1" x14ac:dyDescent="0.3">
      <c r="B277" s="145"/>
      <c r="C277" s="146"/>
      <c r="D277" s="146"/>
      <c r="E277" s="146"/>
      <c r="F277" s="146"/>
      <c r="G277" s="146"/>
      <c r="H277" s="147"/>
      <c r="I277" s="146"/>
      <c r="J277" s="146"/>
      <c r="K277" s="146"/>
      <c r="L2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7" s="151" t="str">
        <f>IF(Tabela1[[#This Row],[Qinf Secção H]]=" -", " -", Tabela1[[#This Row],[Quantidade máxima (q) (tonelada)]]/Tabela1[[#This Row],[Qinf Secção H]])</f>
        <v xml:space="preserve"> -</v>
      </c>
      <c r="U277" s="152" t="str">
        <f>IF(Tabela1[[#This Row],[Qinf Secção P]]=" -", " -", Tabela1[[#This Row],[Quantidade máxima (q) (tonelada)]]/Tabela1[[#This Row],[Qinf Secção P]])</f>
        <v xml:space="preserve"> -</v>
      </c>
      <c r="V277" s="153" t="str">
        <f>IF(Tabela1[[#This Row],[Qinf Secção E]]=" -", " -", Tabela1[[#This Row],[Quantidade máxima (q) (tonelada)]]/Tabela1[[#This Row],[Qinf Secção E]])</f>
        <v xml:space="preserve"> -</v>
      </c>
      <c r="W277" s="152" t="str">
        <f>IF(Tabela1[[#This Row],[Qsup Secção H]]=" -", " -", Tabela1[[#This Row],[Quantidade máxima (q) (tonelada)]]/Tabela1[[#This Row],[Qsup Secção H]])</f>
        <v xml:space="preserve"> -</v>
      </c>
      <c r="X277" s="152" t="str">
        <f>IF(Tabela1[[#This Row],[Qsup Secção P]]=" -", " -", Tabela1[[#This Row],[Quantidade máxima (q) (tonelada)]]/Tabela1[[#This Row],[Qsup Secção P]])</f>
        <v xml:space="preserve"> -</v>
      </c>
      <c r="Y277" s="153" t="str">
        <f>IF(Tabela1[[#This Row],[Qsup Secção E]]=" -", " -", Tabela1[[#This Row],[Quantidade máxima (q) (tonelada)]]/Tabela1[[#This Row],[Qsup Secção E]])</f>
        <v xml:space="preserve"> -</v>
      </c>
      <c r="Z27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8" spans="2:27" s="1" customFormat="1" x14ac:dyDescent="0.3">
      <c r="B278" s="145"/>
      <c r="C278" s="146"/>
      <c r="D278" s="146"/>
      <c r="E278" s="146"/>
      <c r="F278" s="146"/>
      <c r="G278" s="146"/>
      <c r="H278" s="147"/>
      <c r="I278" s="146"/>
      <c r="J278" s="146"/>
      <c r="K278" s="146"/>
      <c r="L2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8" s="151" t="str">
        <f>IF(Tabela1[[#This Row],[Qinf Secção H]]=" -", " -", Tabela1[[#This Row],[Quantidade máxima (q) (tonelada)]]/Tabela1[[#This Row],[Qinf Secção H]])</f>
        <v xml:space="preserve"> -</v>
      </c>
      <c r="U278" s="152" t="str">
        <f>IF(Tabela1[[#This Row],[Qinf Secção P]]=" -", " -", Tabela1[[#This Row],[Quantidade máxima (q) (tonelada)]]/Tabela1[[#This Row],[Qinf Secção P]])</f>
        <v xml:space="preserve"> -</v>
      </c>
      <c r="V278" s="153" t="str">
        <f>IF(Tabela1[[#This Row],[Qinf Secção E]]=" -", " -", Tabela1[[#This Row],[Quantidade máxima (q) (tonelada)]]/Tabela1[[#This Row],[Qinf Secção E]])</f>
        <v xml:space="preserve"> -</v>
      </c>
      <c r="W278" s="152" t="str">
        <f>IF(Tabela1[[#This Row],[Qsup Secção H]]=" -", " -", Tabela1[[#This Row],[Quantidade máxima (q) (tonelada)]]/Tabela1[[#This Row],[Qsup Secção H]])</f>
        <v xml:space="preserve"> -</v>
      </c>
      <c r="X278" s="152" t="str">
        <f>IF(Tabela1[[#This Row],[Qsup Secção P]]=" -", " -", Tabela1[[#This Row],[Quantidade máxima (q) (tonelada)]]/Tabela1[[#This Row],[Qsup Secção P]])</f>
        <v xml:space="preserve"> -</v>
      </c>
      <c r="Y278" s="153" t="str">
        <f>IF(Tabela1[[#This Row],[Qsup Secção E]]=" -", " -", Tabela1[[#This Row],[Quantidade máxima (q) (tonelada)]]/Tabela1[[#This Row],[Qsup Secção E]])</f>
        <v xml:space="preserve"> -</v>
      </c>
      <c r="Z27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79" spans="2:27" s="1" customFormat="1" x14ac:dyDescent="0.3">
      <c r="B279" s="145"/>
      <c r="C279" s="146"/>
      <c r="D279" s="146"/>
      <c r="E279" s="146"/>
      <c r="F279" s="146"/>
      <c r="G279" s="146"/>
      <c r="H279" s="147"/>
      <c r="I279" s="146"/>
      <c r="J279" s="146"/>
      <c r="K279" s="146"/>
      <c r="L2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79" s="151" t="str">
        <f>IF(Tabela1[[#This Row],[Qinf Secção H]]=" -", " -", Tabela1[[#This Row],[Quantidade máxima (q) (tonelada)]]/Tabela1[[#This Row],[Qinf Secção H]])</f>
        <v xml:space="preserve"> -</v>
      </c>
      <c r="U279" s="152" t="str">
        <f>IF(Tabela1[[#This Row],[Qinf Secção P]]=" -", " -", Tabela1[[#This Row],[Quantidade máxima (q) (tonelada)]]/Tabela1[[#This Row],[Qinf Secção P]])</f>
        <v xml:space="preserve"> -</v>
      </c>
      <c r="V279" s="153" t="str">
        <f>IF(Tabela1[[#This Row],[Qinf Secção E]]=" -", " -", Tabela1[[#This Row],[Quantidade máxima (q) (tonelada)]]/Tabela1[[#This Row],[Qinf Secção E]])</f>
        <v xml:space="preserve"> -</v>
      </c>
      <c r="W279" s="152" t="str">
        <f>IF(Tabela1[[#This Row],[Qsup Secção H]]=" -", " -", Tabela1[[#This Row],[Quantidade máxima (q) (tonelada)]]/Tabela1[[#This Row],[Qsup Secção H]])</f>
        <v xml:space="preserve"> -</v>
      </c>
      <c r="X279" s="152" t="str">
        <f>IF(Tabela1[[#This Row],[Qsup Secção P]]=" -", " -", Tabela1[[#This Row],[Quantidade máxima (q) (tonelada)]]/Tabela1[[#This Row],[Qsup Secção P]])</f>
        <v xml:space="preserve"> -</v>
      </c>
      <c r="Y279" s="153" t="str">
        <f>IF(Tabela1[[#This Row],[Qsup Secção E]]=" -", " -", Tabela1[[#This Row],[Quantidade máxima (q) (tonelada)]]/Tabela1[[#This Row],[Qsup Secção E]])</f>
        <v xml:space="preserve"> -</v>
      </c>
      <c r="Z27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7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0" spans="2:27" s="1" customFormat="1" x14ac:dyDescent="0.3">
      <c r="B280" s="145"/>
      <c r="C280" s="146"/>
      <c r="D280" s="146"/>
      <c r="E280" s="146"/>
      <c r="F280" s="146"/>
      <c r="G280" s="146"/>
      <c r="H280" s="147"/>
      <c r="I280" s="146"/>
      <c r="J280" s="146"/>
      <c r="K280" s="146"/>
      <c r="L2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0" s="151" t="str">
        <f>IF(Tabela1[[#This Row],[Qinf Secção H]]=" -", " -", Tabela1[[#This Row],[Quantidade máxima (q) (tonelada)]]/Tabela1[[#This Row],[Qinf Secção H]])</f>
        <v xml:space="preserve"> -</v>
      </c>
      <c r="U280" s="152" t="str">
        <f>IF(Tabela1[[#This Row],[Qinf Secção P]]=" -", " -", Tabela1[[#This Row],[Quantidade máxima (q) (tonelada)]]/Tabela1[[#This Row],[Qinf Secção P]])</f>
        <v xml:space="preserve"> -</v>
      </c>
      <c r="V280" s="153" t="str">
        <f>IF(Tabela1[[#This Row],[Qinf Secção E]]=" -", " -", Tabela1[[#This Row],[Quantidade máxima (q) (tonelada)]]/Tabela1[[#This Row],[Qinf Secção E]])</f>
        <v xml:space="preserve"> -</v>
      </c>
      <c r="W280" s="152" t="str">
        <f>IF(Tabela1[[#This Row],[Qsup Secção H]]=" -", " -", Tabela1[[#This Row],[Quantidade máxima (q) (tonelada)]]/Tabela1[[#This Row],[Qsup Secção H]])</f>
        <v xml:space="preserve"> -</v>
      </c>
      <c r="X280" s="152" t="str">
        <f>IF(Tabela1[[#This Row],[Qsup Secção P]]=" -", " -", Tabela1[[#This Row],[Quantidade máxima (q) (tonelada)]]/Tabela1[[#This Row],[Qsup Secção P]])</f>
        <v xml:space="preserve"> -</v>
      </c>
      <c r="Y280" s="153" t="str">
        <f>IF(Tabela1[[#This Row],[Qsup Secção E]]=" -", " -", Tabela1[[#This Row],[Quantidade máxima (q) (tonelada)]]/Tabela1[[#This Row],[Qsup Secção E]])</f>
        <v xml:space="preserve"> -</v>
      </c>
      <c r="Z28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1" spans="2:27" s="1" customFormat="1" x14ac:dyDescent="0.3">
      <c r="B281" s="145"/>
      <c r="C281" s="146"/>
      <c r="D281" s="146"/>
      <c r="E281" s="146"/>
      <c r="F281" s="146"/>
      <c r="G281" s="146"/>
      <c r="H281" s="147"/>
      <c r="I281" s="146"/>
      <c r="J281" s="146"/>
      <c r="K281" s="146"/>
      <c r="L2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1" s="151" t="str">
        <f>IF(Tabela1[[#This Row],[Qinf Secção H]]=" -", " -", Tabela1[[#This Row],[Quantidade máxima (q) (tonelada)]]/Tabela1[[#This Row],[Qinf Secção H]])</f>
        <v xml:space="preserve"> -</v>
      </c>
      <c r="U281" s="152" t="str">
        <f>IF(Tabela1[[#This Row],[Qinf Secção P]]=" -", " -", Tabela1[[#This Row],[Quantidade máxima (q) (tonelada)]]/Tabela1[[#This Row],[Qinf Secção P]])</f>
        <v xml:space="preserve"> -</v>
      </c>
      <c r="V281" s="153" t="str">
        <f>IF(Tabela1[[#This Row],[Qinf Secção E]]=" -", " -", Tabela1[[#This Row],[Quantidade máxima (q) (tonelada)]]/Tabela1[[#This Row],[Qinf Secção E]])</f>
        <v xml:space="preserve"> -</v>
      </c>
      <c r="W281" s="152" t="str">
        <f>IF(Tabela1[[#This Row],[Qsup Secção H]]=" -", " -", Tabela1[[#This Row],[Quantidade máxima (q) (tonelada)]]/Tabela1[[#This Row],[Qsup Secção H]])</f>
        <v xml:space="preserve"> -</v>
      </c>
      <c r="X281" s="152" t="str">
        <f>IF(Tabela1[[#This Row],[Qsup Secção P]]=" -", " -", Tabela1[[#This Row],[Quantidade máxima (q) (tonelada)]]/Tabela1[[#This Row],[Qsup Secção P]])</f>
        <v xml:space="preserve"> -</v>
      </c>
      <c r="Y281" s="153" t="str">
        <f>IF(Tabela1[[#This Row],[Qsup Secção E]]=" -", " -", Tabela1[[#This Row],[Quantidade máxima (q) (tonelada)]]/Tabela1[[#This Row],[Qsup Secção E]])</f>
        <v xml:space="preserve"> -</v>
      </c>
      <c r="Z28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2" spans="2:27" s="1" customFormat="1" x14ac:dyDescent="0.3">
      <c r="B282" s="145"/>
      <c r="C282" s="146"/>
      <c r="D282" s="146"/>
      <c r="E282" s="146"/>
      <c r="F282" s="146"/>
      <c r="G282" s="146"/>
      <c r="H282" s="147"/>
      <c r="I282" s="146"/>
      <c r="J282" s="146"/>
      <c r="K282" s="146"/>
      <c r="L2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2" s="151" t="str">
        <f>IF(Tabela1[[#This Row],[Qinf Secção H]]=" -", " -", Tabela1[[#This Row],[Quantidade máxima (q) (tonelada)]]/Tabela1[[#This Row],[Qinf Secção H]])</f>
        <v xml:space="preserve"> -</v>
      </c>
      <c r="U282" s="152" t="str">
        <f>IF(Tabela1[[#This Row],[Qinf Secção P]]=" -", " -", Tabela1[[#This Row],[Quantidade máxima (q) (tonelada)]]/Tabela1[[#This Row],[Qinf Secção P]])</f>
        <v xml:space="preserve"> -</v>
      </c>
      <c r="V282" s="153" t="str">
        <f>IF(Tabela1[[#This Row],[Qinf Secção E]]=" -", " -", Tabela1[[#This Row],[Quantidade máxima (q) (tonelada)]]/Tabela1[[#This Row],[Qinf Secção E]])</f>
        <v xml:space="preserve"> -</v>
      </c>
      <c r="W282" s="152" t="str">
        <f>IF(Tabela1[[#This Row],[Qsup Secção H]]=" -", " -", Tabela1[[#This Row],[Quantidade máxima (q) (tonelada)]]/Tabela1[[#This Row],[Qsup Secção H]])</f>
        <v xml:space="preserve"> -</v>
      </c>
      <c r="X282" s="152" t="str">
        <f>IF(Tabela1[[#This Row],[Qsup Secção P]]=" -", " -", Tabela1[[#This Row],[Quantidade máxima (q) (tonelada)]]/Tabela1[[#This Row],[Qsup Secção P]])</f>
        <v xml:space="preserve"> -</v>
      </c>
      <c r="Y282" s="153" t="str">
        <f>IF(Tabela1[[#This Row],[Qsup Secção E]]=" -", " -", Tabela1[[#This Row],[Quantidade máxima (q) (tonelada)]]/Tabela1[[#This Row],[Qsup Secção E]])</f>
        <v xml:space="preserve"> -</v>
      </c>
      <c r="Z28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3" spans="2:27" s="1" customFormat="1" x14ac:dyDescent="0.3">
      <c r="B283" s="145"/>
      <c r="C283" s="146"/>
      <c r="D283" s="146"/>
      <c r="E283" s="146"/>
      <c r="F283" s="146"/>
      <c r="G283" s="146"/>
      <c r="H283" s="147"/>
      <c r="I283" s="146"/>
      <c r="J283" s="146"/>
      <c r="K283" s="146"/>
      <c r="L2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3" s="151" t="str">
        <f>IF(Tabela1[[#This Row],[Qinf Secção H]]=" -", " -", Tabela1[[#This Row],[Quantidade máxima (q) (tonelada)]]/Tabela1[[#This Row],[Qinf Secção H]])</f>
        <v xml:space="preserve"> -</v>
      </c>
      <c r="U283" s="152" t="str">
        <f>IF(Tabela1[[#This Row],[Qinf Secção P]]=" -", " -", Tabela1[[#This Row],[Quantidade máxima (q) (tonelada)]]/Tabela1[[#This Row],[Qinf Secção P]])</f>
        <v xml:space="preserve"> -</v>
      </c>
      <c r="V283" s="153" t="str">
        <f>IF(Tabela1[[#This Row],[Qinf Secção E]]=" -", " -", Tabela1[[#This Row],[Quantidade máxima (q) (tonelada)]]/Tabela1[[#This Row],[Qinf Secção E]])</f>
        <v xml:space="preserve"> -</v>
      </c>
      <c r="W283" s="152" t="str">
        <f>IF(Tabela1[[#This Row],[Qsup Secção H]]=" -", " -", Tabela1[[#This Row],[Quantidade máxima (q) (tonelada)]]/Tabela1[[#This Row],[Qsup Secção H]])</f>
        <v xml:space="preserve"> -</v>
      </c>
      <c r="X283" s="152" t="str">
        <f>IF(Tabela1[[#This Row],[Qsup Secção P]]=" -", " -", Tabela1[[#This Row],[Quantidade máxima (q) (tonelada)]]/Tabela1[[#This Row],[Qsup Secção P]])</f>
        <v xml:space="preserve"> -</v>
      </c>
      <c r="Y283" s="153" t="str">
        <f>IF(Tabela1[[#This Row],[Qsup Secção E]]=" -", " -", Tabela1[[#This Row],[Quantidade máxima (q) (tonelada)]]/Tabela1[[#This Row],[Qsup Secção E]])</f>
        <v xml:space="preserve"> -</v>
      </c>
      <c r="Z28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4" spans="2:27" s="1" customFormat="1" x14ac:dyDescent="0.3">
      <c r="B284" s="145"/>
      <c r="C284" s="146"/>
      <c r="D284" s="146"/>
      <c r="E284" s="146"/>
      <c r="F284" s="146"/>
      <c r="G284" s="146"/>
      <c r="H284" s="147"/>
      <c r="I284" s="146"/>
      <c r="J284" s="146"/>
      <c r="K284" s="146"/>
      <c r="L2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4" s="151" t="str">
        <f>IF(Tabela1[[#This Row],[Qinf Secção H]]=" -", " -", Tabela1[[#This Row],[Quantidade máxima (q) (tonelada)]]/Tabela1[[#This Row],[Qinf Secção H]])</f>
        <v xml:space="preserve"> -</v>
      </c>
      <c r="U284" s="152" t="str">
        <f>IF(Tabela1[[#This Row],[Qinf Secção P]]=" -", " -", Tabela1[[#This Row],[Quantidade máxima (q) (tonelada)]]/Tabela1[[#This Row],[Qinf Secção P]])</f>
        <v xml:space="preserve"> -</v>
      </c>
      <c r="V284" s="153" t="str">
        <f>IF(Tabela1[[#This Row],[Qinf Secção E]]=" -", " -", Tabela1[[#This Row],[Quantidade máxima (q) (tonelada)]]/Tabela1[[#This Row],[Qinf Secção E]])</f>
        <v xml:space="preserve"> -</v>
      </c>
      <c r="W284" s="152" t="str">
        <f>IF(Tabela1[[#This Row],[Qsup Secção H]]=" -", " -", Tabela1[[#This Row],[Quantidade máxima (q) (tonelada)]]/Tabela1[[#This Row],[Qsup Secção H]])</f>
        <v xml:space="preserve"> -</v>
      </c>
      <c r="X284" s="152" t="str">
        <f>IF(Tabela1[[#This Row],[Qsup Secção P]]=" -", " -", Tabela1[[#This Row],[Quantidade máxima (q) (tonelada)]]/Tabela1[[#This Row],[Qsup Secção P]])</f>
        <v xml:space="preserve"> -</v>
      </c>
      <c r="Y284" s="153" t="str">
        <f>IF(Tabela1[[#This Row],[Qsup Secção E]]=" -", " -", Tabela1[[#This Row],[Quantidade máxima (q) (tonelada)]]/Tabela1[[#This Row],[Qsup Secção E]])</f>
        <v xml:space="preserve"> -</v>
      </c>
      <c r="Z28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5" spans="2:27" s="1" customFormat="1" x14ac:dyDescent="0.3">
      <c r="B285" s="145"/>
      <c r="C285" s="146"/>
      <c r="D285" s="146"/>
      <c r="E285" s="146"/>
      <c r="F285" s="146"/>
      <c r="G285" s="146"/>
      <c r="H285" s="147"/>
      <c r="I285" s="146"/>
      <c r="J285" s="146"/>
      <c r="K285" s="146"/>
      <c r="L2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5" s="151" t="str">
        <f>IF(Tabela1[[#This Row],[Qinf Secção H]]=" -", " -", Tabela1[[#This Row],[Quantidade máxima (q) (tonelada)]]/Tabela1[[#This Row],[Qinf Secção H]])</f>
        <v xml:space="preserve"> -</v>
      </c>
      <c r="U285" s="152" t="str">
        <f>IF(Tabela1[[#This Row],[Qinf Secção P]]=" -", " -", Tabela1[[#This Row],[Quantidade máxima (q) (tonelada)]]/Tabela1[[#This Row],[Qinf Secção P]])</f>
        <v xml:space="preserve"> -</v>
      </c>
      <c r="V285" s="153" t="str">
        <f>IF(Tabela1[[#This Row],[Qinf Secção E]]=" -", " -", Tabela1[[#This Row],[Quantidade máxima (q) (tonelada)]]/Tabela1[[#This Row],[Qinf Secção E]])</f>
        <v xml:space="preserve"> -</v>
      </c>
      <c r="W285" s="152" t="str">
        <f>IF(Tabela1[[#This Row],[Qsup Secção H]]=" -", " -", Tabela1[[#This Row],[Quantidade máxima (q) (tonelada)]]/Tabela1[[#This Row],[Qsup Secção H]])</f>
        <v xml:space="preserve"> -</v>
      </c>
      <c r="X285" s="152" t="str">
        <f>IF(Tabela1[[#This Row],[Qsup Secção P]]=" -", " -", Tabela1[[#This Row],[Quantidade máxima (q) (tonelada)]]/Tabela1[[#This Row],[Qsup Secção P]])</f>
        <v xml:space="preserve"> -</v>
      </c>
      <c r="Y285" s="153" t="str">
        <f>IF(Tabela1[[#This Row],[Qsup Secção E]]=" -", " -", Tabela1[[#This Row],[Quantidade máxima (q) (tonelada)]]/Tabela1[[#This Row],[Qsup Secção E]])</f>
        <v xml:space="preserve"> -</v>
      </c>
      <c r="Z28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6" spans="2:27" s="1" customFormat="1" x14ac:dyDescent="0.3">
      <c r="B286" s="145"/>
      <c r="C286" s="146"/>
      <c r="D286" s="146"/>
      <c r="E286" s="146"/>
      <c r="F286" s="146"/>
      <c r="G286" s="146"/>
      <c r="H286" s="147"/>
      <c r="I286" s="146"/>
      <c r="J286" s="146"/>
      <c r="K286" s="146"/>
      <c r="L2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6" s="151" t="str">
        <f>IF(Tabela1[[#This Row],[Qinf Secção H]]=" -", " -", Tabela1[[#This Row],[Quantidade máxima (q) (tonelada)]]/Tabela1[[#This Row],[Qinf Secção H]])</f>
        <v xml:space="preserve"> -</v>
      </c>
      <c r="U286" s="152" t="str">
        <f>IF(Tabela1[[#This Row],[Qinf Secção P]]=" -", " -", Tabela1[[#This Row],[Quantidade máxima (q) (tonelada)]]/Tabela1[[#This Row],[Qinf Secção P]])</f>
        <v xml:space="preserve"> -</v>
      </c>
      <c r="V286" s="153" t="str">
        <f>IF(Tabela1[[#This Row],[Qinf Secção E]]=" -", " -", Tabela1[[#This Row],[Quantidade máxima (q) (tonelada)]]/Tabela1[[#This Row],[Qinf Secção E]])</f>
        <v xml:space="preserve"> -</v>
      </c>
      <c r="W286" s="152" t="str">
        <f>IF(Tabela1[[#This Row],[Qsup Secção H]]=" -", " -", Tabela1[[#This Row],[Quantidade máxima (q) (tonelada)]]/Tabela1[[#This Row],[Qsup Secção H]])</f>
        <v xml:space="preserve"> -</v>
      </c>
      <c r="X286" s="152" t="str">
        <f>IF(Tabela1[[#This Row],[Qsup Secção P]]=" -", " -", Tabela1[[#This Row],[Quantidade máxima (q) (tonelada)]]/Tabela1[[#This Row],[Qsup Secção P]])</f>
        <v xml:space="preserve"> -</v>
      </c>
      <c r="Y286" s="153" t="str">
        <f>IF(Tabela1[[#This Row],[Qsup Secção E]]=" -", " -", Tabela1[[#This Row],[Quantidade máxima (q) (tonelada)]]/Tabela1[[#This Row],[Qsup Secção E]])</f>
        <v xml:space="preserve"> -</v>
      </c>
      <c r="Z28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7" spans="2:27" s="1" customFormat="1" x14ac:dyDescent="0.3">
      <c r="B287" s="145"/>
      <c r="C287" s="146"/>
      <c r="D287" s="146"/>
      <c r="E287" s="146"/>
      <c r="F287" s="146"/>
      <c r="G287" s="146"/>
      <c r="H287" s="147"/>
      <c r="I287" s="146"/>
      <c r="J287" s="146"/>
      <c r="K287" s="146"/>
      <c r="L2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7" s="151" t="str">
        <f>IF(Tabela1[[#This Row],[Qinf Secção H]]=" -", " -", Tabela1[[#This Row],[Quantidade máxima (q) (tonelada)]]/Tabela1[[#This Row],[Qinf Secção H]])</f>
        <v xml:space="preserve"> -</v>
      </c>
      <c r="U287" s="152" t="str">
        <f>IF(Tabela1[[#This Row],[Qinf Secção P]]=" -", " -", Tabela1[[#This Row],[Quantidade máxima (q) (tonelada)]]/Tabela1[[#This Row],[Qinf Secção P]])</f>
        <v xml:space="preserve"> -</v>
      </c>
      <c r="V287" s="153" t="str">
        <f>IF(Tabela1[[#This Row],[Qinf Secção E]]=" -", " -", Tabela1[[#This Row],[Quantidade máxima (q) (tonelada)]]/Tabela1[[#This Row],[Qinf Secção E]])</f>
        <v xml:space="preserve"> -</v>
      </c>
      <c r="W287" s="152" t="str">
        <f>IF(Tabela1[[#This Row],[Qsup Secção H]]=" -", " -", Tabela1[[#This Row],[Quantidade máxima (q) (tonelada)]]/Tabela1[[#This Row],[Qsup Secção H]])</f>
        <v xml:space="preserve"> -</v>
      </c>
      <c r="X287" s="152" t="str">
        <f>IF(Tabela1[[#This Row],[Qsup Secção P]]=" -", " -", Tabela1[[#This Row],[Quantidade máxima (q) (tonelada)]]/Tabela1[[#This Row],[Qsup Secção P]])</f>
        <v xml:space="preserve"> -</v>
      </c>
      <c r="Y287" s="153" t="str">
        <f>IF(Tabela1[[#This Row],[Qsup Secção E]]=" -", " -", Tabela1[[#This Row],[Quantidade máxima (q) (tonelada)]]/Tabela1[[#This Row],[Qsup Secção E]])</f>
        <v xml:space="preserve"> -</v>
      </c>
      <c r="Z28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8" spans="2:27" s="1" customFormat="1" x14ac:dyDescent="0.3">
      <c r="B288" s="145"/>
      <c r="C288" s="146"/>
      <c r="D288" s="146"/>
      <c r="E288" s="146"/>
      <c r="F288" s="146"/>
      <c r="G288" s="146"/>
      <c r="H288" s="147"/>
      <c r="I288" s="146"/>
      <c r="J288" s="146"/>
      <c r="K288" s="146"/>
      <c r="L2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8" s="151" t="str">
        <f>IF(Tabela1[[#This Row],[Qinf Secção H]]=" -", " -", Tabela1[[#This Row],[Quantidade máxima (q) (tonelada)]]/Tabela1[[#This Row],[Qinf Secção H]])</f>
        <v xml:space="preserve"> -</v>
      </c>
      <c r="U288" s="152" t="str">
        <f>IF(Tabela1[[#This Row],[Qinf Secção P]]=" -", " -", Tabela1[[#This Row],[Quantidade máxima (q) (tonelada)]]/Tabela1[[#This Row],[Qinf Secção P]])</f>
        <v xml:space="preserve"> -</v>
      </c>
      <c r="V288" s="153" t="str">
        <f>IF(Tabela1[[#This Row],[Qinf Secção E]]=" -", " -", Tabela1[[#This Row],[Quantidade máxima (q) (tonelada)]]/Tabela1[[#This Row],[Qinf Secção E]])</f>
        <v xml:space="preserve"> -</v>
      </c>
      <c r="W288" s="152" t="str">
        <f>IF(Tabela1[[#This Row],[Qsup Secção H]]=" -", " -", Tabela1[[#This Row],[Quantidade máxima (q) (tonelada)]]/Tabela1[[#This Row],[Qsup Secção H]])</f>
        <v xml:space="preserve"> -</v>
      </c>
      <c r="X288" s="152" t="str">
        <f>IF(Tabela1[[#This Row],[Qsup Secção P]]=" -", " -", Tabela1[[#This Row],[Quantidade máxima (q) (tonelada)]]/Tabela1[[#This Row],[Qsup Secção P]])</f>
        <v xml:space="preserve"> -</v>
      </c>
      <c r="Y288" s="153" t="str">
        <f>IF(Tabela1[[#This Row],[Qsup Secção E]]=" -", " -", Tabela1[[#This Row],[Quantidade máxima (q) (tonelada)]]/Tabela1[[#This Row],[Qsup Secção E]])</f>
        <v xml:space="preserve"> -</v>
      </c>
      <c r="Z28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89" spans="2:27" s="1" customFormat="1" x14ac:dyDescent="0.3">
      <c r="B289" s="145"/>
      <c r="C289" s="146"/>
      <c r="D289" s="146"/>
      <c r="E289" s="146"/>
      <c r="F289" s="146"/>
      <c r="G289" s="146"/>
      <c r="H289" s="147"/>
      <c r="I289" s="146"/>
      <c r="J289" s="146"/>
      <c r="K289" s="146"/>
      <c r="L2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89" s="151" t="str">
        <f>IF(Tabela1[[#This Row],[Qinf Secção H]]=" -", " -", Tabela1[[#This Row],[Quantidade máxima (q) (tonelada)]]/Tabela1[[#This Row],[Qinf Secção H]])</f>
        <v xml:space="preserve"> -</v>
      </c>
      <c r="U289" s="152" t="str">
        <f>IF(Tabela1[[#This Row],[Qinf Secção P]]=" -", " -", Tabela1[[#This Row],[Quantidade máxima (q) (tonelada)]]/Tabela1[[#This Row],[Qinf Secção P]])</f>
        <v xml:space="preserve"> -</v>
      </c>
      <c r="V289" s="153" t="str">
        <f>IF(Tabela1[[#This Row],[Qinf Secção E]]=" -", " -", Tabela1[[#This Row],[Quantidade máxima (q) (tonelada)]]/Tabela1[[#This Row],[Qinf Secção E]])</f>
        <v xml:space="preserve"> -</v>
      </c>
      <c r="W289" s="152" t="str">
        <f>IF(Tabela1[[#This Row],[Qsup Secção H]]=" -", " -", Tabela1[[#This Row],[Quantidade máxima (q) (tonelada)]]/Tabela1[[#This Row],[Qsup Secção H]])</f>
        <v xml:space="preserve"> -</v>
      </c>
      <c r="X289" s="152" t="str">
        <f>IF(Tabela1[[#This Row],[Qsup Secção P]]=" -", " -", Tabela1[[#This Row],[Quantidade máxima (q) (tonelada)]]/Tabela1[[#This Row],[Qsup Secção P]])</f>
        <v xml:space="preserve"> -</v>
      </c>
      <c r="Y289" s="153" t="str">
        <f>IF(Tabela1[[#This Row],[Qsup Secção E]]=" -", " -", Tabela1[[#This Row],[Quantidade máxima (q) (tonelada)]]/Tabela1[[#This Row],[Qsup Secção E]])</f>
        <v xml:space="preserve"> -</v>
      </c>
      <c r="Z28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8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0" spans="2:27" s="1" customFormat="1" x14ac:dyDescent="0.3">
      <c r="B290" s="145"/>
      <c r="C290" s="146"/>
      <c r="D290" s="146"/>
      <c r="E290" s="146"/>
      <c r="F290" s="146"/>
      <c r="G290" s="146"/>
      <c r="H290" s="147"/>
      <c r="I290" s="146"/>
      <c r="J290" s="146"/>
      <c r="K290" s="146"/>
      <c r="L2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0" s="151" t="str">
        <f>IF(Tabela1[[#This Row],[Qinf Secção H]]=" -", " -", Tabela1[[#This Row],[Quantidade máxima (q) (tonelada)]]/Tabela1[[#This Row],[Qinf Secção H]])</f>
        <v xml:space="preserve"> -</v>
      </c>
      <c r="U290" s="152" t="str">
        <f>IF(Tabela1[[#This Row],[Qinf Secção P]]=" -", " -", Tabela1[[#This Row],[Quantidade máxima (q) (tonelada)]]/Tabela1[[#This Row],[Qinf Secção P]])</f>
        <v xml:space="preserve"> -</v>
      </c>
      <c r="V290" s="153" t="str">
        <f>IF(Tabela1[[#This Row],[Qinf Secção E]]=" -", " -", Tabela1[[#This Row],[Quantidade máxima (q) (tonelada)]]/Tabela1[[#This Row],[Qinf Secção E]])</f>
        <v xml:space="preserve"> -</v>
      </c>
      <c r="W290" s="152" t="str">
        <f>IF(Tabela1[[#This Row],[Qsup Secção H]]=" -", " -", Tabela1[[#This Row],[Quantidade máxima (q) (tonelada)]]/Tabela1[[#This Row],[Qsup Secção H]])</f>
        <v xml:space="preserve"> -</v>
      </c>
      <c r="X290" s="152" t="str">
        <f>IF(Tabela1[[#This Row],[Qsup Secção P]]=" -", " -", Tabela1[[#This Row],[Quantidade máxima (q) (tonelada)]]/Tabela1[[#This Row],[Qsup Secção P]])</f>
        <v xml:space="preserve"> -</v>
      </c>
      <c r="Y290" s="153" t="str">
        <f>IF(Tabela1[[#This Row],[Qsup Secção E]]=" -", " -", Tabela1[[#This Row],[Quantidade máxima (q) (tonelada)]]/Tabela1[[#This Row],[Qsup Secção E]])</f>
        <v xml:space="preserve"> -</v>
      </c>
      <c r="Z29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1" spans="2:27" s="1" customFormat="1" x14ac:dyDescent="0.3">
      <c r="B291" s="145"/>
      <c r="C291" s="146"/>
      <c r="D291" s="146"/>
      <c r="E291" s="146"/>
      <c r="F291" s="146"/>
      <c r="G291" s="146"/>
      <c r="H291" s="147"/>
      <c r="I291" s="146"/>
      <c r="J291" s="146"/>
      <c r="K291" s="146"/>
      <c r="L2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1" s="151" t="str">
        <f>IF(Tabela1[[#This Row],[Qinf Secção H]]=" -", " -", Tabela1[[#This Row],[Quantidade máxima (q) (tonelada)]]/Tabela1[[#This Row],[Qinf Secção H]])</f>
        <v xml:space="preserve"> -</v>
      </c>
      <c r="U291" s="152" t="str">
        <f>IF(Tabela1[[#This Row],[Qinf Secção P]]=" -", " -", Tabela1[[#This Row],[Quantidade máxima (q) (tonelada)]]/Tabela1[[#This Row],[Qinf Secção P]])</f>
        <v xml:space="preserve"> -</v>
      </c>
      <c r="V291" s="153" t="str">
        <f>IF(Tabela1[[#This Row],[Qinf Secção E]]=" -", " -", Tabela1[[#This Row],[Quantidade máxima (q) (tonelada)]]/Tabela1[[#This Row],[Qinf Secção E]])</f>
        <v xml:space="preserve"> -</v>
      </c>
      <c r="W291" s="152" t="str">
        <f>IF(Tabela1[[#This Row],[Qsup Secção H]]=" -", " -", Tabela1[[#This Row],[Quantidade máxima (q) (tonelada)]]/Tabela1[[#This Row],[Qsup Secção H]])</f>
        <v xml:space="preserve"> -</v>
      </c>
      <c r="X291" s="152" t="str">
        <f>IF(Tabela1[[#This Row],[Qsup Secção P]]=" -", " -", Tabela1[[#This Row],[Quantidade máxima (q) (tonelada)]]/Tabela1[[#This Row],[Qsup Secção P]])</f>
        <v xml:space="preserve"> -</v>
      </c>
      <c r="Y291" s="153" t="str">
        <f>IF(Tabela1[[#This Row],[Qsup Secção E]]=" -", " -", Tabela1[[#This Row],[Quantidade máxima (q) (tonelada)]]/Tabela1[[#This Row],[Qsup Secção E]])</f>
        <v xml:space="preserve"> -</v>
      </c>
      <c r="Z291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1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2" spans="2:27" s="1" customFormat="1" x14ac:dyDescent="0.3">
      <c r="B292" s="145"/>
      <c r="C292" s="146"/>
      <c r="D292" s="146"/>
      <c r="E292" s="146"/>
      <c r="F292" s="146"/>
      <c r="G292" s="146"/>
      <c r="H292" s="147"/>
      <c r="I292" s="146"/>
      <c r="J292" s="146"/>
      <c r="K292" s="146"/>
      <c r="L2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2" s="151" t="str">
        <f>IF(Tabela1[[#This Row],[Qinf Secção H]]=" -", " -", Tabela1[[#This Row],[Quantidade máxima (q) (tonelada)]]/Tabela1[[#This Row],[Qinf Secção H]])</f>
        <v xml:space="preserve"> -</v>
      </c>
      <c r="U292" s="152" t="str">
        <f>IF(Tabela1[[#This Row],[Qinf Secção P]]=" -", " -", Tabela1[[#This Row],[Quantidade máxima (q) (tonelada)]]/Tabela1[[#This Row],[Qinf Secção P]])</f>
        <v xml:space="preserve"> -</v>
      </c>
      <c r="V292" s="153" t="str">
        <f>IF(Tabela1[[#This Row],[Qinf Secção E]]=" -", " -", Tabela1[[#This Row],[Quantidade máxima (q) (tonelada)]]/Tabela1[[#This Row],[Qinf Secção E]])</f>
        <v xml:space="preserve"> -</v>
      </c>
      <c r="W292" s="152" t="str">
        <f>IF(Tabela1[[#This Row],[Qsup Secção H]]=" -", " -", Tabela1[[#This Row],[Quantidade máxima (q) (tonelada)]]/Tabela1[[#This Row],[Qsup Secção H]])</f>
        <v xml:space="preserve"> -</v>
      </c>
      <c r="X292" s="152" t="str">
        <f>IF(Tabela1[[#This Row],[Qsup Secção P]]=" -", " -", Tabela1[[#This Row],[Quantidade máxima (q) (tonelada)]]/Tabela1[[#This Row],[Qsup Secção P]])</f>
        <v xml:space="preserve"> -</v>
      </c>
      <c r="Y292" s="153" t="str">
        <f>IF(Tabela1[[#This Row],[Qsup Secção E]]=" -", " -", Tabela1[[#This Row],[Quantidade máxima (q) (tonelada)]]/Tabela1[[#This Row],[Qsup Secção E]])</f>
        <v xml:space="preserve"> -</v>
      </c>
      <c r="Z292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2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3" spans="2:27" s="1" customFormat="1" x14ac:dyDescent="0.3">
      <c r="B293" s="145"/>
      <c r="C293" s="146"/>
      <c r="D293" s="146"/>
      <c r="E293" s="146"/>
      <c r="F293" s="146"/>
      <c r="G293" s="146"/>
      <c r="H293" s="147"/>
      <c r="I293" s="146"/>
      <c r="J293" s="146"/>
      <c r="K293" s="146"/>
      <c r="L2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3" s="151" t="str">
        <f>IF(Tabela1[[#This Row],[Qinf Secção H]]=" -", " -", Tabela1[[#This Row],[Quantidade máxima (q) (tonelada)]]/Tabela1[[#This Row],[Qinf Secção H]])</f>
        <v xml:space="preserve"> -</v>
      </c>
      <c r="U293" s="152" t="str">
        <f>IF(Tabela1[[#This Row],[Qinf Secção P]]=" -", " -", Tabela1[[#This Row],[Quantidade máxima (q) (tonelada)]]/Tabela1[[#This Row],[Qinf Secção P]])</f>
        <v xml:space="preserve"> -</v>
      </c>
      <c r="V293" s="153" t="str">
        <f>IF(Tabela1[[#This Row],[Qinf Secção E]]=" -", " -", Tabela1[[#This Row],[Quantidade máxima (q) (tonelada)]]/Tabela1[[#This Row],[Qinf Secção E]])</f>
        <v xml:space="preserve"> -</v>
      </c>
      <c r="W293" s="152" t="str">
        <f>IF(Tabela1[[#This Row],[Qsup Secção H]]=" -", " -", Tabela1[[#This Row],[Quantidade máxima (q) (tonelada)]]/Tabela1[[#This Row],[Qsup Secção H]])</f>
        <v xml:space="preserve"> -</v>
      </c>
      <c r="X293" s="152" t="str">
        <f>IF(Tabela1[[#This Row],[Qsup Secção P]]=" -", " -", Tabela1[[#This Row],[Quantidade máxima (q) (tonelada)]]/Tabela1[[#This Row],[Qsup Secção P]])</f>
        <v xml:space="preserve"> -</v>
      </c>
      <c r="Y293" s="153" t="str">
        <f>IF(Tabela1[[#This Row],[Qsup Secção E]]=" -", " -", Tabela1[[#This Row],[Quantidade máxima (q) (tonelada)]]/Tabela1[[#This Row],[Qsup Secção E]])</f>
        <v xml:space="preserve"> -</v>
      </c>
      <c r="Z293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3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4" spans="2:27" s="1" customFormat="1" x14ac:dyDescent="0.3">
      <c r="B294" s="145"/>
      <c r="C294" s="146"/>
      <c r="D294" s="146"/>
      <c r="E294" s="146"/>
      <c r="F294" s="146"/>
      <c r="G294" s="146"/>
      <c r="H294" s="147"/>
      <c r="I294" s="146"/>
      <c r="J294" s="146"/>
      <c r="K294" s="146"/>
      <c r="L2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4" s="151" t="str">
        <f>IF(Tabela1[[#This Row],[Qinf Secção H]]=" -", " -", Tabela1[[#This Row],[Quantidade máxima (q) (tonelada)]]/Tabela1[[#This Row],[Qinf Secção H]])</f>
        <v xml:space="preserve"> -</v>
      </c>
      <c r="U294" s="152" t="str">
        <f>IF(Tabela1[[#This Row],[Qinf Secção P]]=" -", " -", Tabela1[[#This Row],[Quantidade máxima (q) (tonelada)]]/Tabela1[[#This Row],[Qinf Secção P]])</f>
        <v xml:space="preserve"> -</v>
      </c>
      <c r="V294" s="153" t="str">
        <f>IF(Tabela1[[#This Row],[Qinf Secção E]]=" -", " -", Tabela1[[#This Row],[Quantidade máxima (q) (tonelada)]]/Tabela1[[#This Row],[Qinf Secção E]])</f>
        <v xml:space="preserve"> -</v>
      </c>
      <c r="W294" s="152" t="str">
        <f>IF(Tabela1[[#This Row],[Qsup Secção H]]=" -", " -", Tabela1[[#This Row],[Quantidade máxima (q) (tonelada)]]/Tabela1[[#This Row],[Qsup Secção H]])</f>
        <v xml:space="preserve"> -</v>
      </c>
      <c r="X294" s="152" t="str">
        <f>IF(Tabela1[[#This Row],[Qsup Secção P]]=" -", " -", Tabela1[[#This Row],[Quantidade máxima (q) (tonelada)]]/Tabela1[[#This Row],[Qsup Secção P]])</f>
        <v xml:space="preserve"> -</v>
      </c>
      <c r="Y294" s="153" t="str">
        <f>IF(Tabela1[[#This Row],[Qsup Secção E]]=" -", " -", Tabela1[[#This Row],[Quantidade máxima (q) (tonelada)]]/Tabela1[[#This Row],[Qsup Secção E]])</f>
        <v xml:space="preserve"> -</v>
      </c>
      <c r="Z294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4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5" spans="2:27" s="1" customFormat="1" x14ac:dyDescent="0.3">
      <c r="B295" s="145"/>
      <c r="C295" s="146"/>
      <c r="D295" s="146"/>
      <c r="E295" s="146"/>
      <c r="F295" s="146"/>
      <c r="G295" s="146"/>
      <c r="H295" s="147"/>
      <c r="I295" s="146"/>
      <c r="J295" s="146"/>
      <c r="K295" s="146"/>
      <c r="L2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5" s="151" t="str">
        <f>IF(Tabela1[[#This Row],[Qinf Secção H]]=" -", " -", Tabela1[[#This Row],[Quantidade máxima (q) (tonelada)]]/Tabela1[[#This Row],[Qinf Secção H]])</f>
        <v xml:space="preserve"> -</v>
      </c>
      <c r="U295" s="152" t="str">
        <f>IF(Tabela1[[#This Row],[Qinf Secção P]]=" -", " -", Tabela1[[#This Row],[Quantidade máxima (q) (tonelada)]]/Tabela1[[#This Row],[Qinf Secção P]])</f>
        <v xml:space="preserve"> -</v>
      </c>
      <c r="V295" s="153" t="str">
        <f>IF(Tabela1[[#This Row],[Qinf Secção E]]=" -", " -", Tabela1[[#This Row],[Quantidade máxima (q) (tonelada)]]/Tabela1[[#This Row],[Qinf Secção E]])</f>
        <v xml:space="preserve"> -</v>
      </c>
      <c r="W295" s="152" t="str">
        <f>IF(Tabela1[[#This Row],[Qsup Secção H]]=" -", " -", Tabela1[[#This Row],[Quantidade máxima (q) (tonelada)]]/Tabela1[[#This Row],[Qsup Secção H]])</f>
        <v xml:space="preserve"> -</v>
      </c>
      <c r="X295" s="152" t="str">
        <f>IF(Tabela1[[#This Row],[Qsup Secção P]]=" -", " -", Tabela1[[#This Row],[Quantidade máxima (q) (tonelada)]]/Tabela1[[#This Row],[Qsup Secção P]])</f>
        <v xml:space="preserve"> -</v>
      </c>
      <c r="Y295" s="153" t="str">
        <f>IF(Tabela1[[#This Row],[Qsup Secção E]]=" -", " -", Tabela1[[#This Row],[Quantidade máxima (q) (tonelada)]]/Tabela1[[#This Row],[Qsup Secção E]])</f>
        <v xml:space="preserve"> -</v>
      </c>
      <c r="Z295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5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6" spans="2:27" s="1" customFormat="1" x14ac:dyDescent="0.3">
      <c r="B296" s="145"/>
      <c r="C296" s="146"/>
      <c r="D296" s="146"/>
      <c r="E296" s="146"/>
      <c r="F296" s="146"/>
      <c r="G296" s="146"/>
      <c r="H296" s="147"/>
      <c r="I296" s="146"/>
      <c r="J296" s="146"/>
      <c r="K296" s="146"/>
      <c r="L2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6" s="151" t="str">
        <f>IF(Tabela1[[#This Row],[Qinf Secção H]]=" -", " -", Tabela1[[#This Row],[Quantidade máxima (q) (tonelada)]]/Tabela1[[#This Row],[Qinf Secção H]])</f>
        <v xml:space="preserve"> -</v>
      </c>
      <c r="U296" s="152" t="str">
        <f>IF(Tabela1[[#This Row],[Qinf Secção P]]=" -", " -", Tabela1[[#This Row],[Quantidade máxima (q) (tonelada)]]/Tabela1[[#This Row],[Qinf Secção P]])</f>
        <v xml:space="preserve"> -</v>
      </c>
      <c r="V296" s="153" t="str">
        <f>IF(Tabela1[[#This Row],[Qinf Secção E]]=" -", " -", Tabela1[[#This Row],[Quantidade máxima (q) (tonelada)]]/Tabela1[[#This Row],[Qinf Secção E]])</f>
        <v xml:space="preserve"> -</v>
      </c>
      <c r="W296" s="152" t="str">
        <f>IF(Tabela1[[#This Row],[Qsup Secção H]]=" -", " -", Tabela1[[#This Row],[Quantidade máxima (q) (tonelada)]]/Tabela1[[#This Row],[Qsup Secção H]])</f>
        <v xml:space="preserve"> -</v>
      </c>
      <c r="X296" s="152" t="str">
        <f>IF(Tabela1[[#This Row],[Qsup Secção P]]=" -", " -", Tabela1[[#This Row],[Quantidade máxima (q) (tonelada)]]/Tabela1[[#This Row],[Qsup Secção P]])</f>
        <v xml:space="preserve"> -</v>
      </c>
      <c r="Y296" s="153" t="str">
        <f>IF(Tabela1[[#This Row],[Qsup Secção E]]=" -", " -", Tabela1[[#This Row],[Quantidade máxima (q) (tonelada)]]/Tabela1[[#This Row],[Qsup Secção E]])</f>
        <v xml:space="preserve"> -</v>
      </c>
      <c r="Z296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6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7" spans="2:27" s="1" customFormat="1" x14ac:dyDescent="0.3">
      <c r="B297" s="145"/>
      <c r="C297" s="146"/>
      <c r="D297" s="146"/>
      <c r="E297" s="146"/>
      <c r="F297" s="146"/>
      <c r="G297" s="146"/>
      <c r="H297" s="147"/>
      <c r="I297" s="146"/>
      <c r="J297" s="146"/>
      <c r="K297" s="146"/>
      <c r="L2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7" s="151" t="str">
        <f>IF(Tabela1[[#This Row],[Qinf Secção H]]=" -", " -", Tabela1[[#This Row],[Quantidade máxima (q) (tonelada)]]/Tabela1[[#This Row],[Qinf Secção H]])</f>
        <v xml:space="preserve"> -</v>
      </c>
      <c r="U297" s="152" t="str">
        <f>IF(Tabela1[[#This Row],[Qinf Secção P]]=" -", " -", Tabela1[[#This Row],[Quantidade máxima (q) (tonelada)]]/Tabela1[[#This Row],[Qinf Secção P]])</f>
        <v xml:space="preserve"> -</v>
      </c>
      <c r="V297" s="153" t="str">
        <f>IF(Tabela1[[#This Row],[Qinf Secção E]]=" -", " -", Tabela1[[#This Row],[Quantidade máxima (q) (tonelada)]]/Tabela1[[#This Row],[Qinf Secção E]])</f>
        <v xml:space="preserve"> -</v>
      </c>
      <c r="W297" s="152" t="str">
        <f>IF(Tabela1[[#This Row],[Qsup Secção H]]=" -", " -", Tabela1[[#This Row],[Quantidade máxima (q) (tonelada)]]/Tabela1[[#This Row],[Qsup Secção H]])</f>
        <v xml:space="preserve"> -</v>
      </c>
      <c r="X297" s="152" t="str">
        <f>IF(Tabela1[[#This Row],[Qsup Secção P]]=" -", " -", Tabela1[[#This Row],[Quantidade máxima (q) (tonelada)]]/Tabela1[[#This Row],[Qsup Secção P]])</f>
        <v xml:space="preserve"> -</v>
      </c>
      <c r="Y297" s="153" t="str">
        <f>IF(Tabela1[[#This Row],[Qsup Secção E]]=" -", " -", Tabela1[[#This Row],[Quantidade máxima (q) (tonelada)]]/Tabela1[[#This Row],[Qsup Secção E]])</f>
        <v xml:space="preserve"> -</v>
      </c>
      <c r="Z297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7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8" spans="2:27" s="1" customFormat="1" x14ac:dyDescent="0.3">
      <c r="B298" s="145"/>
      <c r="C298" s="146"/>
      <c r="D298" s="146"/>
      <c r="E298" s="146"/>
      <c r="F298" s="146"/>
      <c r="G298" s="146"/>
      <c r="H298" s="147"/>
      <c r="I298" s="146"/>
      <c r="J298" s="146"/>
      <c r="K298" s="146"/>
      <c r="L2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8" s="151" t="str">
        <f>IF(Tabela1[[#This Row],[Qinf Secção H]]=" -", " -", Tabela1[[#This Row],[Quantidade máxima (q) (tonelada)]]/Tabela1[[#This Row],[Qinf Secção H]])</f>
        <v xml:space="preserve"> -</v>
      </c>
      <c r="U298" s="152" t="str">
        <f>IF(Tabela1[[#This Row],[Qinf Secção P]]=" -", " -", Tabela1[[#This Row],[Quantidade máxima (q) (tonelada)]]/Tabela1[[#This Row],[Qinf Secção P]])</f>
        <v xml:space="preserve"> -</v>
      </c>
      <c r="V298" s="153" t="str">
        <f>IF(Tabela1[[#This Row],[Qinf Secção E]]=" -", " -", Tabela1[[#This Row],[Quantidade máxima (q) (tonelada)]]/Tabela1[[#This Row],[Qinf Secção E]])</f>
        <v xml:space="preserve"> -</v>
      </c>
      <c r="W298" s="152" t="str">
        <f>IF(Tabela1[[#This Row],[Qsup Secção H]]=" -", " -", Tabela1[[#This Row],[Quantidade máxima (q) (tonelada)]]/Tabela1[[#This Row],[Qsup Secção H]])</f>
        <v xml:space="preserve"> -</v>
      </c>
      <c r="X298" s="152" t="str">
        <f>IF(Tabela1[[#This Row],[Qsup Secção P]]=" -", " -", Tabela1[[#This Row],[Quantidade máxima (q) (tonelada)]]/Tabela1[[#This Row],[Qsup Secção P]])</f>
        <v xml:space="preserve"> -</v>
      </c>
      <c r="Y298" s="153" t="str">
        <f>IF(Tabela1[[#This Row],[Qsup Secção E]]=" -", " -", Tabela1[[#This Row],[Quantidade máxima (q) (tonelada)]]/Tabela1[[#This Row],[Qsup Secção E]])</f>
        <v xml:space="preserve"> -</v>
      </c>
      <c r="Z298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8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299" spans="2:27" s="1" customFormat="1" x14ac:dyDescent="0.3">
      <c r="B299" s="145"/>
      <c r="C299" s="146"/>
      <c r="D299" s="146"/>
      <c r="E299" s="146"/>
      <c r="F299" s="146"/>
      <c r="G299" s="146"/>
      <c r="H299" s="147"/>
      <c r="I299" s="146"/>
      <c r="J299" s="146"/>
      <c r="K299" s="146"/>
      <c r="L2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2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2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2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2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2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2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2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299" s="151" t="str">
        <f>IF(Tabela1[[#This Row],[Qinf Secção H]]=" -", " -", Tabela1[[#This Row],[Quantidade máxima (q) (tonelada)]]/Tabela1[[#This Row],[Qinf Secção H]])</f>
        <v xml:space="preserve"> -</v>
      </c>
      <c r="U299" s="152" t="str">
        <f>IF(Tabela1[[#This Row],[Qinf Secção P]]=" -", " -", Tabela1[[#This Row],[Quantidade máxima (q) (tonelada)]]/Tabela1[[#This Row],[Qinf Secção P]])</f>
        <v xml:space="preserve"> -</v>
      </c>
      <c r="V299" s="153" t="str">
        <f>IF(Tabela1[[#This Row],[Qinf Secção E]]=" -", " -", Tabela1[[#This Row],[Quantidade máxima (q) (tonelada)]]/Tabela1[[#This Row],[Qinf Secção E]])</f>
        <v xml:space="preserve"> -</v>
      </c>
      <c r="W299" s="152" t="str">
        <f>IF(Tabela1[[#This Row],[Qsup Secção H]]=" -", " -", Tabela1[[#This Row],[Quantidade máxima (q) (tonelada)]]/Tabela1[[#This Row],[Qsup Secção H]])</f>
        <v xml:space="preserve"> -</v>
      </c>
      <c r="X299" s="152" t="str">
        <f>IF(Tabela1[[#This Row],[Qsup Secção P]]=" -", " -", Tabela1[[#This Row],[Quantidade máxima (q) (tonelada)]]/Tabela1[[#This Row],[Qsup Secção P]])</f>
        <v xml:space="preserve"> -</v>
      </c>
      <c r="Y299" s="153" t="str">
        <f>IF(Tabela1[[#This Row],[Qsup Secção E]]=" -", " -", Tabela1[[#This Row],[Quantidade máxima (q) (tonelada)]]/Tabela1[[#This Row],[Qsup Secção E]])</f>
        <v xml:space="preserve"> -</v>
      </c>
      <c r="Z299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299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0" spans="2:27" s="1" customFormat="1" x14ac:dyDescent="0.3">
      <c r="B300" s="145"/>
      <c r="C300" s="146"/>
      <c r="D300" s="146"/>
      <c r="E300" s="146"/>
      <c r="F300" s="146"/>
      <c r="G300" s="146"/>
      <c r="H300" s="147"/>
      <c r="I300" s="146"/>
      <c r="J300" s="146"/>
      <c r="K300" s="146"/>
      <c r="L3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0" s="151" t="str">
        <f>IF(Tabela1[[#This Row],[Qinf Secção H]]=" -", " -", Tabela1[[#This Row],[Quantidade máxima (q) (tonelada)]]/Tabela1[[#This Row],[Qinf Secção H]])</f>
        <v xml:space="preserve"> -</v>
      </c>
      <c r="U300" s="152" t="str">
        <f>IF(Tabela1[[#This Row],[Qinf Secção P]]=" -", " -", Tabela1[[#This Row],[Quantidade máxima (q) (tonelada)]]/Tabela1[[#This Row],[Qinf Secção P]])</f>
        <v xml:space="preserve"> -</v>
      </c>
      <c r="V300" s="153" t="str">
        <f>IF(Tabela1[[#This Row],[Qinf Secção E]]=" -", " -", Tabela1[[#This Row],[Quantidade máxima (q) (tonelada)]]/Tabela1[[#This Row],[Qinf Secção E]])</f>
        <v xml:space="preserve"> -</v>
      </c>
      <c r="W300" s="152" t="str">
        <f>IF(Tabela1[[#This Row],[Qsup Secção H]]=" -", " -", Tabela1[[#This Row],[Quantidade máxima (q) (tonelada)]]/Tabela1[[#This Row],[Qsup Secção H]])</f>
        <v xml:space="preserve"> -</v>
      </c>
      <c r="X300" s="152" t="str">
        <f>IF(Tabela1[[#This Row],[Qsup Secção P]]=" -", " -", Tabela1[[#This Row],[Quantidade máxima (q) (tonelada)]]/Tabela1[[#This Row],[Qsup Secção P]])</f>
        <v xml:space="preserve"> -</v>
      </c>
      <c r="Y300" s="153" t="str">
        <f>IF(Tabela1[[#This Row],[Qsup Secção E]]=" -", " -", Tabela1[[#This Row],[Quantidade máxima (q) (tonelada)]]/Tabela1[[#This Row],[Qsup Secção E]])</f>
        <v xml:space="preserve"> -</v>
      </c>
      <c r="Z300" s="134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0" s="135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1" spans="2:27" s="1" customFormat="1" x14ac:dyDescent="0.3">
      <c r="B301" s="145"/>
      <c r="C301" s="146"/>
      <c r="D301" s="146"/>
      <c r="E301" s="146"/>
      <c r="F301" s="146"/>
      <c r="G301" s="146"/>
      <c r="H301" s="147"/>
      <c r="I301" s="146"/>
      <c r="J301" s="146"/>
      <c r="K301" s="146"/>
      <c r="L3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1" s="151" t="str">
        <f>IF(Tabela1[[#This Row],[Qinf Secção H]]=" -", " -", Tabela1[[#This Row],[Quantidade máxima (q) (tonelada)]]/Tabela1[[#This Row],[Qinf Secção H]])</f>
        <v xml:space="preserve"> -</v>
      </c>
      <c r="U301" s="152" t="str">
        <f>IF(Tabela1[[#This Row],[Qinf Secção P]]=" -", " -", Tabela1[[#This Row],[Quantidade máxima (q) (tonelada)]]/Tabela1[[#This Row],[Qinf Secção P]])</f>
        <v xml:space="preserve"> -</v>
      </c>
      <c r="V301" s="153" t="str">
        <f>IF(Tabela1[[#This Row],[Qinf Secção E]]=" -", " -", Tabela1[[#This Row],[Quantidade máxima (q) (tonelada)]]/Tabela1[[#This Row],[Qinf Secção E]])</f>
        <v xml:space="preserve"> -</v>
      </c>
      <c r="W301" s="152" t="str">
        <f>IF(Tabela1[[#This Row],[Qsup Secção H]]=" -", " -", Tabela1[[#This Row],[Quantidade máxima (q) (tonelada)]]/Tabela1[[#This Row],[Qsup Secção H]])</f>
        <v xml:space="preserve"> -</v>
      </c>
      <c r="X301" s="152" t="str">
        <f>IF(Tabela1[[#This Row],[Qsup Secção P]]=" -", " -", Tabela1[[#This Row],[Quantidade máxima (q) (tonelada)]]/Tabela1[[#This Row],[Qsup Secção P]])</f>
        <v xml:space="preserve"> -</v>
      </c>
      <c r="Y301" s="153" t="str">
        <f>IF(Tabela1[[#This Row],[Qsup Secção E]]=" -", " -", Tabela1[[#This Row],[Quantidade máxima (q) (tonelada)]]/Tabela1[[#This Row],[Qsup Secção E]])</f>
        <v xml:space="preserve"> -</v>
      </c>
      <c r="Z3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2" spans="2:27" s="1" customFormat="1" x14ac:dyDescent="0.3">
      <c r="B302" s="145"/>
      <c r="C302" s="146"/>
      <c r="D302" s="146"/>
      <c r="E302" s="146"/>
      <c r="F302" s="146"/>
      <c r="G302" s="146"/>
      <c r="H302" s="147"/>
      <c r="I302" s="146"/>
      <c r="J302" s="146"/>
      <c r="K302" s="146"/>
      <c r="L3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2" s="151" t="str">
        <f>IF(Tabela1[[#This Row],[Qinf Secção H]]=" -", " -", Tabela1[[#This Row],[Quantidade máxima (q) (tonelada)]]/Tabela1[[#This Row],[Qinf Secção H]])</f>
        <v xml:space="preserve"> -</v>
      </c>
      <c r="U302" s="152" t="str">
        <f>IF(Tabela1[[#This Row],[Qinf Secção P]]=" -", " -", Tabela1[[#This Row],[Quantidade máxima (q) (tonelada)]]/Tabela1[[#This Row],[Qinf Secção P]])</f>
        <v xml:space="preserve"> -</v>
      </c>
      <c r="V302" s="153" t="str">
        <f>IF(Tabela1[[#This Row],[Qinf Secção E]]=" -", " -", Tabela1[[#This Row],[Quantidade máxima (q) (tonelada)]]/Tabela1[[#This Row],[Qinf Secção E]])</f>
        <v xml:space="preserve"> -</v>
      </c>
      <c r="W302" s="152" t="str">
        <f>IF(Tabela1[[#This Row],[Qsup Secção H]]=" -", " -", Tabela1[[#This Row],[Quantidade máxima (q) (tonelada)]]/Tabela1[[#This Row],[Qsup Secção H]])</f>
        <v xml:space="preserve"> -</v>
      </c>
      <c r="X302" s="152" t="str">
        <f>IF(Tabela1[[#This Row],[Qsup Secção P]]=" -", " -", Tabela1[[#This Row],[Quantidade máxima (q) (tonelada)]]/Tabela1[[#This Row],[Qsup Secção P]])</f>
        <v xml:space="preserve"> -</v>
      </c>
      <c r="Y302" s="153" t="str">
        <f>IF(Tabela1[[#This Row],[Qsup Secção E]]=" -", " -", Tabela1[[#This Row],[Quantidade máxima (q) (tonelada)]]/Tabela1[[#This Row],[Qsup Secção E]])</f>
        <v xml:space="preserve"> -</v>
      </c>
      <c r="Z3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3" spans="2:27" s="1" customFormat="1" x14ac:dyDescent="0.3">
      <c r="B303" s="145"/>
      <c r="C303" s="146"/>
      <c r="D303" s="146"/>
      <c r="E303" s="146"/>
      <c r="F303" s="146"/>
      <c r="G303" s="146"/>
      <c r="H303" s="147"/>
      <c r="I303" s="146"/>
      <c r="J303" s="146"/>
      <c r="K303" s="146"/>
      <c r="L3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3" s="151" t="str">
        <f>IF(Tabela1[[#This Row],[Qinf Secção H]]=" -", " -", Tabela1[[#This Row],[Quantidade máxima (q) (tonelada)]]/Tabela1[[#This Row],[Qinf Secção H]])</f>
        <v xml:space="preserve"> -</v>
      </c>
      <c r="U303" s="152" t="str">
        <f>IF(Tabela1[[#This Row],[Qinf Secção P]]=" -", " -", Tabela1[[#This Row],[Quantidade máxima (q) (tonelada)]]/Tabela1[[#This Row],[Qinf Secção P]])</f>
        <v xml:space="preserve"> -</v>
      </c>
      <c r="V303" s="153" t="str">
        <f>IF(Tabela1[[#This Row],[Qinf Secção E]]=" -", " -", Tabela1[[#This Row],[Quantidade máxima (q) (tonelada)]]/Tabela1[[#This Row],[Qinf Secção E]])</f>
        <v xml:space="preserve"> -</v>
      </c>
      <c r="W303" s="152" t="str">
        <f>IF(Tabela1[[#This Row],[Qsup Secção H]]=" -", " -", Tabela1[[#This Row],[Quantidade máxima (q) (tonelada)]]/Tabela1[[#This Row],[Qsup Secção H]])</f>
        <v xml:space="preserve"> -</v>
      </c>
      <c r="X303" s="152" t="str">
        <f>IF(Tabela1[[#This Row],[Qsup Secção P]]=" -", " -", Tabela1[[#This Row],[Quantidade máxima (q) (tonelada)]]/Tabela1[[#This Row],[Qsup Secção P]])</f>
        <v xml:space="preserve"> -</v>
      </c>
      <c r="Y303" s="153" t="str">
        <f>IF(Tabela1[[#This Row],[Qsup Secção E]]=" -", " -", Tabela1[[#This Row],[Quantidade máxima (q) (tonelada)]]/Tabela1[[#This Row],[Qsup Secção E]])</f>
        <v xml:space="preserve"> -</v>
      </c>
      <c r="Z3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4" spans="2:27" s="1" customFormat="1" x14ac:dyDescent="0.3">
      <c r="B304" s="145"/>
      <c r="C304" s="146"/>
      <c r="D304" s="146"/>
      <c r="E304" s="146"/>
      <c r="F304" s="146"/>
      <c r="G304" s="146"/>
      <c r="H304" s="147"/>
      <c r="I304" s="146"/>
      <c r="J304" s="146"/>
      <c r="K304" s="146"/>
      <c r="L3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4" s="151" t="str">
        <f>IF(Tabela1[[#This Row],[Qinf Secção H]]=" -", " -", Tabela1[[#This Row],[Quantidade máxima (q) (tonelada)]]/Tabela1[[#This Row],[Qinf Secção H]])</f>
        <v xml:space="preserve"> -</v>
      </c>
      <c r="U304" s="152" t="str">
        <f>IF(Tabela1[[#This Row],[Qinf Secção P]]=" -", " -", Tabela1[[#This Row],[Quantidade máxima (q) (tonelada)]]/Tabela1[[#This Row],[Qinf Secção P]])</f>
        <v xml:space="preserve"> -</v>
      </c>
      <c r="V304" s="153" t="str">
        <f>IF(Tabela1[[#This Row],[Qinf Secção E]]=" -", " -", Tabela1[[#This Row],[Quantidade máxima (q) (tonelada)]]/Tabela1[[#This Row],[Qinf Secção E]])</f>
        <v xml:space="preserve"> -</v>
      </c>
      <c r="W304" s="152" t="str">
        <f>IF(Tabela1[[#This Row],[Qsup Secção H]]=" -", " -", Tabela1[[#This Row],[Quantidade máxima (q) (tonelada)]]/Tabela1[[#This Row],[Qsup Secção H]])</f>
        <v xml:space="preserve"> -</v>
      </c>
      <c r="X304" s="152" t="str">
        <f>IF(Tabela1[[#This Row],[Qsup Secção P]]=" -", " -", Tabela1[[#This Row],[Quantidade máxima (q) (tonelada)]]/Tabela1[[#This Row],[Qsup Secção P]])</f>
        <v xml:space="preserve"> -</v>
      </c>
      <c r="Y304" s="153" t="str">
        <f>IF(Tabela1[[#This Row],[Qsup Secção E]]=" -", " -", Tabela1[[#This Row],[Quantidade máxima (q) (tonelada)]]/Tabela1[[#This Row],[Qsup Secção E]])</f>
        <v xml:space="preserve"> -</v>
      </c>
      <c r="Z3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5" spans="2:27" s="1" customFormat="1" x14ac:dyDescent="0.3">
      <c r="B305" s="145"/>
      <c r="C305" s="146"/>
      <c r="D305" s="146"/>
      <c r="E305" s="146"/>
      <c r="F305" s="146"/>
      <c r="G305" s="146"/>
      <c r="H305" s="147"/>
      <c r="I305" s="146"/>
      <c r="J305" s="146"/>
      <c r="K305" s="146"/>
      <c r="L3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5" s="151" t="str">
        <f>IF(Tabela1[[#This Row],[Qinf Secção H]]=" -", " -", Tabela1[[#This Row],[Quantidade máxima (q) (tonelada)]]/Tabela1[[#This Row],[Qinf Secção H]])</f>
        <v xml:space="preserve"> -</v>
      </c>
      <c r="U305" s="152" t="str">
        <f>IF(Tabela1[[#This Row],[Qinf Secção P]]=" -", " -", Tabela1[[#This Row],[Quantidade máxima (q) (tonelada)]]/Tabela1[[#This Row],[Qinf Secção P]])</f>
        <v xml:space="preserve"> -</v>
      </c>
      <c r="V305" s="153" t="str">
        <f>IF(Tabela1[[#This Row],[Qinf Secção E]]=" -", " -", Tabela1[[#This Row],[Quantidade máxima (q) (tonelada)]]/Tabela1[[#This Row],[Qinf Secção E]])</f>
        <v xml:space="preserve"> -</v>
      </c>
      <c r="W305" s="152" t="str">
        <f>IF(Tabela1[[#This Row],[Qsup Secção H]]=" -", " -", Tabela1[[#This Row],[Quantidade máxima (q) (tonelada)]]/Tabela1[[#This Row],[Qsup Secção H]])</f>
        <v xml:space="preserve"> -</v>
      </c>
      <c r="X305" s="152" t="str">
        <f>IF(Tabela1[[#This Row],[Qsup Secção P]]=" -", " -", Tabela1[[#This Row],[Quantidade máxima (q) (tonelada)]]/Tabela1[[#This Row],[Qsup Secção P]])</f>
        <v xml:space="preserve"> -</v>
      </c>
      <c r="Y305" s="153" t="str">
        <f>IF(Tabela1[[#This Row],[Qsup Secção E]]=" -", " -", Tabela1[[#This Row],[Quantidade máxima (q) (tonelada)]]/Tabela1[[#This Row],[Qsup Secção E]])</f>
        <v xml:space="preserve"> -</v>
      </c>
      <c r="Z3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6" spans="2:27" s="1" customFormat="1" x14ac:dyDescent="0.3">
      <c r="B306" s="145"/>
      <c r="C306" s="146"/>
      <c r="D306" s="146"/>
      <c r="E306" s="146"/>
      <c r="F306" s="146"/>
      <c r="G306" s="146"/>
      <c r="H306" s="147"/>
      <c r="I306" s="146"/>
      <c r="J306" s="146"/>
      <c r="K306" s="146"/>
      <c r="L3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6" s="151" t="str">
        <f>IF(Tabela1[[#This Row],[Qinf Secção H]]=" -", " -", Tabela1[[#This Row],[Quantidade máxima (q) (tonelada)]]/Tabela1[[#This Row],[Qinf Secção H]])</f>
        <v xml:space="preserve"> -</v>
      </c>
      <c r="U306" s="152" t="str">
        <f>IF(Tabela1[[#This Row],[Qinf Secção P]]=" -", " -", Tabela1[[#This Row],[Quantidade máxima (q) (tonelada)]]/Tabela1[[#This Row],[Qinf Secção P]])</f>
        <v xml:space="preserve"> -</v>
      </c>
      <c r="V306" s="153" t="str">
        <f>IF(Tabela1[[#This Row],[Qinf Secção E]]=" -", " -", Tabela1[[#This Row],[Quantidade máxima (q) (tonelada)]]/Tabela1[[#This Row],[Qinf Secção E]])</f>
        <v xml:space="preserve"> -</v>
      </c>
      <c r="W306" s="152" t="str">
        <f>IF(Tabela1[[#This Row],[Qsup Secção H]]=" -", " -", Tabela1[[#This Row],[Quantidade máxima (q) (tonelada)]]/Tabela1[[#This Row],[Qsup Secção H]])</f>
        <v xml:space="preserve"> -</v>
      </c>
      <c r="X306" s="152" t="str">
        <f>IF(Tabela1[[#This Row],[Qsup Secção P]]=" -", " -", Tabela1[[#This Row],[Quantidade máxima (q) (tonelada)]]/Tabela1[[#This Row],[Qsup Secção P]])</f>
        <v xml:space="preserve"> -</v>
      </c>
      <c r="Y306" s="153" t="str">
        <f>IF(Tabela1[[#This Row],[Qsup Secção E]]=" -", " -", Tabela1[[#This Row],[Quantidade máxima (q) (tonelada)]]/Tabela1[[#This Row],[Qsup Secção E]])</f>
        <v xml:space="preserve"> -</v>
      </c>
      <c r="Z3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7" spans="2:27" s="1" customFormat="1" x14ac:dyDescent="0.3">
      <c r="B307" s="145"/>
      <c r="C307" s="146"/>
      <c r="D307" s="146"/>
      <c r="E307" s="146"/>
      <c r="F307" s="146"/>
      <c r="G307" s="146"/>
      <c r="H307" s="147"/>
      <c r="I307" s="146"/>
      <c r="J307" s="146"/>
      <c r="K307" s="146"/>
      <c r="L3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7" s="151" t="str">
        <f>IF(Tabela1[[#This Row],[Qinf Secção H]]=" -", " -", Tabela1[[#This Row],[Quantidade máxima (q) (tonelada)]]/Tabela1[[#This Row],[Qinf Secção H]])</f>
        <v xml:space="preserve"> -</v>
      </c>
      <c r="U307" s="152" t="str">
        <f>IF(Tabela1[[#This Row],[Qinf Secção P]]=" -", " -", Tabela1[[#This Row],[Quantidade máxima (q) (tonelada)]]/Tabela1[[#This Row],[Qinf Secção P]])</f>
        <v xml:space="preserve"> -</v>
      </c>
      <c r="V307" s="153" t="str">
        <f>IF(Tabela1[[#This Row],[Qinf Secção E]]=" -", " -", Tabela1[[#This Row],[Quantidade máxima (q) (tonelada)]]/Tabela1[[#This Row],[Qinf Secção E]])</f>
        <v xml:space="preserve"> -</v>
      </c>
      <c r="W307" s="152" t="str">
        <f>IF(Tabela1[[#This Row],[Qsup Secção H]]=" -", " -", Tabela1[[#This Row],[Quantidade máxima (q) (tonelada)]]/Tabela1[[#This Row],[Qsup Secção H]])</f>
        <v xml:space="preserve"> -</v>
      </c>
      <c r="X307" s="152" t="str">
        <f>IF(Tabela1[[#This Row],[Qsup Secção P]]=" -", " -", Tabela1[[#This Row],[Quantidade máxima (q) (tonelada)]]/Tabela1[[#This Row],[Qsup Secção P]])</f>
        <v xml:space="preserve"> -</v>
      </c>
      <c r="Y307" s="153" t="str">
        <f>IF(Tabela1[[#This Row],[Qsup Secção E]]=" -", " -", Tabela1[[#This Row],[Quantidade máxima (q) (tonelada)]]/Tabela1[[#This Row],[Qsup Secção E]])</f>
        <v xml:space="preserve"> -</v>
      </c>
      <c r="Z3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8" spans="2:27" s="1" customFormat="1" x14ac:dyDescent="0.3">
      <c r="B308" s="145"/>
      <c r="C308" s="146"/>
      <c r="D308" s="146"/>
      <c r="E308" s="146"/>
      <c r="F308" s="146"/>
      <c r="G308" s="146"/>
      <c r="H308" s="147"/>
      <c r="I308" s="146"/>
      <c r="J308" s="146"/>
      <c r="K308" s="146"/>
      <c r="L3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8" s="151" t="str">
        <f>IF(Tabela1[[#This Row],[Qinf Secção H]]=" -", " -", Tabela1[[#This Row],[Quantidade máxima (q) (tonelada)]]/Tabela1[[#This Row],[Qinf Secção H]])</f>
        <v xml:space="preserve"> -</v>
      </c>
      <c r="U308" s="152" t="str">
        <f>IF(Tabela1[[#This Row],[Qinf Secção P]]=" -", " -", Tabela1[[#This Row],[Quantidade máxima (q) (tonelada)]]/Tabela1[[#This Row],[Qinf Secção P]])</f>
        <v xml:space="preserve"> -</v>
      </c>
      <c r="V308" s="153" t="str">
        <f>IF(Tabela1[[#This Row],[Qinf Secção E]]=" -", " -", Tabela1[[#This Row],[Quantidade máxima (q) (tonelada)]]/Tabela1[[#This Row],[Qinf Secção E]])</f>
        <v xml:space="preserve"> -</v>
      </c>
      <c r="W308" s="152" t="str">
        <f>IF(Tabela1[[#This Row],[Qsup Secção H]]=" -", " -", Tabela1[[#This Row],[Quantidade máxima (q) (tonelada)]]/Tabela1[[#This Row],[Qsup Secção H]])</f>
        <v xml:space="preserve"> -</v>
      </c>
      <c r="X308" s="152" t="str">
        <f>IF(Tabela1[[#This Row],[Qsup Secção P]]=" -", " -", Tabela1[[#This Row],[Quantidade máxima (q) (tonelada)]]/Tabela1[[#This Row],[Qsup Secção P]])</f>
        <v xml:space="preserve"> -</v>
      </c>
      <c r="Y308" s="153" t="str">
        <f>IF(Tabela1[[#This Row],[Qsup Secção E]]=" -", " -", Tabela1[[#This Row],[Quantidade máxima (q) (tonelada)]]/Tabela1[[#This Row],[Qsup Secção E]])</f>
        <v xml:space="preserve"> -</v>
      </c>
      <c r="Z3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09" spans="2:27" s="1" customFormat="1" x14ac:dyDescent="0.3">
      <c r="B309" s="145"/>
      <c r="C309" s="146"/>
      <c r="D309" s="146"/>
      <c r="E309" s="146"/>
      <c r="F309" s="146"/>
      <c r="G309" s="146"/>
      <c r="H309" s="147"/>
      <c r="I309" s="146"/>
      <c r="J309" s="146"/>
      <c r="K309" s="146"/>
      <c r="L3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09" s="151" t="str">
        <f>IF(Tabela1[[#This Row],[Qinf Secção H]]=" -", " -", Tabela1[[#This Row],[Quantidade máxima (q) (tonelada)]]/Tabela1[[#This Row],[Qinf Secção H]])</f>
        <v xml:space="preserve"> -</v>
      </c>
      <c r="U309" s="152" t="str">
        <f>IF(Tabela1[[#This Row],[Qinf Secção P]]=" -", " -", Tabela1[[#This Row],[Quantidade máxima (q) (tonelada)]]/Tabela1[[#This Row],[Qinf Secção P]])</f>
        <v xml:space="preserve"> -</v>
      </c>
      <c r="V309" s="153" t="str">
        <f>IF(Tabela1[[#This Row],[Qinf Secção E]]=" -", " -", Tabela1[[#This Row],[Quantidade máxima (q) (tonelada)]]/Tabela1[[#This Row],[Qinf Secção E]])</f>
        <v xml:space="preserve"> -</v>
      </c>
      <c r="W309" s="152" t="str">
        <f>IF(Tabela1[[#This Row],[Qsup Secção H]]=" -", " -", Tabela1[[#This Row],[Quantidade máxima (q) (tonelada)]]/Tabela1[[#This Row],[Qsup Secção H]])</f>
        <v xml:space="preserve"> -</v>
      </c>
      <c r="X309" s="152" t="str">
        <f>IF(Tabela1[[#This Row],[Qsup Secção P]]=" -", " -", Tabela1[[#This Row],[Quantidade máxima (q) (tonelada)]]/Tabela1[[#This Row],[Qsup Secção P]])</f>
        <v xml:space="preserve"> -</v>
      </c>
      <c r="Y309" s="153" t="str">
        <f>IF(Tabela1[[#This Row],[Qsup Secção E]]=" -", " -", Tabela1[[#This Row],[Quantidade máxima (q) (tonelada)]]/Tabela1[[#This Row],[Qsup Secção E]])</f>
        <v xml:space="preserve"> -</v>
      </c>
      <c r="Z3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0" spans="2:27" s="1" customFormat="1" x14ac:dyDescent="0.3">
      <c r="B310" s="145"/>
      <c r="C310" s="146"/>
      <c r="D310" s="146"/>
      <c r="E310" s="146"/>
      <c r="F310" s="146"/>
      <c r="G310" s="146"/>
      <c r="H310" s="147"/>
      <c r="I310" s="146"/>
      <c r="J310" s="146"/>
      <c r="K310" s="146"/>
      <c r="L3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0" s="151" t="str">
        <f>IF(Tabela1[[#This Row],[Qinf Secção H]]=" -", " -", Tabela1[[#This Row],[Quantidade máxima (q) (tonelada)]]/Tabela1[[#This Row],[Qinf Secção H]])</f>
        <v xml:space="preserve"> -</v>
      </c>
      <c r="U310" s="152" t="str">
        <f>IF(Tabela1[[#This Row],[Qinf Secção P]]=" -", " -", Tabela1[[#This Row],[Quantidade máxima (q) (tonelada)]]/Tabela1[[#This Row],[Qinf Secção P]])</f>
        <v xml:space="preserve"> -</v>
      </c>
      <c r="V310" s="153" t="str">
        <f>IF(Tabela1[[#This Row],[Qinf Secção E]]=" -", " -", Tabela1[[#This Row],[Quantidade máxima (q) (tonelada)]]/Tabela1[[#This Row],[Qinf Secção E]])</f>
        <v xml:space="preserve"> -</v>
      </c>
      <c r="W310" s="152" t="str">
        <f>IF(Tabela1[[#This Row],[Qsup Secção H]]=" -", " -", Tabela1[[#This Row],[Quantidade máxima (q) (tonelada)]]/Tabela1[[#This Row],[Qsup Secção H]])</f>
        <v xml:space="preserve"> -</v>
      </c>
      <c r="X310" s="152" t="str">
        <f>IF(Tabela1[[#This Row],[Qsup Secção P]]=" -", " -", Tabela1[[#This Row],[Quantidade máxima (q) (tonelada)]]/Tabela1[[#This Row],[Qsup Secção P]])</f>
        <v xml:space="preserve"> -</v>
      </c>
      <c r="Y310" s="153" t="str">
        <f>IF(Tabela1[[#This Row],[Qsup Secção E]]=" -", " -", Tabela1[[#This Row],[Quantidade máxima (q) (tonelada)]]/Tabela1[[#This Row],[Qsup Secção E]])</f>
        <v xml:space="preserve"> -</v>
      </c>
      <c r="Z3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1" spans="2:27" s="1" customFormat="1" x14ac:dyDescent="0.3">
      <c r="B311" s="145"/>
      <c r="C311" s="146"/>
      <c r="D311" s="146"/>
      <c r="E311" s="146"/>
      <c r="F311" s="146"/>
      <c r="G311" s="146"/>
      <c r="H311" s="147"/>
      <c r="I311" s="146"/>
      <c r="J311" s="146"/>
      <c r="K311" s="146"/>
      <c r="L3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1" s="151" t="str">
        <f>IF(Tabela1[[#This Row],[Qinf Secção H]]=" -", " -", Tabela1[[#This Row],[Quantidade máxima (q) (tonelada)]]/Tabela1[[#This Row],[Qinf Secção H]])</f>
        <v xml:space="preserve"> -</v>
      </c>
      <c r="U311" s="152" t="str">
        <f>IF(Tabela1[[#This Row],[Qinf Secção P]]=" -", " -", Tabela1[[#This Row],[Quantidade máxima (q) (tonelada)]]/Tabela1[[#This Row],[Qinf Secção P]])</f>
        <v xml:space="preserve"> -</v>
      </c>
      <c r="V311" s="153" t="str">
        <f>IF(Tabela1[[#This Row],[Qinf Secção E]]=" -", " -", Tabela1[[#This Row],[Quantidade máxima (q) (tonelada)]]/Tabela1[[#This Row],[Qinf Secção E]])</f>
        <v xml:space="preserve"> -</v>
      </c>
      <c r="W311" s="152" t="str">
        <f>IF(Tabela1[[#This Row],[Qsup Secção H]]=" -", " -", Tabela1[[#This Row],[Quantidade máxima (q) (tonelada)]]/Tabela1[[#This Row],[Qsup Secção H]])</f>
        <v xml:space="preserve"> -</v>
      </c>
      <c r="X311" s="152" t="str">
        <f>IF(Tabela1[[#This Row],[Qsup Secção P]]=" -", " -", Tabela1[[#This Row],[Quantidade máxima (q) (tonelada)]]/Tabela1[[#This Row],[Qsup Secção P]])</f>
        <v xml:space="preserve"> -</v>
      </c>
      <c r="Y311" s="153" t="str">
        <f>IF(Tabela1[[#This Row],[Qsup Secção E]]=" -", " -", Tabela1[[#This Row],[Quantidade máxima (q) (tonelada)]]/Tabela1[[#This Row],[Qsup Secção E]])</f>
        <v xml:space="preserve"> -</v>
      </c>
      <c r="Z3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2" spans="2:27" s="1" customFormat="1" x14ac:dyDescent="0.3">
      <c r="B312" s="145"/>
      <c r="C312" s="146"/>
      <c r="D312" s="146"/>
      <c r="E312" s="146"/>
      <c r="F312" s="146"/>
      <c r="G312" s="146"/>
      <c r="H312" s="147"/>
      <c r="I312" s="146"/>
      <c r="J312" s="146"/>
      <c r="K312" s="146"/>
      <c r="L3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2" s="151" t="str">
        <f>IF(Tabela1[[#This Row],[Qinf Secção H]]=" -", " -", Tabela1[[#This Row],[Quantidade máxima (q) (tonelada)]]/Tabela1[[#This Row],[Qinf Secção H]])</f>
        <v xml:space="preserve"> -</v>
      </c>
      <c r="U312" s="152" t="str">
        <f>IF(Tabela1[[#This Row],[Qinf Secção P]]=" -", " -", Tabela1[[#This Row],[Quantidade máxima (q) (tonelada)]]/Tabela1[[#This Row],[Qinf Secção P]])</f>
        <v xml:space="preserve"> -</v>
      </c>
      <c r="V312" s="153" t="str">
        <f>IF(Tabela1[[#This Row],[Qinf Secção E]]=" -", " -", Tabela1[[#This Row],[Quantidade máxima (q) (tonelada)]]/Tabela1[[#This Row],[Qinf Secção E]])</f>
        <v xml:space="preserve"> -</v>
      </c>
      <c r="W312" s="152" t="str">
        <f>IF(Tabela1[[#This Row],[Qsup Secção H]]=" -", " -", Tabela1[[#This Row],[Quantidade máxima (q) (tonelada)]]/Tabela1[[#This Row],[Qsup Secção H]])</f>
        <v xml:space="preserve"> -</v>
      </c>
      <c r="X312" s="152" t="str">
        <f>IF(Tabela1[[#This Row],[Qsup Secção P]]=" -", " -", Tabela1[[#This Row],[Quantidade máxima (q) (tonelada)]]/Tabela1[[#This Row],[Qsup Secção P]])</f>
        <v xml:space="preserve"> -</v>
      </c>
      <c r="Y312" s="153" t="str">
        <f>IF(Tabela1[[#This Row],[Qsup Secção E]]=" -", " -", Tabela1[[#This Row],[Quantidade máxima (q) (tonelada)]]/Tabela1[[#This Row],[Qsup Secção E]])</f>
        <v xml:space="preserve"> -</v>
      </c>
      <c r="Z3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3" spans="2:27" s="1" customFormat="1" x14ac:dyDescent="0.3">
      <c r="B313" s="145"/>
      <c r="C313" s="146"/>
      <c r="D313" s="146"/>
      <c r="E313" s="146"/>
      <c r="F313" s="146"/>
      <c r="G313" s="146"/>
      <c r="H313" s="147"/>
      <c r="I313" s="146"/>
      <c r="J313" s="146"/>
      <c r="K313" s="146"/>
      <c r="L3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3" s="151" t="str">
        <f>IF(Tabela1[[#This Row],[Qinf Secção H]]=" -", " -", Tabela1[[#This Row],[Quantidade máxima (q) (tonelada)]]/Tabela1[[#This Row],[Qinf Secção H]])</f>
        <v xml:space="preserve"> -</v>
      </c>
      <c r="U313" s="152" t="str">
        <f>IF(Tabela1[[#This Row],[Qinf Secção P]]=" -", " -", Tabela1[[#This Row],[Quantidade máxima (q) (tonelada)]]/Tabela1[[#This Row],[Qinf Secção P]])</f>
        <v xml:space="preserve"> -</v>
      </c>
      <c r="V313" s="153" t="str">
        <f>IF(Tabela1[[#This Row],[Qinf Secção E]]=" -", " -", Tabela1[[#This Row],[Quantidade máxima (q) (tonelada)]]/Tabela1[[#This Row],[Qinf Secção E]])</f>
        <v xml:space="preserve"> -</v>
      </c>
      <c r="W313" s="152" t="str">
        <f>IF(Tabela1[[#This Row],[Qsup Secção H]]=" -", " -", Tabela1[[#This Row],[Quantidade máxima (q) (tonelada)]]/Tabela1[[#This Row],[Qsup Secção H]])</f>
        <v xml:space="preserve"> -</v>
      </c>
      <c r="X313" s="152" t="str">
        <f>IF(Tabela1[[#This Row],[Qsup Secção P]]=" -", " -", Tabela1[[#This Row],[Quantidade máxima (q) (tonelada)]]/Tabela1[[#This Row],[Qsup Secção P]])</f>
        <v xml:space="preserve"> -</v>
      </c>
      <c r="Y313" s="153" t="str">
        <f>IF(Tabela1[[#This Row],[Qsup Secção E]]=" -", " -", Tabela1[[#This Row],[Quantidade máxima (q) (tonelada)]]/Tabela1[[#This Row],[Qsup Secção E]])</f>
        <v xml:space="preserve"> -</v>
      </c>
      <c r="Z3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4" spans="2:27" s="1" customFormat="1" x14ac:dyDescent="0.3">
      <c r="B314" s="145"/>
      <c r="C314" s="146"/>
      <c r="D314" s="146"/>
      <c r="E314" s="146"/>
      <c r="F314" s="146"/>
      <c r="G314" s="146"/>
      <c r="H314" s="147"/>
      <c r="I314" s="146"/>
      <c r="J314" s="146"/>
      <c r="K314" s="146"/>
      <c r="L3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4" s="151" t="str">
        <f>IF(Tabela1[[#This Row],[Qinf Secção H]]=" -", " -", Tabela1[[#This Row],[Quantidade máxima (q) (tonelada)]]/Tabela1[[#This Row],[Qinf Secção H]])</f>
        <v xml:space="preserve"> -</v>
      </c>
      <c r="U314" s="152" t="str">
        <f>IF(Tabela1[[#This Row],[Qinf Secção P]]=" -", " -", Tabela1[[#This Row],[Quantidade máxima (q) (tonelada)]]/Tabela1[[#This Row],[Qinf Secção P]])</f>
        <v xml:space="preserve"> -</v>
      </c>
      <c r="V314" s="153" t="str">
        <f>IF(Tabela1[[#This Row],[Qinf Secção E]]=" -", " -", Tabela1[[#This Row],[Quantidade máxima (q) (tonelada)]]/Tabela1[[#This Row],[Qinf Secção E]])</f>
        <v xml:space="preserve"> -</v>
      </c>
      <c r="W314" s="152" t="str">
        <f>IF(Tabela1[[#This Row],[Qsup Secção H]]=" -", " -", Tabela1[[#This Row],[Quantidade máxima (q) (tonelada)]]/Tabela1[[#This Row],[Qsup Secção H]])</f>
        <v xml:space="preserve"> -</v>
      </c>
      <c r="X314" s="152" t="str">
        <f>IF(Tabela1[[#This Row],[Qsup Secção P]]=" -", " -", Tabela1[[#This Row],[Quantidade máxima (q) (tonelada)]]/Tabela1[[#This Row],[Qsup Secção P]])</f>
        <v xml:space="preserve"> -</v>
      </c>
      <c r="Y314" s="153" t="str">
        <f>IF(Tabela1[[#This Row],[Qsup Secção E]]=" -", " -", Tabela1[[#This Row],[Quantidade máxima (q) (tonelada)]]/Tabela1[[#This Row],[Qsup Secção E]])</f>
        <v xml:space="preserve"> -</v>
      </c>
      <c r="Z3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5" spans="2:27" s="1" customFormat="1" x14ac:dyDescent="0.3">
      <c r="B315" s="145"/>
      <c r="C315" s="146"/>
      <c r="D315" s="146"/>
      <c r="E315" s="146"/>
      <c r="F315" s="146"/>
      <c r="G315" s="146"/>
      <c r="H315" s="147"/>
      <c r="I315" s="146"/>
      <c r="J315" s="146"/>
      <c r="K315" s="146"/>
      <c r="L3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5" s="151" t="str">
        <f>IF(Tabela1[[#This Row],[Qinf Secção H]]=" -", " -", Tabela1[[#This Row],[Quantidade máxima (q) (tonelada)]]/Tabela1[[#This Row],[Qinf Secção H]])</f>
        <v xml:space="preserve"> -</v>
      </c>
      <c r="U315" s="152" t="str">
        <f>IF(Tabela1[[#This Row],[Qinf Secção P]]=" -", " -", Tabela1[[#This Row],[Quantidade máxima (q) (tonelada)]]/Tabela1[[#This Row],[Qinf Secção P]])</f>
        <v xml:space="preserve"> -</v>
      </c>
      <c r="V315" s="153" t="str">
        <f>IF(Tabela1[[#This Row],[Qinf Secção E]]=" -", " -", Tabela1[[#This Row],[Quantidade máxima (q) (tonelada)]]/Tabela1[[#This Row],[Qinf Secção E]])</f>
        <v xml:space="preserve"> -</v>
      </c>
      <c r="W315" s="152" t="str">
        <f>IF(Tabela1[[#This Row],[Qsup Secção H]]=" -", " -", Tabela1[[#This Row],[Quantidade máxima (q) (tonelada)]]/Tabela1[[#This Row],[Qsup Secção H]])</f>
        <v xml:space="preserve"> -</v>
      </c>
      <c r="X315" s="152" t="str">
        <f>IF(Tabela1[[#This Row],[Qsup Secção P]]=" -", " -", Tabela1[[#This Row],[Quantidade máxima (q) (tonelada)]]/Tabela1[[#This Row],[Qsup Secção P]])</f>
        <v xml:space="preserve"> -</v>
      </c>
      <c r="Y315" s="153" t="str">
        <f>IF(Tabela1[[#This Row],[Qsup Secção E]]=" -", " -", Tabela1[[#This Row],[Quantidade máxima (q) (tonelada)]]/Tabela1[[#This Row],[Qsup Secção E]])</f>
        <v xml:space="preserve"> -</v>
      </c>
      <c r="Z3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6" spans="2:27" s="1" customFormat="1" x14ac:dyDescent="0.3">
      <c r="B316" s="145"/>
      <c r="C316" s="146"/>
      <c r="D316" s="146"/>
      <c r="E316" s="146"/>
      <c r="F316" s="146"/>
      <c r="G316" s="146"/>
      <c r="H316" s="147"/>
      <c r="I316" s="146"/>
      <c r="J316" s="146"/>
      <c r="K316" s="146"/>
      <c r="L3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6" s="151" t="str">
        <f>IF(Tabela1[[#This Row],[Qinf Secção H]]=" -", " -", Tabela1[[#This Row],[Quantidade máxima (q) (tonelada)]]/Tabela1[[#This Row],[Qinf Secção H]])</f>
        <v xml:space="preserve"> -</v>
      </c>
      <c r="U316" s="152" t="str">
        <f>IF(Tabela1[[#This Row],[Qinf Secção P]]=" -", " -", Tabela1[[#This Row],[Quantidade máxima (q) (tonelada)]]/Tabela1[[#This Row],[Qinf Secção P]])</f>
        <v xml:space="preserve"> -</v>
      </c>
      <c r="V316" s="153" t="str">
        <f>IF(Tabela1[[#This Row],[Qinf Secção E]]=" -", " -", Tabela1[[#This Row],[Quantidade máxima (q) (tonelada)]]/Tabela1[[#This Row],[Qinf Secção E]])</f>
        <v xml:space="preserve"> -</v>
      </c>
      <c r="W316" s="152" t="str">
        <f>IF(Tabela1[[#This Row],[Qsup Secção H]]=" -", " -", Tabela1[[#This Row],[Quantidade máxima (q) (tonelada)]]/Tabela1[[#This Row],[Qsup Secção H]])</f>
        <v xml:space="preserve"> -</v>
      </c>
      <c r="X316" s="152" t="str">
        <f>IF(Tabela1[[#This Row],[Qsup Secção P]]=" -", " -", Tabela1[[#This Row],[Quantidade máxima (q) (tonelada)]]/Tabela1[[#This Row],[Qsup Secção P]])</f>
        <v xml:space="preserve"> -</v>
      </c>
      <c r="Y316" s="153" t="str">
        <f>IF(Tabela1[[#This Row],[Qsup Secção E]]=" -", " -", Tabela1[[#This Row],[Quantidade máxima (q) (tonelada)]]/Tabela1[[#This Row],[Qsup Secção E]])</f>
        <v xml:space="preserve"> -</v>
      </c>
      <c r="Z3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7" spans="2:27" s="1" customFormat="1" x14ac:dyDescent="0.3">
      <c r="B317" s="145"/>
      <c r="C317" s="146"/>
      <c r="D317" s="146"/>
      <c r="E317" s="146"/>
      <c r="F317" s="146"/>
      <c r="G317" s="146"/>
      <c r="H317" s="147"/>
      <c r="I317" s="146"/>
      <c r="J317" s="146"/>
      <c r="K317" s="146"/>
      <c r="L3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7" s="151" t="str">
        <f>IF(Tabela1[[#This Row],[Qinf Secção H]]=" -", " -", Tabela1[[#This Row],[Quantidade máxima (q) (tonelada)]]/Tabela1[[#This Row],[Qinf Secção H]])</f>
        <v xml:space="preserve"> -</v>
      </c>
      <c r="U317" s="152" t="str">
        <f>IF(Tabela1[[#This Row],[Qinf Secção P]]=" -", " -", Tabela1[[#This Row],[Quantidade máxima (q) (tonelada)]]/Tabela1[[#This Row],[Qinf Secção P]])</f>
        <v xml:space="preserve"> -</v>
      </c>
      <c r="V317" s="153" t="str">
        <f>IF(Tabela1[[#This Row],[Qinf Secção E]]=" -", " -", Tabela1[[#This Row],[Quantidade máxima (q) (tonelada)]]/Tabela1[[#This Row],[Qinf Secção E]])</f>
        <v xml:space="preserve"> -</v>
      </c>
      <c r="W317" s="152" t="str">
        <f>IF(Tabela1[[#This Row],[Qsup Secção H]]=" -", " -", Tabela1[[#This Row],[Quantidade máxima (q) (tonelada)]]/Tabela1[[#This Row],[Qsup Secção H]])</f>
        <v xml:space="preserve"> -</v>
      </c>
      <c r="X317" s="152" t="str">
        <f>IF(Tabela1[[#This Row],[Qsup Secção P]]=" -", " -", Tabela1[[#This Row],[Quantidade máxima (q) (tonelada)]]/Tabela1[[#This Row],[Qsup Secção P]])</f>
        <v xml:space="preserve"> -</v>
      </c>
      <c r="Y317" s="153" t="str">
        <f>IF(Tabela1[[#This Row],[Qsup Secção E]]=" -", " -", Tabela1[[#This Row],[Quantidade máxima (q) (tonelada)]]/Tabela1[[#This Row],[Qsup Secção E]])</f>
        <v xml:space="preserve"> -</v>
      </c>
      <c r="Z3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8" spans="2:27" s="1" customFormat="1" x14ac:dyDescent="0.3">
      <c r="B318" s="145"/>
      <c r="C318" s="146"/>
      <c r="D318" s="146"/>
      <c r="E318" s="146"/>
      <c r="F318" s="146"/>
      <c r="G318" s="146"/>
      <c r="H318" s="147"/>
      <c r="I318" s="146"/>
      <c r="J318" s="146"/>
      <c r="K318" s="146"/>
      <c r="L3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8" s="151" t="str">
        <f>IF(Tabela1[[#This Row],[Qinf Secção H]]=" -", " -", Tabela1[[#This Row],[Quantidade máxima (q) (tonelada)]]/Tabela1[[#This Row],[Qinf Secção H]])</f>
        <v xml:space="preserve"> -</v>
      </c>
      <c r="U318" s="152" t="str">
        <f>IF(Tabela1[[#This Row],[Qinf Secção P]]=" -", " -", Tabela1[[#This Row],[Quantidade máxima (q) (tonelada)]]/Tabela1[[#This Row],[Qinf Secção P]])</f>
        <v xml:space="preserve"> -</v>
      </c>
      <c r="V318" s="153" t="str">
        <f>IF(Tabela1[[#This Row],[Qinf Secção E]]=" -", " -", Tabela1[[#This Row],[Quantidade máxima (q) (tonelada)]]/Tabela1[[#This Row],[Qinf Secção E]])</f>
        <v xml:space="preserve"> -</v>
      </c>
      <c r="W318" s="152" t="str">
        <f>IF(Tabela1[[#This Row],[Qsup Secção H]]=" -", " -", Tabela1[[#This Row],[Quantidade máxima (q) (tonelada)]]/Tabela1[[#This Row],[Qsup Secção H]])</f>
        <v xml:space="preserve"> -</v>
      </c>
      <c r="X318" s="152" t="str">
        <f>IF(Tabela1[[#This Row],[Qsup Secção P]]=" -", " -", Tabela1[[#This Row],[Quantidade máxima (q) (tonelada)]]/Tabela1[[#This Row],[Qsup Secção P]])</f>
        <v xml:space="preserve"> -</v>
      </c>
      <c r="Y318" s="153" t="str">
        <f>IF(Tabela1[[#This Row],[Qsup Secção E]]=" -", " -", Tabela1[[#This Row],[Quantidade máxima (q) (tonelada)]]/Tabela1[[#This Row],[Qsup Secção E]])</f>
        <v xml:space="preserve"> -</v>
      </c>
      <c r="Z3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19" spans="2:27" s="1" customFormat="1" x14ac:dyDescent="0.3">
      <c r="B319" s="145"/>
      <c r="C319" s="146"/>
      <c r="D319" s="146"/>
      <c r="E319" s="146"/>
      <c r="F319" s="146"/>
      <c r="G319" s="146"/>
      <c r="H319" s="147"/>
      <c r="I319" s="146"/>
      <c r="J319" s="146"/>
      <c r="K319" s="146"/>
      <c r="L3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19" s="151" t="str">
        <f>IF(Tabela1[[#This Row],[Qinf Secção H]]=" -", " -", Tabela1[[#This Row],[Quantidade máxima (q) (tonelada)]]/Tabela1[[#This Row],[Qinf Secção H]])</f>
        <v xml:space="preserve"> -</v>
      </c>
      <c r="U319" s="152" t="str">
        <f>IF(Tabela1[[#This Row],[Qinf Secção P]]=" -", " -", Tabela1[[#This Row],[Quantidade máxima (q) (tonelada)]]/Tabela1[[#This Row],[Qinf Secção P]])</f>
        <v xml:space="preserve"> -</v>
      </c>
      <c r="V319" s="153" t="str">
        <f>IF(Tabela1[[#This Row],[Qinf Secção E]]=" -", " -", Tabela1[[#This Row],[Quantidade máxima (q) (tonelada)]]/Tabela1[[#This Row],[Qinf Secção E]])</f>
        <v xml:space="preserve"> -</v>
      </c>
      <c r="W319" s="152" t="str">
        <f>IF(Tabela1[[#This Row],[Qsup Secção H]]=" -", " -", Tabela1[[#This Row],[Quantidade máxima (q) (tonelada)]]/Tabela1[[#This Row],[Qsup Secção H]])</f>
        <v xml:space="preserve"> -</v>
      </c>
      <c r="X319" s="152" t="str">
        <f>IF(Tabela1[[#This Row],[Qsup Secção P]]=" -", " -", Tabela1[[#This Row],[Quantidade máxima (q) (tonelada)]]/Tabela1[[#This Row],[Qsup Secção P]])</f>
        <v xml:space="preserve"> -</v>
      </c>
      <c r="Y319" s="153" t="str">
        <f>IF(Tabela1[[#This Row],[Qsup Secção E]]=" -", " -", Tabela1[[#This Row],[Quantidade máxima (q) (tonelada)]]/Tabela1[[#This Row],[Qsup Secção E]])</f>
        <v xml:space="preserve"> -</v>
      </c>
      <c r="Z3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0" spans="2:27" s="1" customFormat="1" x14ac:dyDescent="0.3">
      <c r="B320" s="145"/>
      <c r="C320" s="146"/>
      <c r="D320" s="146"/>
      <c r="E320" s="146"/>
      <c r="F320" s="146"/>
      <c r="G320" s="146"/>
      <c r="H320" s="147"/>
      <c r="I320" s="146"/>
      <c r="J320" s="146"/>
      <c r="K320" s="146"/>
      <c r="L3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0" s="151" t="str">
        <f>IF(Tabela1[[#This Row],[Qinf Secção H]]=" -", " -", Tabela1[[#This Row],[Quantidade máxima (q) (tonelada)]]/Tabela1[[#This Row],[Qinf Secção H]])</f>
        <v xml:space="preserve"> -</v>
      </c>
      <c r="U320" s="152" t="str">
        <f>IF(Tabela1[[#This Row],[Qinf Secção P]]=" -", " -", Tabela1[[#This Row],[Quantidade máxima (q) (tonelada)]]/Tabela1[[#This Row],[Qinf Secção P]])</f>
        <v xml:space="preserve"> -</v>
      </c>
      <c r="V320" s="153" t="str">
        <f>IF(Tabela1[[#This Row],[Qinf Secção E]]=" -", " -", Tabela1[[#This Row],[Quantidade máxima (q) (tonelada)]]/Tabela1[[#This Row],[Qinf Secção E]])</f>
        <v xml:space="preserve"> -</v>
      </c>
      <c r="W320" s="152" t="str">
        <f>IF(Tabela1[[#This Row],[Qsup Secção H]]=" -", " -", Tabela1[[#This Row],[Quantidade máxima (q) (tonelada)]]/Tabela1[[#This Row],[Qsup Secção H]])</f>
        <v xml:space="preserve"> -</v>
      </c>
      <c r="X320" s="152" t="str">
        <f>IF(Tabela1[[#This Row],[Qsup Secção P]]=" -", " -", Tabela1[[#This Row],[Quantidade máxima (q) (tonelada)]]/Tabela1[[#This Row],[Qsup Secção P]])</f>
        <v xml:space="preserve"> -</v>
      </c>
      <c r="Y320" s="153" t="str">
        <f>IF(Tabela1[[#This Row],[Qsup Secção E]]=" -", " -", Tabela1[[#This Row],[Quantidade máxima (q) (tonelada)]]/Tabela1[[#This Row],[Qsup Secção E]])</f>
        <v xml:space="preserve"> -</v>
      </c>
      <c r="Z3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1" spans="2:27" s="1" customFormat="1" x14ac:dyDescent="0.3">
      <c r="B321" s="145"/>
      <c r="C321" s="146"/>
      <c r="D321" s="146"/>
      <c r="E321" s="146"/>
      <c r="F321" s="146"/>
      <c r="G321" s="146"/>
      <c r="H321" s="147"/>
      <c r="I321" s="146"/>
      <c r="J321" s="146"/>
      <c r="K321" s="146"/>
      <c r="L3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1" s="151" t="str">
        <f>IF(Tabela1[[#This Row],[Qinf Secção H]]=" -", " -", Tabela1[[#This Row],[Quantidade máxima (q) (tonelada)]]/Tabela1[[#This Row],[Qinf Secção H]])</f>
        <v xml:space="preserve"> -</v>
      </c>
      <c r="U321" s="152" t="str">
        <f>IF(Tabela1[[#This Row],[Qinf Secção P]]=" -", " -", Tabela1[[#This Row],[Quantidade máxima (q) (tonelada)]]/Tabela1[[#This Row],[Qinf Secção P]])</f>
        <v xml:space="preserve"> -</v>
      </c>
      <c r="V321" s="153" t="str">
        <f>IF(Tabela1[[#This Row],[Qinf Secção E]]=" -", " -", Tabela1[[#This Row],[Quantidade máxima (q) (tonelada)]]/Tabela1[[#This Row],[Qinf Secção E]])</f>
        <v xml:space="preserve"> -</v>
      </c>
      <c r="W321" s="152" t="str">
        <f>IF(Tabela1[[#This Row],[Qsup Secção H]]=" -", " -", Tabela1[[#This Row],[Quantidade máxima (q) (tonelada)]]/Tabela1[[#This Row],[Qsup Secção H]])</f>
        <v xml:space="preserve"> -</v>
      </c>
      <c r="X321" s="152" t="str">
        <f>IF(Tabela1[[#This Row],[Qsup Secção P]]=" -", " -", Tabela1[[#This Row],[Quantidade máxima (q) (tonelada)]]/Tabela1[[#This Row],[Qsup Secção P]])</f>
        <v xml:space="preserve"> -</v>
      </c>
      <c r="Y321" s="153" t="str">
        <f>IF(Tabela1[[#This Row],[Qsup Secção E]]=" -", " -", Tabela1[[#This Row],[Quantidade máxima (q) (tonelada)]]/Tabela1[[#This Row],[Qsup Secção E]])</f>
        <v xml:space="preserve"> -</v>
      </c>
      <c r="Z3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2" spans="2:27" s="1" customFormat="1" x14ac:dyDescent="0.3">
      <c r="B322" s="145"/>
      <c r="C322" s="146"/>
      <c r="D322" s="146"/>
      <c r="E322" s="146"/>
      <c r="F322" s="146"/>
      <c r="G322" s="146"/>
      <c r="H322" s="147"/>
      <c r="I322" s="146"/>
      <c r="J322" s="146"/>
      <c r="K322" s="146"/>
      <c r="L3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2" s="151" t="str">
        <f>IF(Tabela1[[#This Row],[Qinf Secção H]]=" -", " -", Tabela1[[#This Row],[Quantidade máxima (q) (tonelada)]]/Tabela1[[#This Row],[Qinf Secção H]])</f>
        <v xml:space="preserve"> -</v>
      </c>
      <c r="U322" s="152" t="str">
        <f>IF(Tabela1[[#This Row],[Qinf Secção P]]=" -", " -", Tabela1[[#This Row],[Quantidade máxima (q) (tonelada)]]/Tabela1[[#This Row],[Qinf Secção P]])</f>
        <v xml:space="preserve"> -</v>
      </c>
      <c r="V322" s="153" t="str">
        <f>IF(Tabela1[[#This Row],[Qinf Secção E]]=" -", " -", Tabela1[[#This Row],[Quantidade máxima (q) (tonelada)]]/Tabela1[[#This Row],[Qinf Secção E]])</f>
        <v xml:space="preserve"> -</v>
      </c>
      <c r="W322" s="152" t="str">
        <f>IF(Tabela1[[#This Row],[Qsup Secção H]]=" -", " -", Tabela1[[#This Row],[Quantidade máxima (q) (tonelada)]]/Tabela1[[#This Row],[Qsup Secção H]])</f>
        <v xml:space="preserve"> -</v>
      </c>
      <c r="X322" s="152" t="str">
        <f>IF(Tabela1[[#This Row],[Qsup Secção P]]=" -", " -", Tabela1[[#This Row],[Quantidade máxima (q) (tonelada)]]/Tabela1[[#This Row],[Qsup Secção P]])</f>
        <v xml:space="preserve"> -</v>
      </c>
      <c r="Y322" s="153" t="str">
        <f>IF(Tabela1[[#This Row],[Qsup Secção E]]=" -", " -", Tabela1[[#This Row],[Quantidade máxima (q) (tonelada)]]/Tabela1[[#This Row],[Qsup Secção E]])</f>
        <v xml:space="preserve"> -</v>
      </c>
      <c r="Z3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3" spans="2:27" s="1" customFormat="1" x14ac:dyDescent="0.3">
      <c r="B323" s="145"/>
      <c r="C323" s="146"/>
      <c r="D323" s="146"/>
      <c r="E323" s="146"/>
      <c r="F323" s="146"/>
      <c r="G323" s="146"/>
      <c r="H323" s="147"/>
      <c r="I323" s="146"/>
      <c r="J323" s="146"/>
      <c r="K323" s="146"/>
      <c r="L3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3" s="151" t="str">
        <f>IF(Tabela1[[#This Row],[Qinf Secção H]]=" -", " -", Tabela1[[#This Row],[Quantidade máxima (q) (tonelada)]]/Tabela1[[#This Row],[Qinf Secção H]])</f>
        <v xml:space="preserve"> -</v>
      </c>
      <c r="U323" s="152" t="str">
        <f>IF(Tabela1[[#This Row],[Qinf Secção P]]=" -", " -", Tabela1[[#This Row],[Quantidade máxima (q) (tonelada)]]/Tabela1[[#This Row],[Qinf Secção P]])</f>
        <v xml:space="preserve"> -</v>
      </c>
      <c r="V323" s="153" t="str">
        <f>IF(Tabela1[[#This Row],[Qinf Secção E]]=" -", " -", Tabela1[[#This Row],[Quantidade máxima (q) (tonelada)]]/Tabela1[[#This Row],[Qinf Secção E]])</f>
        <v xml:space="preserve"> -</v>
      </c>
      <c r="W323" s="152" t="str">
        <f>IF(Tabela1[[#This Row],[Qsup Secção H]]=" -", " -", Tabela1[[#This Row],[Quantidade máxima (q) (tonelada)]]/Tabela1[[#This Row],[Qsup Secção H]])</f>
        <v xml:space="preserve"> -</v>
      </c>
      <c r="X323" s="152" t="str">
        <f>IF(Tabela1[[#This Row],[Qsup Secção P]]=" -", " -", Tabela1[[#This Row],[Quantidade máxima (q) (tonelada)]]/Tabela1[[#This Row],[Qsup Secção P]])</f>
        <v xml:space="preserve"> -</v>
      </c>
      <c r="Y323" s="153" t="str">
        <f>IF(Tabela1[[#This Row],[Qsup Secção E]]=" -", " -", Tabela1[[#This Row],[Quantidade máxima (q) (tonelada)]]/Tabela1[[#This Row],[Qsup Secção E]])</f>
        <v xml:space="preserve"> -</v>
      </c>
      <c r="Z3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4" spans="2:27" s="1" customFormat="1" x14ac:dyDescent="0.3">
      <c r="B324" s="145"/>
      <c r="C324" s="146"/>
      <c r="D324" s="146"/>
      <c r="E324" s="146"/>
      <c r="F324" s="146"/>
      <c r="G324" s="146"/>
      <c r="H324" s="147"/>
      <c r="I324" s="146"/>
      <c r="J324" s="146"/>
      <c r="K324" s="146"/>
      <c r="L3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4" s="151" t="str">
        <f>IF(Tabela1[[#This Row],[Qinf Secção H]]=" -", " -", Tabela1[[#This Row],[Quantidade máxima (q) (tonelada)]]/Tabela1[[#This Row],[Qinf Secção H]])</f>
        <v xml:space="preserve"> -</v>
      </c>
      <c r="U324" s="152" t="str">
        <f>IF(Tabela1[[#This Row],[Qinf Secção P]]=" -", " -", Tabela1[[#This Row],[Quantidade máxima (q) (tonelada)]]/Tabela1[[#This Row],[Qinf Secção P]])</f>
        <v xml:space="preserve"> -</v>
      </c>
      <c r="V324" s="153" t="str">
        <f>IF(Tabela1[[#This Row],[Qinf Secção E]]=" -", " -", Tabela1[[#This Row],[Quantidade máxima (q) (tonelada)]]/Tabela1[[#This Row],[Qinf Secção E]])</f>
        <v xml:space="preserve"> -</v>
      </c>
      <c r="W324" s="152" t="str">
        <f>IF(Tabela1[[#This Row],[Qsup Secção H]]=" -", " -", Tabela1[[#This Row],[Quantidade máxima (q) (tonelada)]]/Tabela1[[#This Row],[Qsup Secção H]])</f>
        <v xml:space="preserve"> -</v>
      </c>
      <c r="X324" s="152" t="str">
        <f>IF(Tabela1[[#This Row],[Qsup Secção P]]=" -", " -", Tabela1[[#This Row],[Quantidade máxima (q) (tonelada)]]/Tabela1[[#This Row],[Qsup Secção P]])</f>
        <v xml:space="preserve"> -</v>
      </c>
      <c r="Y324" s="153" t="str">
        <f>IF(Tabela1[[#This Row],[Qsup Secção E]]=" -", " -", Tabela1[[#This Row],[Quantidade máxima (q) (tonelada)]]/Tabela1[[#This Row],[Qsup Secção E]])</f>
        <v xml:space="preserve"> -</v>
      </c>
      <c r="Z3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5" spans="2:27" s="1" customFormat="1" x14ac:dyDescent="0.3">
      <c r="B325" s="145"/>
      <c r="C325" s="146"/>
      <c r="D325" s="146"/>
      <c r="E325" s="146"/>
      <c r="F325" s="146"/>
      <c r="G325" s="146"/>
      <c r="H325" s="147"/>
      <c r="I325" s="146"/>
      <c r="J325" s="146"/>
      <c r="K325" s="146"/>
      <c r="L3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5" s="151" t="str">
        <f>IF(Tabela1[[#This Row],[Qinf Secção H]]=" -", " -", Tabela1[[#This Row],[Quantidade máxima (q) (tonelada)]]/Tabela1[[#This Row],[Qinf Secção H]])</f>
        <v xml:space="preserve"> -</v>
      </c>
      <c r="U325" s="152" t="str">
        <f>IF(Tabela1[[#This Row],[Qinf Secção P]]=" -", " -", Tabela1[[#This Row],[Quantidade máxima (q) (tonelada)]]/Tabela1[[#This Row],[Qinf Secção P]])</f>
        <v xml:space="preserve"> -</v>
      </c>
      <c r="V325" s="153" t="str">
        <f>IF(Tabela1[[#This Row],[Qinf Secção E]]=" -", " -", Tabela1[[#This Row],[Quantidade máxima (q) (tonelada)]]/Tabela1[[#This Row],[Qinf Secção E]])</f>
        <v xml:space="preserve"> -</v>
      </c>
      <c r="W325" s="152" t="str">
        <f>IF(Tabela1[[#This Row],[Qsup Secção H]]=" -", " -", Tabela1[[#This Row],[Quantidade máxima (q) (tonelada)]]/Tabela1[[#This Row],[Qsup Secção H]])</f>
        <v xml:space="preserve"> -</v>
      </c>
      <c r="X325" s="152" t="str">
        <f>IF(Tabela1[[#This Row],[Qsup Secção P]]=" -", " -", Tabela1[[#This Row],[Quantidade máxima (q) (tonelada)]]/Tabela1[[#This Row],[Qsup Secção P]])</f>
        <v xml:space="preserve"> -</v>
      </c>
      <c r="Y325" s="153" t="str">
        <f>IF(Tabela1[[#This Row],[Qsup Secção E]]=" -", " -", Tabela1[[#This Row],[Quantidade máxima (q) (tonelada)]]/Tabela1[[#This Row],[Qsup Secção E]])</f>
        <v xml:space="preserve"> -</v>
      </c>
      <c r="Z3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6" spans="2:27" s="1" customFormat="1" x14ac:dyDescent="0.3">
      <c r="B326" s="145"/>
      <c r="C326" s="146"/>
      <c r="D326" s="146"/>
      <c r="E326" s="146"/>
      <c r="F326" s="146"/>
      <c r="G326" s="146"/>
      <c r="H326" s="147"/>
      <c r="I326" s="146"/>
      <c r="J326" s="146"/>
      <c r="K326" s="146"/>
      <c r="L3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6" s="151" t="str">
        <f>IF(Tabela1[[#This Row],[Qinf Secção H]]=" -", " -", Tabela1[[#This Row],[Quantidade máxima (q) (tonelada)]]/Tabela1[[#This Row],[Qinf Secção H]])</f>
        <v xml:space="preserve"> -</v>
      </c>
      <c r="U326" s="152" t="str">
        <f>IF(Tabela1[[#This Row],[Qinf Secção P]]=" -", " -", Tabela1[[#This Row],[Quantidade máxima (q) (tonelada)]]/Tabela1[[#This Row],[Qinf Secção P]])</f>
        <v xml:space="preserve"> -</v>
      </c>
      <c r="V326" s="153" t="str">
        <f>IF(Tabela1[[#This Row],[Qinf Secção E]]=" -", " -", Tabela1[[#This Row],[Quantidade máxima (q) (tonelada)]]/Tabela1[[#This Row],[Qinf Secção E]])</f>
        <v xml:space="preserve"> -</v>
      </c>
      <c r="W326" s="152" t="str">
        <f>IF(Tabela1[[#This Row],[Qsup Secção H]]=" -", " -", Tabela1[[#This Row],[Quantidade máxima (q) (tonelada)]]/Tabela1[[#This Row],[Qsup Secção H]])</f>
        <v xml:space="preserve"> -</v>
      </c>
      <c r="X326" s="152" t="str">
        <f>IF(Tabela1[[#This Row],[Qsup Secção P]]=" -", " -", Tabela1[[#This Row],[Quantidade máxima (q) (tonelada)]]/Tabela1[[#This Row],[Qsup Secção P]])</f>
        <v xml:space="preserve"> -</v>
      </c>
      <c r="Y326" s="153" t="str">
        <f>IF(Tabela1[[#This Row],[Qsup Secção E]]=" -", " -", Tabela1[[#This Row],[Quantidade máxima (q) (tonelada)]]/Tabela1[[#This Row],[Qsup Secção E]])</f>
        <v xml:space="preserve"> -</v>
      </c>
      <c r="Z3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7" spans="2:27" s="1" customFormat="1" x14ac:dyDescent="0.3">
      <c r="B327" s="145"/>
      <c r="C327" s="146"/>
      <c r="D327" s="146"/>
      <c r="E327" s="146"/>
      <c r="F327" s="146"/>
      <c r="G327" s="146"/>
      <c r="H327" s="147"/>
      <c r="I327" s="146"/>
      <c r="J327" s="146"/>
      <c r="K327" s="146"/>
      <c r="L3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7" s="151" t="str">
        <f>IF(Tabela1[[#This Row],[Qinf Secção H]]=" -", " -", Tabela1[[#This Row],[Quantidade máxima (q) (tonelada)]]/Tabela1[[#This Row],[Qinf Secção H]])</f>
        <v xml:space="preserve"> -</v>
      </c>
      <c r="U327" s="152" t="str">
        <f>IF(Tabela1[[#This Row],[Qinf Secção P]]=" -", " -", Tabela1[[#This Row],[Quantidade máxima (q) (tonelada)]]/Tabela1[[#This Row],[Qinf Secção P]])</f>
        <v xml:space="preserve"> -</v>
      </c>
      <c r="V327" s="153" t="str">
        <f>IF(Tabela1[[#This Row],[Qinf Secção E]]=" -", " -", Tabela1[[#This Row],[Quantidade máxima (q) (tonelada)]]/Tabela1[[#This Row],[Qinf Secção E]])</f>
        <v xml:space="preserve"> -</v>
      </c>
      <c r="W327" s="152" t="str">
        <f>IF(Tabela1[[#This Row],[Qsup Secção H]]=" -", " -", Tabela1[[#This Row],[Quantidade máxima (q) (tonelada)]]/Tabela1[[#This Row],[Qsup Secção H]])</f>
        <v xml:space="preserve"> -</v>
      </c>
      <c r="X327" s="152" t="str">
        <f>IF(Tabela1[[#This Row],[Qsup Secção P]]=" -", " -", Tabela1[[#This Row],[Quantidade máxima (q) (tonelada)]]/Tabela1[[#This Row],[Qsup Secção P]])</f>
        <v xml:space="preserve"> -</v>
      </c>
      <c r="Y327" s="153" t="str">
        <f>IF(Tabela1[[#This Row],[Qsup Secção E]]=" -", " -", Tabela1[[#This Row],[Quantidade máxima (q) (tonelada)]]/Tabela1[[#This Row],[Qsup Secção E]])</f>
        <v xml:space="preserve"> -</v>
      </c>
      <c r="Z3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8" spans="2:27" s="1" customFormat="1" x14ac:dyDescent="0.3">
      <c r="B328" s="145"/>
      <c r="C328" s="146"/>
      <c r="D328" s="146"/>
      <c r="E328" s="146"/>
      <c r="F328" s="146"/>
      <c r="G328" s="146"/>
      <c r="H328" s="147"/>
      <c r="I328" s="146"/>
      <c r="J328" s="146"/>
      <c r="K328" s="146"/>
      <c r="L3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8" s="151" t="str">
        <f>IF(Tabela1[[#This Row],[Qinf Secção H]]=" -", " -", Tabela1[[#This Row],[Quantidade máxima (q) (tonelada)]]/Tabela1[[#This Row],[Qinf Secção H]])</f>
        <v xml:space="preserve"> -</v>
      </c>
      <c r="U328" s="152" t="str">
        <f>IF(Tabela1[[#This Row],[Qinf Secção P]]=" -", " -", Tabela1[[#This Row],[Quantidade máxima (q) (tonelada)]]/Tabela1[[#This Row],[Qinf Secção P]])</f>
        <v xml:space="preserve"> -</v>
      </c>
      <c r="V328" s="153" t="str">
        <f>IF(Tabela1[[#This Row],[Qinf Secção E]]=" -", " -", Tabela1[[#This Row],[Quantidade máxima (q) (tonelada)]]/Tabela1[[#This Row],[Qinf Secção E]])</f>
        <v xml:space="preserve"> -</v>
      </c>
      <c r="W328" s="152" t="str">
        <f>IF(Tabela1[[#This Row],[Qsup Secção H]]=" -", " -", Tabela1[[#This Row],[Quantidade máxima (q) (tonelada)]]/Tabela1[[#This Row],[Qsup Secção H]])</f>
        <v xml:space="preserve"> -</v>
      </c>
      <c r="X328" s="152" t="str">
        <f>IF(Tabela1[[#This Row],[Qsup Secção P]]=" -", " -", Tabela1[[#This Row],[Quantidade máxima (q) (tonelada)]]/Tabela1[[#This Row],[Qsup Secção P]])</f>
        <v xml:space="preserve"> -</v>
      </c>
      <c r="Y328" s="153" t="str">
        <f>IF(Tabela1[[#This Row],[Qsup Secção E]]=" -", " -", Tabela1[[#This Row],[Quantidade máxima (q) (tonelada)]]/Tabela1[[#This Row],[Qsup Secção E]])</f>
        <v xml:space="preserve"> -</v>
      </c>
      <c r="Z3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29" spans="2:27" s="1" customFormat="1" x14ac:dyDescent="0.3">
      <c r="B329" s="145"/>
      <c r="C329" s="146"/>
      <c r="D329" s="146"/>
      <c r="E329" s="146"/>
      <c r="F329" s="146"/>
      <c r="G329" s="146"/>
      <c r="H329" s="147"/>
      <c r="I329" s="146"/>
      <c r="J329" s="146"/>
      <c r="K329" s="146"/>
      <c r="L3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29" s="151" t="str">
        <f>IF(Tabela1[[#This Row],[Qinf Secção H]]=" -", " -", Tabela1[[#This Row],[Quantidade máxima (q) (tonelada)]]/Tabela1[[#This Row],[Qinf Secção H]])</f>
        <v xml:space="preserve"> -</v>
      </c>
      <c r="U329" s="152" t="str">
        <f>IF(Tabela1[[#This Row],[Qinf Secção P]]=" -", " -", Tabela1[[#This Row],[Quantidade máxima (q) (tonelada)]]/Tabela1[[#This Row],[Qinf Secção P]])</f>
        <v xml:space="preserve"> -</v>
      </c>
      <c r="V329" s="153" t="str">
        <f>IF(Tabela1[[#This Row],[Qinf Secção E]]=" -", " -", Tabela1[[#This Row],[Quantidade máxima (q) (tonelada)]]/Tabela1[[#This Row],[Qinf Secção E]])</f>
        <v xml:space="preserve"> -</v>
      </c>
      <c r="W329" s="152" t="str">
        <f>IF(Tabela1[[#This Row],[Qsup Secção H]]=" -", " -", Tabela1[[#This Row],[Quantidade máxima (q) (tonelada)]]/Tabela1[[#This Row],[Qsup Secção H]])</f>
        <v xml:space="preserve"> -</v>
      </c>
      <c r="X329" s="152" t="str">
        <f>IF(Tabela1[[#This Row],[Qsup Secção P]]=" -", " -", Tabela1[[#This Row],[Quantidade máxima (q) (tonelada)]]/Tabela1[[#This Row],[Qsup Secção P]])</f>
        <v xml:space="preserve"> -</v>
      </c>
      <c r="Y329" s="153" t="str">
        <f>IF(Tabela1[[#This Row],[Qsup Secção E]]=" -", " -", Tabela1[[#This Row],[Quantidade máxima (q) (tonelada)]]/Tabela1[[#This Row],[Qsup Secção E]])</f>
        <v xml:space="preserve"> -</v>
      </c>
      <c r="Z3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0" spans="2:27" s="1" customFormat="1" x14ac:dyDescent="0.3">
      <c r="B330" s="145"/>
      <c r="C330" s="146"/>
      <c r="D330" s="146"/>
      <c r="E330" s="146"/>
      <c r="F330" s="146"/>
      <c r="G330" s="146"/>
      <c r="H330" s="147"/>
      <c r="I330" s="146"/>
      <c r="J330" s="146"/>
      <c r="K330" s="146"/>
      <c r="L3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0" s="151" t="str">
        <f>IF(Tabela1[[#This Row],[Qinf Secção H]]=" -", " -", Tabela1[[#This Row],[Quantidade máxima (q) (tonelada)]]/Tabela1[[#This Row],[Qinf Secção H]])</f>
        <v xml:space="preserve"> -</v>
      </c>
      <c r="U330" s="152" t="str">
        <f>IF(Tabela1[[#This Row],[Qinf Secção P]]=" -", " -", Tabela1[[#This Row],[Quantidade máxima (q) (tonelada)]]/Tabela1[[#This Row],[Qinf Secção P]])</f>
        <v xml:space="preserve"> -</v>
      </c>
      <c r="V330" s="153" t="str">
        <f>IF(Tabela1[[#This Row],[Qinf Secção E]]=" -", " -", Tabela1[[#This Row],[Quantidade máxima (q) (tonelada)]]/Tabela1[[#This Row],[Qinf Secção E]])</f>
        <v xml:space="preserve"> -</v>
      </c>
      <c r="W330" s="152" t="str">
        <f>IF(Tabela1[[#This Row],[Qsup Secção H]]=" -", " -", Tabela1[[#This Row],[Quantidade máxima (q) (tonelada)]]/Tabela1[[#This Row],[Qsup Secção H]])</f>
        <v xml:space="preserve"> -</v>
      </c>
      <c r="X330" s="152" t="str">
        <f>IF(Tabela1[[#This Row],[Qsup Secção P]]=" -", " -", Tabela1[[#This Row],[Quantidade máxima (q) (tonelada)]]/Tabela1[[#This Row],[Qsup Secção P]])</f>
        <v xml:space="preserve"> -</v>
      </c>
      <c r="Y330" s="153" t="str">
        <f>IF(Tabela1[[#This Row],[Qsup Secção E]]=" -", " -", Tabela1[[#This Row],[Quantidade máxima (q) (tonelada)]]/Tabela1[[#This Row],[Qsup Secção E]])</f>
        <v xml:space="preserve"> -</v>
      </c>
      <c r="Z3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1" spans="2:27" s="1" customFormat="1" x14ac:dyDescent="0.3">
      <c r="B331" s="145"/>
      <c r="C331" s="146"/>
      <c r="D331" s="146"/>
      <c r="E331" s="146"/>
      <c r="F331" s="146"/>
      <c r="G331" s="146"/>
      <c r="H331" s="147"/>
      <c r="I331" s="146"/>
      <c r="J331" s="146"/>
      <c r="K331" s="146"/>
      <c r="L3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1" s="151" t="str">
        <f>IF(Tabela1[[#This Row],[Qinf Secção H]]=" -", " -", Tabela1[[#This Row],[Quantidade máxima (q) (tonelada)]]/Tabela1[[#This Row],[Qinf Secção H]])</f>
        <v xml:space="preserve"> -</v>
      </c>
      <c r="U331" s="152" t="str">
        <f>IF(Tabela1[[#This Row],[Qinf Secção P]]=" -", " -", Tabela1[[#This Row],[Quantidade máxima (q) (tonelada)]]/Tabela1[[#This Row],[Qinf Secção P]])</f>
        <v xml:space="preserve"> -</v>
      </c>
      <c r="V331" s="153" t="str">
        <f>IF(Tabela1[[#This Row],[Qinf Secção E]]=" -", " -", Tabela1[[#This Row],[Quantidade máxima (q) (tonelada)]]/Tabela1[[#This Row],[Qinf Secção E]])</f>
        <v xml:space="preserve"> -</v>
      </c>
      <c r="W331" s="152" t="str">
        <f>IF(Tabela1[[#This Row],[Qsup Secção H]]=" -", " -", Tabela1[[#This Row],[Quantidade máxima (q) (tonelada)]]/Tabela1[[#This Row],[Qsup Secção H]])</f>
        <v xml:space="preserve"> -</v>
      </c>
      <c r="X331" s="152" t="str">
        <f>IF(Tabela1[[#This Row],[Qsup Secção P]]=" -", " -", Tabela1[[#This Row],[Quantidade máxima (q) (tonelada)]]/Tabela1[[#This Row],[Qsup Secção P]])</f>
        <v xml:space="preserve"> -</v>
      </c>
      <c r="Y331" s="153" t="str">
        <f>IF(Tabela1[[#This Row],[Qsup Secção E]]=" -", " -", Tabela1[[#This Row],[Quantidade máxima (q) (tonelada)]]/Tabela1[[#This Row],[Qsup Secção E]])</f>
        <v xml:space="preserve"> -</v>
      </c>
      <c r="Z3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2" spans="2:27" s="1" customFormat="1" x14ac:dyDescent="0.3">
      <c r="B332" s="145"/>
      <c r="C332" s="146"/>
      <c r="D332" s="146"/>
      <c r="E332" s="146"/>
      <c r="F332" s="146"/>
      <c r="G332" s="146"/>
      <c r="H332" s="147"/>
      <c r="I332" s="146"/>
      <c r="J332" s="146"/>
      <c r="K332" s="146"/>
      <c r="L3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2" s="151" t="str">
        <f>IF(Tabela1[[#This Row],[Qinf Secção H]]=" -", " -", Tabela1[[#This Row],[Quantidade máxima (q) (tonelada)]]/Tabela1[[#This Row],[Qinf Secção H]])</f>
        <v xml:space="preserve"> -</v>
      </c>
      <c r="U332" s="152" t="str">
        <f>IF(Tabela1[[#This Row],[Qinf Secção P]]=" -", " -", Tabela1[[#This Row],[Quantidade máxima (q) (tonelada)]]/Tabela1[[#This Row],[Qinf Secção P]])</f>
        <v xml:space="preserve"> -</v>
      </c>
      <c r="V332" s="153" t="str">
        <f>IF(Tabela1[[#This Row],[Qinf Secção E]]=" -", " -", Tabela1[[#This Row],[Quantidade máxima (q) (tonelada)]]/Tabela1[[#This Row],[Qinf Secção E]])</f>
        <v xml:space="preserve"> -</v>
      </c>
      <c r="W332" s="152" t="str">
        <f>IF(Tabela1[[#This Row],[Qsup Secção H]]=" -", " -", Tabela1[[#This Row],[Quantidade máxima (q) (tonelada)]]/Tabela1[[#This Row],[Qsup Secção H]])</f>
        <v xml:space="preserve"> -</v>
      </c>
      <c r="X332" s="152" t="str">
        <f>IF(Tabela1[[#This Row],[Qsup Secção P]]=" -", " -", Tabela1[[#This Row],[Quantidade máxima (q) (tonelada)]]/Tabela1[[#This Row],[Qsup Secção P]])</f>
        <v xml:space="preserve"> -</v>
      </c>
      <c r="Y332" s="153" t="str">
        <f>IF(Tabela1[[#This Row],[Qsup Secção E]]=" -", " -", Tabela1[[#This Row],[Quantidade máxima (q) (tonelada)]]/Tabela1[[#This Row],[Qsup Secção E]])</f>
        <v xml:space="preserve"> -</v>
      </c>
      <c r="Z3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3" spans="2:27" s="1" customFormat="1" x14ac:dyDescent="0.3">
      <c r="B333" s="145"/>
      <c r="C333" s="146"/>
      <c r="D333" s="146"/>
      <c r="E333" s="146"/>
      <c r="F333" s="146"/>
      <c r="G333" s="146"/>
      <c r="H333" s="147"/>
      <c r="I333" s="146"/>
      <c r="J333" s="146"/>
      <c r="K333" s="146"/>
      <c r="L3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3" s="151" t="str">
        <f>IF(Tabela1[[#This Row],[Qinf Secção H]]=" -", " -", Tabela1[[#This Row],[Quantidade máxima (q) (tonelada)]]/Tabela1[[#This Row],[Qinf Secção H]])</f>
        <v xml:space="preserve"> -</v>
      </c>
      <c r="U333" s="152" t="str">
        <f>IF(Tabela1[[#This Row],[Qinf Secção P]]=" -", " -", Tabela1[[#This Row],[Quantidade máxima (q) (tonelada)]]/Tabela1[[#This Row],[Qinf Secção P]])</f>
        <v xml:space="preserve"> -</v>
      </c>
      <c r="V333" s="153" t="str">
        <f>IF(Tabela1[[#This Row],[Qinf Secção E]]=" -", " -", Tabela1[[#This Row],[Quantidade máxima (q) (tonelada)]]/Tabela1[[#This Row],[Qinf Secção E]])</f>
        <v xml:space="preserve"> -</v>
      </c>
      <c r="W333" s="152" t="str">
        <f>IF(Tabela1[[#This Row],[Qsup Secção H]]=" -", " -", Tabela1[[#This Row],[Quantidade máxima (q) (tonelada)]]/Tabela1[[#This Row],[Qsup Secção H]])</f>
        <v xml:space="preserve"> -</v>
      </c>
      <c r="X333" s="152" t="str">
        <f>IF(Tabela1[[#This Row],[Qsup Secção P]]=" -", " -", Tabela1[[#This Row],[Quantidade máxima (q) (tonelada)]]/Tabela1[[#This Row],[Qsup Secção P]])</f>
        <v xml:space="preserve"> -</v>
      </c>
      <c r="Y333" s="153" t="str">
        <f>IF(Tabela1[[#This Row],[Qsup Secção E]]=" -", " -", Tabela1[[#This Row],[Quantidade máxima (q) (tonelada)]]/Tabela1[[#This Row],[Qsup Secção E]])</f>
        <v xml:space="preserve"> -</v>
      </c>
      <c r="Z3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4" spans="2:27" s="1" customFormat="1" x14ac:dyDescent="0.3">
      <c r="B334" s="145"/>
      <c r="C334" s="146"/>
      <c r="D334" s="146"/>
      <c r="E334" s="146"/>
      <c r="F334" s="146"/>
      <c r="G334" s="146"/>
      <c r="H334" s="147"/>
      <c r="I334" s="146"/>
      <c r="J334" s="146"/>
      <c r="K334" s="146"/>
      <c r="L3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4" s="151" t="str">
        <f>IF(Tabela1[[#This Row],[Qinf Secção H]]=" -", " -", Tabela1[[#This Row],[Quantidade máxima (q) (tonelada)]]/Tabela1[[#This Row],[Qinf Secção H]])</f>
        <v xml:space="preserve"> -</v>
      </c>
      <c r="U334" s="152" t="str">
        <f>IF(Tabela1[[#This Row],[Qinf Secção P]]=" -", " -", Tabela1[[#This Row],[Quantidade máxima (q) (tonelada)]]/Tabela1[[#This Row],[Qinf Secção P]])</f>
        <v xml:space="preserve"> -</v>
      </c>
      <c r="V334" s="153" t="str">
        <f>IF(Tabela1[[#This Row],[Qinf Secção E]]=" -", " -", Tabela1[[#This Row],[Quantidade máxima (q) (tonelada)]]/Tabela1[[#This Row],[Qinf Secção E]])</f>
        <v xml:space="preserve"> -</v>
      </c>
      <c r="W334" s="152" t="str">
        <f>IF(Tabela1[[#This Row],[Qsup Secção H]]=" -", " -", Tabela1[[#This Row],[Quantidade máxima (q) (tonelada)]]/Tabela1[[#This Row],[Qsup Secção H]])</f>
        <v xml:space="preserve"> -</v>
      </c>
      <c r="X334" s="152" t="str">
        <f>IF(Tabela1[[#This Row],[Qsup Secção P]]=" -", " -", Tabela1[[#This Row],[Quantidade máxima (q) (tonelada)]]/Tabela1[[#This Row],[Qsup Secção P]])</f>
        <v xml:space="preserve"> -</v>
      </c>
      <c r="Y334" s="153" t="str">
        <f>IF(Tabela1[[#This Row],[Qsup Secção E]]=" -", " -", Tabela1[[#This Row],[Quantidade máxima (q) (tonelada)]]/Tabela1[[#This Row],[Qsup Secção E]])</f>
        <v xml:space="preserve"> -</v>
      </c>
      <c r="Z3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5" spans="2:27" s="1" customFormat="1" x14ac:dyDescent="0.3">
      <c r="B335" s="145"/>
      <c r="C335" s="146"/>
      <c r="D335" s="146"/>
      <c r="E335" s="146"/>
      <c r="F335" s="146"/>
      <c r="G335" s="146"/>
      <c r="H335" s="147"/>
      <c r="I335" s="146"/>
      <c r="J335" s="146"/>
      <c r="K335" s="146"/>
      <c r="L3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5" s="151" t="str">
        <f>IF(Tabela1[[#This Row],[Qinf Secção H]]=" -", " -", Tabela1[[#This Row],[Quantidade máxima (q) (tonelada)]]/Tabela1[[#This Row],[Qinf Secção H]])</f>
        <v xml:space="preserve"> -</v>
      </c>
      <c r="U335" s="152" t="str">
        <f>IF(Tabela1[[#This Row],[Qinf Secção P]]=" -", " -", Tabela1[[#This Row],[Quantidade máxima (q) (tonelada)]]/Tabela1[[#This Row],[Qinf Secção P]])</f>
        <v xml:space="preserve"> -</v>
      </c>
      <c r="V335" s="153" t="str">
        <f>IF(Tabela1[[#This Row],[Qinf Secção E]]=" -", " -", Tabela1[[#This Row],[Quantidade máxima (q) (tonelada)]]/Tabela1[[#This Row],[Qinf Secção E]])</f>
        <v xml:space="preserve"> -</v>
      </c>
      <c r="W335" s="152" t="str">
        <f>IF(Tabela1[[#This Row],[Qsup Secção H]]=" -", " -", Tabela1[[#This Row],[Quantidade máxima (q) (tonelada)]]/Tabela1[[#This Row],[Qsup Secção H]])</f>
        <v xml:space="preserve"> -</v>
      </c>
      <c r="X335" s="152" t="str">
        <f>IF(Tabela1[[#This Row],[Qsup Secção P]]=" -", " -", Tabela1[[#This Row],[Quantidade máxima (q) (tonelada)]]/Tabela1[[#This Row],[Qsup Secção P]])</f>
        <v xml:space="preserve"> -</v>
      </c>
      <c r="Y335" s="153" t="str">
        <f>IF(Tabela1[[#This Row],[Qsup Secção E]]=" -", " -", Tabela1[[#This Row],[Quantidade máxima (q) (tonelada)]]/Tabela1[[#This Row],[Qsup Secção E]])</f>
        <v xml:space="preserve"> -</v>
      </c>
      <c r="Z3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6" spans="2:27" s="1" customFormat="1" x14ac:dyDescent="0.3">
      <c r="B336" s="145"/>
      <c r="C336" s="146"/>
      <c r="D336" s="146"/>
      <c r="E336" s="146"/>
      <c r="F336" s="146"/>
      <c r="G336" s="146"/>
      <c r="H336" s="147"/>
      <c r="I336" s="146"/>
      <c r="J336" s="146"/>
      <c r="K336" s="146"/>
      <c r="L3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6" s="151" t="str">
        <f>IF(Tabela1[[#This Row],[Qinf Secção H]]=" -", " -", Tabela1[[#This Row],[Quantidade máxima (q) (tonelada)]]/Tabela1[[#This Row],[Qinf Secção H]])</f>
        <v xml:space="preserve"> -</v>
      </c>
      <c r="U336" s="152" t="str">
        <f>IF(Tabela1[[#This Row],[Qinf Secção P]]=" -", " -", Tabela1[[#This Row],[Quantidade máxima (q) (tonelada)]]/Tabela1[[#This Row],[Qinf Secção P]])</f>
        <v xml:space="preserve"> -</v>
      </c>
      <c r="V336" s="153" t="str">
        <f>IF(Tabela1[[#This Row],[Qinf Secção E]]=" -", " -", Tabela1[[#This Row],[Quantidade máxima (q) (tonelada)]]/Tabela1[[#This Row],[Qinf Secção E]])</f>
        <v xml:space="preserve"> -</v>
      </c>
      <c r="W336" s="152" t="str">
        <f>IF(Tabela1[[#This Row],[Qsup Secção H]]=" -", " -", Tabela1[[#This Row],[Quantidade máxima (q) (tonelada)]]/Tabela1[[#This Row],[Qsup Secção H]])</f>
        <v xml:space="preserve"> -</v>
      </c>
      <c r="X336" s="152" t="str">
        <f>IF(Tabela1[[#This Row],[Qsup Secção P]]=" -", " -", Tabela1[[#This Row],[Quantidade máxima (q) (tonelada)]]/Tabela1[[#This Row],[Qsup Secção P]])</f>
        <v xml:space="preserve"> -</v>
      </c>
      <c r="Y336" s="153" t="str">
        <f>IF(Tabela1[[#This Row],[Qsup Secção E]]=" -", " -", Tabela1[[#This Row],[Quantidade máxima (q) (tonelada)]]/Tabela1[[#This Row],[Qsup Secção E]])</f>
        <v xml:space="preserve"> -</v>
      </c>
      <c r="Z3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7" spans="2:27" s="1" customFormat="1" x14ac:dyDescent="0.3">
      <c r="B337" s="145"/>
      <c r="C337" s="146"/>
      <c r="D337" s="146"/>
      <c r="E337" s="146"/>
      <c r="F337" s="146"/>
      <c r="G337" s="146"/>
      <c r="H337" s="147"/>
      <c r="I337" s="146"/>
      <c r="J337" s="146"/>
      <c r="K337" s="146"/>
      <c r="L3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7" s="151" t="str">
        <f>IF(Tabela1[[#This Row],[Qinf Secção H]]=" -", " -", Tabela1[[#This Row],[Quantidade máxima (q) (tonelada)]]/Tabela1[[#This Row],[Qinf Secção H]])</f>
        <v xml:space="preserve"> -</v>
      </c>
      <c r="U337" s="152" t="str">
        <f>IF(Tabela1[[#This Row],[Qinf Secção P]]=" -", " -", Tabela1[[#This Row],[Quantidade máxima (q) (tonelada)]]/Tabela1[[#This Row],[Qinf Secção P]])</f>
        <v xml:space="preserve"> -</v>
      </c>
      <c r="V337" s="153" t="str">
        <f>IF(Tabela1[[#This Row],[Qinf Secção E]]=" -", " -", Tabela1[[#This Row],[Quantidade máxima (q) (tonelada)]]/Tabela1[[#This Row],[Qinf Secção E]])</f>
        <v xml:space="preserve"> -</v>
      </c>
      <c r="W337" s="152" t="str">
        <f>IF(Tabela1[[#This Row],[Qsup Secção H]]=" -", " -", Tabela1[[#This Row],[Quantidade máxima (q) (tonelada)]]/Tabela1[[#This Row],[Qsup Secção H]])</f>
        <v xml:space="preserve"> -</v>
      </c>
      <c r="X337" s="152" t="str">
        <f>IF(Tabela1[[#This Row],[Qsup Secção P]]=" -", " -", Tabela1[[#This Row],[Quantidade máxima (q) (tonelada)]]/Tabela1[[#This Row],[Qsup Secção P]])</f>
        <v xml:space="preserve"> -</v>
      </c>
      <c r="Y337" s="153" t="str">
        <f>IF(Tabela1[[#This Row],[Qsup Secção E]]=" -", " -", Tabela1[[#This Row],[Quantidade máxima (q) (tonelada)]]/Tabela1[[#This Row],[Qsup Secção E]])</f>
        <v xml:space="preserve"> -</v>
      </c>
      <c r="Z3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8" spans="2:27" s="1" customFormat="1" x14ac:dyDescent="0.3">
      <c r="B338" s="145"/>
      <c r="C338" s="146"/>
      <c r="D338" s="146"/>
      <c r="E338" s="146"/>
      <c r="F338" s="146"/>
      <c r="G338" s="146"/>
      <c r="H338" s="147"/>
      <c r="I338" s="146"/>
      <c r="J338" s="146"/>
      <c r="K338" s="146"/>
      <c r="L3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8" s="151" t="str">
        <f>IF(Tabela1[[#This Row],[Qinf Secção H]]=" -", " -", Tabela1[[#This Row],[Quantidade máxima (q) (tonelada)]]/Tabela1[[#This Row],[Qinf Secção H]])</f>
        <v xml:space="preserve"> -</v>
      </c>
      <c r="U338" s="152" t="str">
        <f>IF(Tabela1[[#This Row],[Qinf Secção P]]=" -", " -", Tabela1[[#This Row],[Quantidade máxima (q) (tonelada)]]/Tabela1[[#This Row],[Qinf Secção P]])</f>
        <v xml:space="preserve"> -</v>
      </c>
      <c r="V338" s="153" t="str">
        <f>IF(Tabela1[[#This Row],[Qinf Secção E]]=" -", " -", Tabela1[[#This Row],[Quantidade máxima (q) (tonelada)]]/Tabela1[[#This Row],[Qinf Secção E]])</f>
        <v xml:space="preserve"> -</v>
      </c>
      <c r="W338" s="152" t="str">
        <f>IF(Tabela1[[#This Row],[Qsup Secção H]]=" -", " -", Tabela1[[#This Row],[Quantidade máxima (q) (tonelada)]]/Tabela1[[#This Row],[Qsup Secção H]])</f>
        <v xml:space="preserve"> -</v>
      </c>
      <c r="X338" s="152" t="str">
        <f>IF(Tabela1[[#This Row],[Qsup Secção P]]=" -", " -", Tabela1[[#This Row],[Quantidade máxima (q) (tonelada)]]/Tabela1[[#This Row],[Qsup Secção P]])</f>
        <v xml:space="preserve"> -</v>
      </c>
      <c r="Y338" s="153" t="str">
        <f>IF(Tabela1[[#This Row],[Qsup Secção E]]=" -", " -", Tabela1[[#This Row],[Quantidade máxima (q) (tonelada)]]/Tabela1[[#This Row],[Qsup Secção E]])</f>
        <v xml:space="preserve"> -</v>
      </c>
      <c r="Z3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39" spans="2:27" s="1" customFormat="1" x14ac:dyDescent="0.3">
      <c r="B339" s="145"/>
      <c r="C339" s="146"/>
      <c r="D339" s="146"/>
      <c r="E339" s="146"/>
      <c r="F339" s="146"/>
      <c r="G339" s="146"/>
      <c r="H339" s="147"/>
      <c r="I339" s="146"/>
      <c r="J339" s="146"/>
      <c r="K339" s="146"/>
      <c r="L3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39" s="151" t="str">
        <f>IF(Tabela1[[#This Row],[Qinf Secção H]]=" -", " -", Tabela1[[#This Row],[Quantidade máxima (q) (tonelada)]]/Tabela1[[#This Row],[Qinf Secção H]])</f>
        <v xml:space="preserve"> -</v>
      </c>
      <c r="U339" s="152" t="str">
        <f>IF(Tabela1[[#This Row],[Qinf Secção P]]=" -", " -", Tabela1[[#This Row],[Quantidade máxima (q) (tonelada)]]/Tabela1[[#This Row],[Qinf Secção P]])</f>
        <v xml:space="preserve"> -</v>
      </c>
      <c r="V339" s="153" t="str">
        <f>IF(Tabela1[[#This Row],[Qinf Secção E]]=" -", " -", Tabela1[[#This Row],[Quantidade máxima (q) (tonelada)]]/Tabela1[[#This Row],[Qinf Secção E]])</f>
        <v xml:space="preserve"> -</v>
      </c>
      <c r="W339" s="152" t="str">
        <f>IF(Tabela1[[#This Row],[Qsup Secção H]]=" -", " -", Tabela1[[#This Row],[Quantidade máxima (q) (tonelada)]]/Tabela1[[#This Row],[Qsup Secção H]])</f>
        <v xml:space="preserve"> -</v>
      </c>
      <c r="X339" s="152" t="str">
        <f>IF(Tabela1[[#This Row],[Qsup Secção P]]=" -", " -", Tabela1[[#This Row],[Quantidade máxima (q) (tonelada)]]/Tabela1[[#This Row],[Qsup Secção P]])</f>
        <v xml:space="preserve"> -</v>
      </c>
      <c r="Y339" s="153" t="str">
        <f>IF(Tabela1[[#This Row],[Qsup Secção E]]=" -", " -", Tabela1[[#This Row],[Quantidade máxima (q) (tonelada)]]/Tabela1[[#This Row],[Qsup Secção E]])</f>
        <v xml:space="preserve"> -</v>
      </c>
      <c r="Z3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0" spans="2:27" s="1" customFormat="1" x14ac:dyDescent="0.3">
      <c r="B340" s="145"/>
      <c r="C340" s="146"/>
      <c r="D340" s="146"/>
      <c r="E340" s="146"/>
      <c r="F340" s="146"/>
      <c r="G340" s="146"/>
      <c r="H340" s="147"/>
      <c r="I340" s="146"/>
      <c r="J340" s="146"/>
      <c r="K340" s="146"/>
      <c r="L3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0" s="151" t="str">
        <f>IF(Tabela1[[#This Row],[Qinf Secção H]]=" -", " -", Tabela1[[#This Row],[Quantidade máxima (q) (tonelada)]]/Tabela1[[#This Row],[Qinf Secção H]])</f>
        <v xml:space="preserve"> -</v>
      </c>
      <c r="U340" s="152" t="str">
        <f>IF(Tabela1[[#This Row],[Qinf Secção P]]=" -", " -", Tabela1[[#This Row],[Quantidade máxima (q) (tonelada)]]/Tabela1[[#This Row],[Qinf Secção P]])</f>
        <v xml:space="preserve"> -</v>
      </c>
      <c r="V340" s="153" t="str">
        <f>IF(Tabela1[[#This Row],[Qinf Secção E]]=" -", " -", Tabela1[[#This Row],[Quantidade máxima (q) (tonelada)]]/Tabela1[[#This Row],[Qinf Secção E]])</f>
        <v xml:space="preserve"> -</v>
      </c>
      <c r="W340" s="152" t="str">
        <f>IF(Tabela1[[#This Row],[Qsup Secção H]]=" -", " -", Tabela1[[#This Row],[Quantidade máxima (q) (tonelada)]]/Tabela1[[#This Row],[Qsup Secção H]])</f>
        <v xml:space="preserve"> -</v>
      </c>
      <c r="X340" s="152" t="str">
        <f>IF(Tabela1[[#This Row],[Qsup Secção P]]=" -", " -", Tabela1[[#This Row],[Quantidade máxima (q) (tonelada)]]/Tabela1[[#This Row],[Qsup Secção P]])</f>
        <v xml:space="preserve"> -</v>
      </c>
      <c r="Y340" s="153" t="str">
        <f>IF(Tabela1[[#This Row],[Qsup Secção E]]=" -", " -", Tabela1[[#This Row],[Quantidade máxima (q) (tonelada)]]/Tabela1[[#This Row],[Qsup Secção E]])</f>
        <v xml:space="preserve"> -</v>
      </c>
      <c r="Z3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1" spans="2:27" s="1" customFormat="1" x14ac:dyDescent="0.3">
      <c r="B341" s="145"/>
      <c r="C341" s="146"/>
      <c r="D341" s="146"/>
      <c r="E341" s="146"/>
      <c r="F341" s="146"/>
      <c r="G341" s="146"/>
      <c r="H341" s="147"/>
      <c r="I341" s="146"/>
      <c r="J341" s="146"/>
      <c r="K341" s="146"/>
      <c r="L3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1" s="151" t="str">
        <f>IF(Tabela1[[#This Row],[Qinf Secção H]]=" -", " -", Tabela1[[#This Row],[Quantidade máxima (q) (tonelada)]]/Tabela1[[#This Row],[Qinf Secção H]])</f>
        <v xml:space="preserve"> -</v>
      </c>
      <c r="U341" s="152" t="str">
        <f>IF(Tabela1[[#This Row],[Qinf Secção P]]=" -", " -", Tabela1[[#This Row],[Quantidade máxima (q) (tonelada)]]/Tabela1[[#This Row],[Qinf Secção P]])</f>
        <v xml:space="preserve"> -</v>
      </c>
      <c r="V341" s="153" t="str">
        <f>IF(Tabela1[[#This Row],[Qinf Secção E]]=" -", " -", Tabela1[[#This Row],[Quantidade máxima (q) (tonelada)]]/Tabela1[[#This Row],[Qinf Secção E]])</f>
        <v xml:space="preserve"> -</v>
      </c>
      <c r="W341" s="152" t="str">
        <f>IF(Tabela1[[#This Row],[Qsup Secção H]]=" -", " -", Tabela1[[#This Row],[Quantidade máxima (q) (tonelada)]]/Tabela1[[#This Row],[Qsup Secção H]])</f>
        <v xml:space="preserve"> -</v>
      </c>
      <c r="X341" s="152" t="str">
        <f>IF(Tabela1[[#This Row],[Qsup Secção P]]=" -", " -", Tabela1[[#This Row],[Quantidade máxima (q) (tonelada)]]/Tabela1[[#This Row],[Qsup Secção P]])</f>
        <v xml:space="preserve"> -</v>
      </c>
      <c r="Y341" s="153" t="str">
        <f>IF(Tabela1[[#This Row],[Qsup Secção E]]=" -", " -", Tabela1[[#This Row],[Quantidade máxima (q) (tonelada)]]/Tabela1[[#This Row],[Qsup Secção E]])</f>
        <v xml:space="preserve"> -</v>
      </c>
      <c r="Z3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2" spans="2:27" s="1" customFormat="1" x14ac:dyDescent="0.3">
      <c r="B342" s="145"/>
      <c r="C342" s="146"/>
      <c r="D342" s="146"/>
      <c r="E342" s="146"/>
      <c r="F342" s="146"/>
      <c r="G342" s="146"/>
      <c r="H342" s="147"/>
      <c r="I342" s="146"/>
      <c r="J342" s="146"/>
      <c r="K342" s="146"/>
      <c r="L3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2" s="151" t="str">
        <f>IF(Tabela1[[#This Row],[Qinf Secção H]]=" -", " -", Tabela1[[#This Row],[Quantidade máxima (q) (tonelada)]]/Tabela1[[#This Row],[Qinf Secção H]])</f>
        <v xml:space="preserve"> -</v>
      </c>
      <c r="U342" s="152" t="str">
        <f>IF(Tabela1[[#This Row],[Qinf Secção P]]=" -", " -", Tabela1[[#This Row],[Quantidade máxima (q) (tonelada)]]/Tabela1[[#This Row],[Qinf Secção P]])</f>
        <v xml:space="preserve"> -</v>
      </c>
      <c r="V342" s="153" t="str">
        <f>IF(Tabela1[[#This Row],[Qinf Secção E]]=" -", " -", Tabela1[[#This Row],[Quantidade máxima (q) (tonelada)]]/Tabela1[[#This Row],[Qinf Secção E]])</f>
        <v xml:space="preserve"> -</v>
      </c>
      <c r="W342" s="152" t="str">
        <f>IF(Tabela1[[#This Row],[Qsup Secção H]]=" -", " -", Tabela1[[#This Row],[Quantidade máxima (q) (tonelada)]]/Tabela1[[#This Row],[Qsup Secção H]])</f>
        <v xml:space="preserve"> -</v>
      </c>
      <c r="X342" s="152" t="str">
        <f>IF(Tabela1[[#This Row],[Qsup Secção P]]=" -", " -", Tabela1[[#This Row],[Quantidade máxima (q) (tonelada)]]/Tabela1[[#This Row],[Qsup Secção P]])</f>
        <v xml:space="preserve"> -</v>
      </c>
      <c r="Y342" s="153" t="str">
        <f>IF(Tabela1[[#This Row],[Qsup Secção E]]=" -", " -", Tabela1[[#This Row],[Quantidade máxima (q) (tonelada)]]/Tabela1[[#This Row],[Qsup Secção E]])</f>
        <v xml:space="preserve"> -</v>
      </c>
      <c r="Z3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3" spans="2:27" s="1" customFormat="1" x14ac:dyDescent="0.3">
      <c r="B343" s="145"/>
      <c r="C343" s="146"/>
      <c r="D343" s="146"/>
      <c r="E343" s="146"/>
      <c r="F343" s="146"/>
      <c r="G343" s="146"/>
      <c r="H343" s="147"/>
      <c r="I343" s="146"/>
      <c r="J343" s="146"/>
      <c r="K343" s="146"/>
      <c r="L3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3" s="151" t="str">
        <f>IF(Tabela1[[#This Row],[Qinf Secção H]]=" -", " -", Tabela1[[#This Row],[Quantidade máxima (q) (tonelada)]]/Tabela1[[#This Row],[Qinf Secção H]])</f>
        <v xml:space="preserve"> -</v>
      </c>
      <c r="U343" s="152" t="str">
        <f>IF(Tabela1[[#This Row],[Qinf Secção P]]=" -", " -", Tabela1[[#This Row],[Quantidade máxima (q) (tonelada)]]/Tabela1[[#This Row],[Qinf Secção P]])</f>
        <v xml:space="preserve"> -</v>
      </c>
      <c r="V343" s="153" t="str">
        <f>IF(Tabela1[[#This Row],[Qinf Secção E]]=" -", " -", Tabela1[[#This Row],[Quantidade máxima (q) (tonelada)]]/Tabela1[[#This Row],[Qinf Secção E]])</f>
        <v xml:space="preserve"> -</v>
      </c>
      <c r="W343" s="152" t="str">
        <f>IF(Tabela1[[#This Row],[Qsup Secção H]]=" -", " -", Tabela1[[#This Row],[Quantidade máxima (q) (tonelada)]]/Tabela1[[#This Row],[Qsup Secção H]])</f>
        <v xml:space="preserve"> -</v>
      </c>
      <c r="X343" s="152" t="str">
        <f>IF(Tabela1[[#This Row],[Qsup Secção P]]=" -", " -", Tabela1[[#This Row],[Quantidade máxima (q) (tonelada)]]/Tabela1[[#This Row],[Qsup Secção P]])</f>
        <v xml:space="preserve"> -</v>
      </c>
      <c r="Y343" s="153" t="str">
        <f>IF(Tabela1[[#This Row],[Qsup Secção E]]=" -", " -", Tabela1[[#This Row],[Quantidade máxima (q) (tonelada)]]/Tabela1[[#This Row],[Qsup Secção E]])</f>
        <v xml:space="preserve"> -</v>
      </c>
      <c r="Z3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4" spans="2:27" s="1" customFormat="1" x14ac:dyDescent="0.3">
      <c r="B344" s="145"/>
      <c r="C344" s="146"/>
      <c r="D344" s="146"/>
      <c r="E344" s="146"/>
      <c r="F344" s="146"/>
      <c r="G344" s="146"/>
      <c r="H344" s="147"/>
      <c r="I344" s="146"/>
      <c r="J344" s="146"/>
      <c r="K344" s="146"/>
      <c r="L3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4" s="151" t="str">
        <f>IF(Tabela1[[#This Row],[Qinf Secção H]]=" -", " -", Tabela1[[#This Row],[Quantidade máxima (q) (tonelada)]]/Tabela1[[#This Row],[Qinf Secção H]])</f>
        <v xml:space="preserve"> -</v>
      </c>
      <c r="U344" s="152" t="str">
        <f>IF(Tabela1[[#This Row],[Qinf Secção P]]=" -", " -", Tabela1[[#This Row],[Quantidade máxima (q) (tonelada)]]/Tabela1[[#This Row],[Qinf Secção P]])</f>
        <v xml:space="preserve"> -</v>
      </c>
      <c r="V344" s="153" t="str">
        <f>IF(Tabela1[[#This Row],[Qinf Secção E]]=" -", " -", Tabela1[[#This Row],[Quantidade máxima (q) (tonelada)]]/Tabela1[[#This Row],[Qinf Secção E]])</f>
        <v xml:space="preserve"> -</v>
      </c>
      <c r="W344" s="152" t="str">
        <f>IF(Tabela1[[#This Row],[Qsup Secção H]]=" -", " -", Tabela1[[#This Row],[Quantidade máxima (q) (tonelada)]]/Tabela1[[#This Row],[Qsup Secção H]])</f>
        <v xml:space="preserve"> -</v>
      </c>
      <c r="X344" s="152" t="str">
        <f>IF(Tabela1[[#This Row],[Qsup Secção P]]=" -", " -", Tabela1[[#This Row],[Quantidade máxima (q) (tonelada)]]/Tabela1[[#This Row],[Qsup Secção P]])</f>
        <v xml:space="preserve"> -</v>
      </c>
      <c r="Y344" s="153" t="str">
        <f>IF(Tabela1[[#This Row],[Qsup Secção E]]=" -", " -", Tabela1[[#This Row],[Quantidade máxima (q) (tonelada)]]/Tabela1[[#This Row],[Qsup Secção E]])</f>
        <v xml:space="preserve"> -</v>
      </c>
      <c r="Z3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5" spans="2:27" s="1" customFormat="1" x14ac:dyDescent="0.3">
      <c r="B345" s="145"/>
      <c r="C345" s="146"/>
      <c r="D345" s="146"/>
      <c r="E345" s="146"/>
      <c r="F345" s="146"/>
      <c r="G345" s="146"/>
      <c r="H345" s="147"/>
      <c r="I345" s="146"/>
      <c r="J345" s="146"/>
      <c r="K345" s="146"/>
      <c r="L3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5" s="151" t="str">
        <f>IF(Tabela1[[#This Row],[Qinf Secção H]]=" -", " -", Tabela1[[#This Row],[Quantidade máxima (q) (tonelada)]]/Tabela1[[#This Row],[Qinf Secção H]])</f>
        <v xml:space="preserve"> -</v>
      </c>
      <c r="U345" s="152" t="str">
        <f>IF(Tabela1[[#This Row],[Qinf Secção P]]=" -", " -", Tabela1[[#This Row],[Quantidade máxima (q) (tonelada)]]/Tabela1[[#This Row],[Qinf Secção P]])</f>
        <v xml:space="preserve"> -</v>
      </c>
      <c r="V345" s="153" t="str">
        <f>IF(Tabela1[[#This Row],[Qinf Secção E]]=" -", " -", Tabela1[[#This Row],[Quantidade máxima (q) (tonelada)]]/Tabela1[[#This Row],[Qinf Secção E]])</f>
        <v xml:space="preserve"> -</v>
      </c>
      <c r="W345" s="152" t="str">
        <f>IF(Tabela1[[#This Row],[Qsup Secção H]]=" -", " -", Tabela1[[#This Row],[Quantidade máxima (q) (tonelada)]]/Tabela1[[#This Row],[Qsup Secção H]])</f>
        <v xml:space="preserve"> -</v>
      </c>
      <c r="X345" s="152" t="str">
        <f>IF(Tabela1[[#This Row],[Qsup Secção P]]=" -", " -", Tabela1[[#This Row],[Quantidade máxima (q) (tonelada)]]/Tabela1[[#This Row],[Qsup Secção P]])</f>
        <v xml:space="preserve"> -</v>
      </c>
      <c r="Y345" s="153" t="str">
        <f>IF(Tabela1[[#This Row],[Qsup Secção E]]=" -", " -", Tabela1[[#This Row],[Quantidade máxima (q) (tonelada)]]/Tabela1[[#This Row],[Qsup Secção E]])</f>
        <v xml:space="preserve"> -</v>
      </c>
      <c r="Z3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6" spans="2:27" s="1" customFormat="1" x14ac:dyDescent="0.3">
      <c r="B346" s="145"/>
      <c r="C346" s="146"/>
      <c r="D346" s="146"/>
      <c r="E346" s="146"/>
      <c r="F346" s="146"/>
      <c r="G346" s="146"/>
      <c r="H346" s="147"/>
      <c r="I346" s="146"/>
      <c r="J346" s="146"/>
      <c r="K346" s="146"/>
      <c r="L3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6" s="151" t="str">
        <f>IF(Tabela1[[#This Row],[Qinf Secção H]]=" -", " -", Tabela1[[#This Row],[Quantidade máxima (q) (tonelada)]]/Tabela1[[#This Row],[Qinf Secção H]])</f>
        <v xml:space="preserve"> -</v>
      </c>
      <c r="U346" s="152" t="str">
        <f>IF(Tabela1[[#This Row],[Qinf Secção P]]=" -", " -", Tabela1[[#This Row],[Quantidade máxima (q) (tonelada)]]/Tabela1[[#This Row],[Qinf Secção P]])</f>
        <v xml:space="preserve"> -</v>
      </c>
      <c r="V346" s="153" t="str">
        <f>IF(Tabela1[[#This Row],[Qinf Secção E]]=" -", " -", Tabela1[[#This Row],[Quantidade máxima (q) (tonelada)]]/Tabela1[[#This Row],[Qinf Secção E]])</f>
        <v xml:space="preserve"> -</v>
      </c>
      <c r="W346" s="152" t="str">
        <f>IF(Tabela1[[#This Row],[Qsup Secção H]]=" -", " -", Tabela1[[#This Row],[Quantidade máxima (q) (tonelada)]]/Tabela1[[#This Row],[Qsup Secção H]])</f>
        <v xml:space="preserve"> -</v>
      </c>
      <c r="X346" s="152" t="str">
        <f>IF(Tabela1[[#This Row],[Qsup Secção P]]=" -", " -", Tabela1[[#This Row],[Quantidade máxima (q) (tonelada)]]/Tabela1[[#This Row],[Qsup Secção P]])</f>
        <v xml:space="preserve"> -</v>
      </c>
      <c r="Y346" s="153" t="str">
        <f>IF(Tabela1[[#This Row],[Qsup Secção E]]=" -", " -", Tabela1[[#This Row],[Quantidade máxima (q) (tonelada)]]/Tabela1[[#This Row],[Qsup Secção E]])</f>
        <v xml:space="preserve"> -</v>
      </c>
      <c r="Z3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7" spans="2:27" s="1" customFormat="1" x14ac:dyDescent="0.3">
      <c r="B347" s="145"/>
      <c r="C347" s="146"/>
      <c r="D347" s="146"/>
      <c r="E347" s="146"/>
      <c r="F347" s="146"/>
      <c r="G347" s="146"/>
      <c r="H347" s="147"/>
      <c r="I347" s="146"/>
      <c r="J347" s="146"/>
      <c r="K347" s="146"/>
      <c r="L3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7" s="151" t="str">
        <f>IF(Tabela1[[#This Row],[Qinf Secção H]]=" -", " -", Tabela1[[#This Row],[Quantidade máxima (q) (tonelada)]]/Tabela1[[#This Row],[Qinf Secção H]])</f>
        <v xml:space="preserve"> -</v>
      </c>
      <c r="U347" s="152" t="str">
        <f>IF(Tabela1[[#This Row],[Qinf Secção P]]=" -", " -", Tabela1[[#This Row],[Quantidade máxima (q) (tonelada)]]/Tabela1[[#This Row],[Qinf Secção P]])</f>
        <v xml:space="preserve"> -</v>
      </c>
      <c r="V347" s="153" t="str">
        <f>IF(Tabela1[[#This Row],[Qinf Secção E]]=" -", " -", Tabela1[[#This Row],[Quantidade máxima (q) (tonelada)]]/Tabela1[[#This Row],[Qinf Secção E]])</f>
        <v xml:space="preserve"> -</v>
      </c>
      <c r="W347" s="152" t="str">
        <f>IF(Tabela1[[#This Row],[Qsup Secção H]]=" -", " -", Tabela1[[#This Row],[Quantidade máxima (q) (tonelada)]]/Tabela1[[#This Row],[Qsup Secção H]])</f>
        <v xml:space="preserve"> -</v>
      </c>
      <c r="X347" s="152" t="str">
        <f>IF(Tabela1[[#This Row],[Qsup Secção P]]=" -", " -", Tabela1[[#This Row],[Quantidade máxima (q) (tonelada)]]/Tabela1[[#This Row],[Qsup Secção P]])</f>
        <v xml:space="preserve"> -</v>
      </c>
      <c r="Y347" s="153" t="str">
        <f>IF(Tabela1[[#This Row],[Qsup Secção E]]=" -", " -", Tabela1[[#This Row],[Quantidade máxima (q) (tonelada)]]/Tabela1[[#This Row],[Qsup Secção E]])</f>
        <v xml:space="preserve"> -</v>
      </c>
      <c r="Z3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8" spans="2:27" s="1" customFormat="1" x14ac:dyDescent="0.3">
      <c r="B348" s="145"/>
      <c r="C348" s="146"/>
      <c r="D348" s="146"/>
      <c r="E348" s="146"/>
      <c r="F348" s="146"/>
      <c r="G348" s="146"/>
      <c r="H348" s="147"/>
      <c r="I348" s="146"/>
      <c r="J348" s="146"/>
      <c r="K348" s="146"/>
      <c r="L3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8" s="151" t="str">
        <f>IF(Tabela1[[#This Row],[Qinf Secção H]]=" -", " -", Tabela1[[#This Row],[Quantidade máxima (q) (tonelada)]]/Tabela1[[#This Row],[Qinf Secção H]])</f>
        <v xml:space="preserve"> -</v>
      </c>
      <c r="U348" s="152" t="str">
        <f>IF(Tabela1[[#This Row],[Qinf Secção P]]=" -", " -", Tabela1[[#This Row],[Quantidade máxima (q) (tonelada)]]/Tabela1[[#This Row],[Qinf Secção P]])</f>
        <v xml:space="preserve"> -</v>
      </c>
      <c r="V348" s="153" t="str">
        <f>IF(Tabela1[[#This Row],[Qinf Secção E]]=" -", " -", Tabela1[[#This Row],[Quantidade máxima (q) (tonelada)]]/Tabela1[[#This Row],[Qinf Secção E]])</f>
        <v xml:space="preserve"> -</v>
      </c>
      <c r="W348" s="152" t="str">
        <f>IF(Tabela1[[#This Row],[Qsup Secção H]]=" -", " -", Tabela1[[#This Row],[Quantidade máxima (q) (tonelada)]]/Tabela1[[#This Row],[Qsup Secção H]])</f>
        <v xml:space="preserve"> -</v>
      </c>
      <c r="X348" s="152" t="str">
        <f>IF(Tabela1[[#This Row],[Qsup Secção P]]=" -", " -", Tabela1[[#This Row],[Quantidade máxima (q) (tonelada)]]/Tabela1[[#This Row],[Qsup Secção P]])</f>
        <v xml:space="preserve"> -</v>
      </c>
      <c r="Y348" s="153" t="str">
        <f>IF(Tabela1[[#This Row],[Qsup Secção E]]=" -", " -", Tabela1[[#This Row],[Quantidade máxima (q) (tonelada)]]/Tabela1[[#This Row],[Qsup Secção E]])</f>
        <v xml:space="preserve"> -</v>
      </c>
      <c r="Z3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49" spans="2:27" s="1" customFormat="1" x14ac:dyDescent="0.3">
      <c r="B349" s="145"/>
      <c r="C349" s="146"/>
      <c r="D349" s="146"/>
      <c r="E349" s="146"/>
      <c r="F349" s="146"/>
      <c r="G349" s="146"/>
      <c r="H349" s="147"/>
      <c r="I349" s="146"/>
      <c r="J349" s="146"/>
      <c r="K349" s="146"/>
      <c r="L3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49" s="151" t="str">
        <f>IF(Tabela1[[#This Row],[Qinf Secção H]]=" -", " -", Tabela1[[#This Row],[Quantidade máxima (q) (tonelada)]]/Tabela1[[#This Row],[Qinf Secção H]])</f>
        <v xml:space="preserve"> -</v>
      </c>
      <c r="U349" s="152" t="str">
        <f>IF(Tabela1[[#This Row],[Qinf Secção P]]=" -", " -", Tabela1[[#This Row],[Quantidade máxima (q) (tonelada)]]/Tabela1[[#This Row],[Qinf Secção P]])</f>
        <v xml:space="preserve"> -</v>
      </c>
      <c r="V349" s="153" t="str">
        <f>IF(Tabela1[[#This Row],[Qinf Secção E]]=" -", " -", Tabela1[[#This Row],[Quantidade máxima (q) (tonelada)]]/Tabela1[[#This Row],[Qinf Secção E]])</f>
        <v xml:space="preserve"> -</v>
      </c>
      <c r="W349" s="152" t="str">
        <f>IF(Tabela1[[#This Row],[Qsup Secção H]]=" -", " -", Tabela1[[#This Row],[Quantidade máxima (q) (tonelada)]]/Tabela1[[#This Row],[Qsup Secção H]])</f>
        <v xml:space="preserve"> -</v>
      </c>
      <c r="X349" s="152" t="str">
        <f>IF(Tabela1[[#This Row],[Qsup Secção P]]=" -", " -", Tabela1[[#This Row],[Quantidade máxima (q) (tonelada)]]/Tabela1[[#This Row],[Qsup Secção P]])</f>
        <v xml:space="preserve"> -</v>
      </c>
      <c r="Y349" s="153" t="str">
        <f>IF(Tabela1[[#This Row],[Qsup Secção E]]=" -", " -", Tabela1[[#This Row],[Quantidade máxima (q) (tonelada)]]/Tabela1[[#This Row],[Qsup Secção E]])</f>
        <v xml:space="preserve"> -</v>
      </c>
      <c r="Z3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0" spans="2:27" s="1" customFormat="1" x14ac:dyDescent="0.3">
      <c r="B350" s="145"/>
      <c r="C350" s="146"/>
      <c r="D350" s="146"/>
      <c r="E350" s="146"/>
      <c r="F350" s="146"/>
      <c r="G350" s="146"/>
      <c r="H350" s="147"/>
      <c r="I350" s="146"/>
      <c r="J350" s="146"/>
      <c r="K350" s="146"/>
      <c r="L3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0" s="151" t="str">
        <f>IF(Tabela1[[#This Row],[Qinf Secção H]]=" -", " -", Tabela1[[#This Row],[Quantidade máxima (q) (tonelada)]]/Tabela1[[#This Row],[Qinf Secção H]])</f>
        <v xml:space="preserve"> -</v>
      </c>
      <c r="U350" s="152" t="str">
        <f>IF(Tabela1[[#This Row],[Qinf Secção P]]=" -", " -", Tabela1[[#This Row],[Quantidade máxima (q) (tonelada)]]/Tabela1[[#This Row],[Qinf Secção P]])</f>
        <v xml:space="preserve"> -</v>
      </c>
      <c r="V350" s="153" t="str">
        <f>IF(Tabela1[[#This Row],[Qinf Secção E]]=" -", " -", Tabela1[[#This Row],[Quantidade máxima (q) (tonelada)]]/Tabela1[[#This Row],[Qinf Secção E]])</f>
        <v xml:space="preserve"> -</v>
      </c>
      <c r="W350" s="152" t="str">
        <f>IF(Tabela1[[#This Row],[Qsup Secção H]]=" -", " -", Tabela1[[#This Row],[Quantidade máxima (q) (tonelada)]]/Tabela1[[#This Row],[Qsup Secção H]])</f>
        <v xml:space="preserve"> -</v>
      </c>
      <c r="X350" s="152" t="str">
        <f>IF(Tabela1[[#This Row],[Qsup Secção P]]=" -", " -", Tabela1[[#This Row],[Quantidade máxima (q) (tonelada)]]/Tabela1[[#This Row],[Qsup Secção P]])</f>
        <v xml:space="preserve"> -</v>
      </c>
      <c r="Y350" s="153" t="str">
        <f>IF(Tabela1[[#This Row],[Qsup Secção E]]=" -", " -", Tabela1[[#This Row],[Quantidade máxima (q) (tonelada)]]/Tabela1[[#This Row],[Qsup Secção E]])</f>
        <v xml:space="preserve"> -</v>
      </c>
      <c r="Z3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1" spans="2:27" s="1" customFormat="1" x14ac:dyDescent="0.3">
      <c r="B351" s="145"/>
      <c r="C351" s="146"/>
      <c r="D351" s="146"/>
      <c r="E351" s="146"/>
      <c r="F351" s="146"/>
      <c r="G351" s="146"/>
      <c r="H351" s="147"/>
      <c r="I351" s="146"/>
      <c r="J351" s="146"/>
      <c r="K351" s="146"/>
      <c r="L3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1" s="151" t="str">
        <f>IF(Tabela1[[#This Row],[Qinf Secção H]]=" -", " -", Tabela1[[#This Row],[Quantidade máxima (q) (tonelada)]]/Tabela1[[#This Row],[Qinf Secção H]])</f>
        <v xml:space="preserve"> -</v>
      </c>
      <c r="U351" s="152" t="str">
        <f>IF(Tabela1[[#This Row],[Qinf Secção P]]=" -", " -", Tabela1[[#This Row],[Quantidade máxima (q) (tonelada)]]/Tabela1[[#This Row],[Qinf Secção P]])</f>
        <v xml:space="preserve"> -</v>
      </c>
      <c r="V351" s="153" t="str">
        <f>IF(Tabela1[[#This Row],[Qinf Secção E]]=" -", " -", Tabela1[[#This Row],[Quantidade máxima (q) (tonelada)]]/Tabela1[[#This Row],[Qinf Secção E]])</f>
        <v xml:space="preserve"> -</v>
      </c>
      <c r="W351" s="152" t="str">
        <f>IF(Tabela1[[#This Row],[Qsup Secção H]]=" -", " -", Tabela1[[#This Row],[Quantidade máxima (q) (tonelada)]]/Tabela1[[#This Row],[Qsup Secção H]])</f>
        <v xml:space="preserve"> -</v>
      </c>
      <c r="X351" s="152" t="str">
        <f>IF(Tabela1[[#This Row],[Qsup Secção P]]=" -", " -", Tabela1[[#This Row],[Quantidade máxima (q) (tonelada)]]/Tabela1[[#This Row],[Qsup Secção P]])</f>
        <v xml:space="preserve"> -</v>
      </c>
      <c r="Y351" s="153" t="str">
        <f>IF(Tabela1[[#This Row],[Qsup Secção E]]=" -", " -", Tabela1[[#This Row],[Quantidade máxima (q) (tonelada)]]/Tabela1[[#This Row],[Qsup Secção E]])</f>
        <v xml:space="preserve"> -</v>
      </c>
      <c r="Z3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2" spans="2:27" s="1" customFormat="1" x14ac:dyDescent="0.3">
      <c r="B352" s="145"/>
      <c r="C352" s="146"/>
      <c r="D352" s="146"/>
      <c r="E352" s="146"/>
      <c r="F352" s="146"/>
      <c r="G352" s="146"/>
      <c r="H352" s="147"/>
      <c r="I352" s="146"/>
      <c r="J352" s="146"/>
      <c r="K352" s="146"/>
      <c r="L3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2" s="151" t="str">
        <f>IF(Tabela1[[#This Row],[Qinf Secção H]]=" -", " -", Tabela1[[#This Row],[Quantidade máxima (q) (tonelada)]]/Tabela1[[#This Row],[Qinf Secção H]])</f>
        <v xml:space="preserve"> -</v>
      </c>
      <c r="U352" s="152" t="str">
        <f>IF(Tabela1[[#This Row],[Qinf Secção P]]=" -", " -", Tabela1[[#This Row],[Quantidade máxima (q) (tonelada)]]/Tabela1[[#This Row],[Qinf Secção P]])</f>
        <v xml:space="preserve"> -</v>
      </c>
      <c r="V352" s="153" t="str">
        <f>IF(Tabela1[[#This Row],[Qinf Secção E]]=" -", " -", Tabela1[[#This Row],[Quantidade máxima (q) (tonelada)]]/Tabela1[[#This Row],[Qinf Secção E]])</f>
        <v xml:space="preserve"> -</v>
      </c>
      <c r="W352" s="152" t="str">
        <f>IF(Tabela1[[#This Row],[Qsup Secção H]]=" -", " -", Tabela1[[#This Row],[Quantidade máxima (q) (tonelada)]]/Tabela1[[#This Row],[Qsup Secção H]])</f>
        <v xml:space="preserve"> -</v>
      </c>
      <c r="X352" s="152" t="str">
        <f>IF(Tabela1[[#This Row],[Qsup Secção P]]=" -", " -", Tabela1[[#This Row],[Quantidade máxima (q) (tonelada)]]/Tabela1[[#This Row],[Qsup Secção P]])</f>
        <v xml:space="preserve"> -</v>
      </c>
      <c r="Y352" s="153" t="str">
        <f>IF(Tabela1[[#This Row],[Qsup Secção E]]=" -", " -", Tabela1[[#This Row],[Quantidade máxima (q) (tonelada)]]/Tabela1[[#This Row],[Qsup Secção E]])</f>
        <v xml:space="preserve"> -</v>
      </c>
      <c r="Z3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3" spans="2:27" s="1" customFormat="1" x14ac:dyDescent="0.3">
      <c r="B353" s="145"/>
      <c r="C353" s="146"/>
      <c r="D353" s="146"/>
      <c r="E353" s="146"/>
      <c r="F353" s="146"/>
      <c r="G353" s="146"/>
      <c r="H353" s="147"/>
      <c r="I353" s="146"/>
      <c r="J353" s="146"/>
      <c r="K353" s="146"/>
      <c r="L3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3" s="151" t="str">
        <f>IF(Tabela1[[#This Row],[Qinf Secção H]]=" -", " -", Tabela1[[#This Row],[Quantidade máxima (q) (tonelada)]]/Tabela1[[#This Row],[Qinf Secção H]])</f>
        <v xml:space="preserve"> -</v>
      </c>
      <c r="U353" s="152" t="str">
        <f>IF(Tabela1[[#This Row],[Qinf Secção P]]=" -", " -", Tabela1[[#This Row],[Quantidade máxima (q) (tonelada)]]/Tabela1[[#This Row],[Qinf Secção P]])</f>
        <v xml:space="preserve"> -</v>
      </c>
      <c r="V353" s="153" t="str">
        <f>IF(Tabela1[[#This Row],[Qinf Secção E]]=" -", " -", Tabela1[[#This Row],[Quantidade máxima (q) (tonelada)]]/Tabela1[[#This Row],[Qinf Secção E]])</f>
        <v xml:space="preserve"> -</v>
      </c>
      <c r="W353" s="152" t="str">
        <f>IF(Tabela1[[#This Row],[Qsup Secção H]]=" -", " -", Tabela1[[#This Row],[Quantidade máxima (q) (tonelada)]]/Tabela1[[#This Row],[Qsup Secção H]])</f>
        <v xml:space="preserve"> -</v>
      </c>
      <c r="X353" s="152" t="str">
        <f>IF(Tabela1[[#This Row],[Qsup Secção P]]=" -", " -", Tabela1[[#This Row],[Quantidade máxima (q) (tonelada)]]/Tabela1[[#This Row],[Qsup Secção P]])</f>
        <v xml:space="preserve"> -</v>
      </c>
      <c r="Y353" s="153" t="str">
        <f>IF(Tabela1[[#This Row],[Qsup Secção E]]=" -", " -", Tabela1[[#This Row],[Quantidade máxima (q) (tonelada)]]/Tabela1[[#This Row],[Qsup Secção E]])</f>
        <v xml:space="preserve"> -</v>
      </c>
      <c r="Z3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4" spans="2:27" s="1" customFormat="1" x14ac:dyDescent="0.3">
      <c r="B354" s="145"/>
      <c r="C354" s="146"/>
      <c r="D354" s="146"/>
      <c r="E354" s="146"/>
      <c r="F354" s="146"/>
      <c r="G354" s="146"/>
      <c r="H354" s="147"/>
      <c r="I354" s="146"/>
      <c r="J354" s="146"/>
      <c r="K354" s="146"/>
      <c r="L3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4" s="151" t="str">
        <f>IF(Tabela1[[#This Row],[Qinf Secção H]]=" -", " -", Tabela1[[#This Row],[Quantidade máxima (q) (tonelada)]]/Tabela1[[#This Row],[Qinf Secção H]])</f>
        <v xml:space="preserve"> -</v>
      </c>
      <c r="U354" s="152" t="str">
        <f>IF(Tabela1[[#This Row],[Qinf Secção P]]=" -", " -", Tabela1[[#This Row],[Quantidade máxima (q) (tonelada)]]/Tabela1[[#This Row],[Qinf Secção P]])</f>
        <v xml:space="preserve"> -</v>
      </c>
      <c r="V354" s="153" t="str">
        <f>IF(Tabela1[[#This Row],[Qinf Secção E]]=" -", " -", Tabela1[[#This Row],[Quantidade máxima (q) (tonelada)]]/Tabela1[[#This Row],[Qinf Secção E]])</f>
        <v xml:space="preserve"> -</v>
      </c>
      <c r="W354" s="152" t="str">
        <f>IF(Tabela1[[#This Row],[Qsup Secção H]]=" -", " -", Tabela1[[#This Row],[Quantidade máxima (q) (tonelada)]]/Tabela1[[#This Row],[Qsup Secção H]])</f>
        <v xml:space="preserve"> -</v>
      </c>
      <c r="X354" s="152" t="str">
        <f>IF(Tabela1[[#This Row],[Qsup Secção P]]=" -", " -", Tabela1[[#This Row],[Quantidade máxima (q) (tonelada)]]/Tabela1[[#This Row],[Qsup Secção P]])</f>
        <v xml:space="preserve"> -</v>
      </c>
      <c r="Y354" s="153" t="str">
        <f>IF(Tabela1[[#This Row],[Qsup Secção E]]=" -", " -", Tabela1[[#This Row],[Quantidade máxima (q) (tonelada)]]/Tabela1[[#This Row],[Qsup Secção E]])</f>
        <v xml:space="preserve"> -</v>
      </c>
      <c r="Z3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5" spans="2:27" s="1" customFormat="1" x14ac:dyDescent="0.3">
      <c r="B355" s="145"/>
      <c r="C355" s="146"/>
      <c r="D355" s="146"/>
      <c r="E355" s="146"/>
      <c r="F355" s="146"/>
      <c r="G355" s="146"/>
      <c r="H355" s="147"/>
      <c r="I355" s="146"/>
      <c r="J355" s="146"/>
      <c r="K355" s="146"/>
      <c r="L3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5" s="151" t="str">
        <f>IF(Tabela1[[#This Row],[Qinf Secção H]]=" -", " -", Tabela1[[#This Row],[Quantidade máxima (q) (tonelada)]]/Tabela1[[#This Row],[Qinf Secção H]])</f>
        <v xml:space="preserve"> -</v>
      </c>
      <c r="U355" s="152" t="str">
        <f>IF(Tabela1[[#This Row],[Qinf Secção P]]=" -", " -", Tabela1[[#This Row],[Quantidade máxima (q) (tonelada)]]/Tabela1[[#This Row],[Qinf Secção P]])</f>
        <v xml:space="preserve"> -</v>
      </c>
      <c r="V355" s="153" t="str">
        <f>IF(Tabela1[[#This Row],[Qinf Secção E]]=" -", " -", Tabela1[[#This Row],[Quantidade máxima (q) (tonelada)]]/Tabela1[[#This Row],[Qinf Secção E]])</f>
        <v xml:space="preserve"> -</v>
      </c>
      <c r="W355" s="152" t="str">
        <f>IF(Tabela1[[#This Row],[Qsup Secção H]]=" -", " -", Tabela1[[#This Row],[Quantidade máxima (q) (tonelada)]]/Tabela1[[#This Row],[Qsup Secção H]])</f>
        <v xml:space="preserve"> -</v>
      </c>
      <c r="X355" s="152" t="str">
        <f>IF(Tabela1[[#This Row],[Qsup Secção P]]=" -", " -", Tabela1[[#This Row],[Quantidade máxima (q) (tonelada)]]/Tabela1[[#This Row],[Qsup Secção P]])</f>
        <v xml:space="preserve"> -</v>
      </c>
      <c r="Y355" s="153" t="str">
        <f>IF(Tabela1[[#This Row],[Qsup Secção E]]=" -", " -", Tabela1[[#This Row],[Quantidade máxima (q) (tonelada)]]/Tabela1[[#This Row],[Qsup Secção E]])</f>
        <v xml:space="preserve"> -</v>
      </c>
      <c r="Z3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6" spans="2:27" s="1" customFormat="1" x14ac:dyDescent="0.3">
      <c r="B356" s="145"/>
      <c r="C356" s="146"/>
      <c r="D356" s="146"/>
      <c r="E356" s="146"/>
      <c r="F356" s="146"/>
      <c r="G356" s="146"/>
      <c r="H356" s="147"/>
      <c r="I356" s="146"/>
      <c r="J356" s="146"/>
      <c r="K356" s="146"/>
      <c r="L3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6" s="151" t="str">
        <f>IF(Tabela1[[#This Row],[Qinf Secção H]]=" -", " -", Tabela1[[#This Row],[Quantidade máxima (q) (tonelada)]]/Tabela1[[#This Row],[Qinf Secção H]])</f>
        <v xml:space="preserve"> -</v>
      </c>
      <c r="U356" s="152" t="str">
        <f>IF(Tabela1[[#This Row],[Qinf Secção P]]=" -", " -", Tabela1[[#This Row],[Quantidade máxima (q) (tonelada)]]/Tabela1[[#This Row],[Qinf Secção P]])</f>
        <v xml:space="preserve"> -</v>
      </c>
      <c r="V356" s="153" t="str">
        <f>IF(Tabela1[[#This Row],[Qinf Secção E]]=" -", " -", Tabela1[[#This Row],[Quantidade máxima (q) (tonelada)]]/Tabela1[[#This Row],[Qinf Secção E]])</f>
        <v xml:space="preserve"> -</v>
      </c>
      <c r="W356" s="152" t="str">
        <f>IF(Tabela1[[#This Row],[Qsup Secção H]]=" -", " -", Tabela1[[#This Row],[Quantidade máxima (q) (tonelada)]]/Tabela1[[#This Row],[Qsup Secção H]])</f>
        <v xml:space="preserve"> -</v>
      </c>
      <c r="X356" s="152" t="str">
        <f>IF(Tabela1[[#This Row],[Qsup Secção P]]=" -", " -", Tabela1[[#This Row],[Quantidade máxima (q) (tonelada)]]/Tabela1[[#This Row],[Qsup Secção P]])</f>
        <v xml:space="preserve"> -</v>
      </c>
      <c r="Y356" s="153" t="str">
        <f>IF(Tabela1[[#This Row],[Qsup Secção E]]=" -", " -", Tabela1[[#This Row],[Quantidade máxima (q) (tonelada)]]/Tabela1[[#This Row],[Qsup Secção E]])</f>
        <v xml:space="preserve"> -</v>
      </c>
      <c r="Z3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7" spans="2:27" s="1" customFormat="1" x14ac:dyDescent="0.3">
      <c r="B357" s="145"/>
      <c r="C357" s="146"/>
      <c r="D357" s="146"/>
      <c r="E357" s="146"/>
      <c r="F357" s="146"/>
      <c r="G357" s="146"/>
      <c r="H357" s="147"/>
      <c r="I357" s="146"/>
      <c r="J357" s="146"/>
      <c r="K357" s="146"/>
      <c r="L3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7" s="151" t="str">
        <f>IF(Tabela1[[#This Row],[Qinf Secção H]]=" -", " -", Tabela1[[#This Row],[Quantidade máxima (q) (tonelada)]]/Tabela1[[#This Row],[Qinf Secção H]])</f>
        <v xml:space="preserve"> -</v>
      </c>
      <c r="U357" s="152" t="str">
        <f>IF(Tabela1[[#This Row],[Qinf Secção P]]=" -", " -", Tabela1[[#This Row],[Quantidade máxima (q) (tonelada)]]/Tabela1[[#This Row],[Qinf Secção P]])</f>
        <v xml:space="preserve"> -</v>
      </c>
      <c r="V357" s="153" t="str">
        <f>IF(Tabela1[[#This Row],[Qinf Secção E]]=" -", " -", Tabela1[[#This Row],[Quantidade máxima (q) (tonelada)]]/Tabela1[[#This Row],[Qinf Secção E]])</f>
        <v xml:space="preserve"> -</v>
      </c>
      <c r="W357" s="152" t="str">
        <f>IF(Tabela1[[#This Row],[Qsup Secção H]]=" -", " -", Tabela1[[#This Row],[Quantidade máxima (q) (tonelada)]]/Tabela1[[#This Row],[Qsup Secção H]])</f>
        <v xml:space="preserve"> -</v>
      </c>
      <c r="X357" s="152" t="str">
        <f>IF(Tabela1[[#This Row],[Qsup Secção P]]=" -", " -", Tabela1[[#This Row],[Quantidade máxima (q) (tonelada)]]/Tabela1[[#This Row],[Qsup Secção P]])</f>
        <v xml:space="preserve"> -</v>
      </c>
      <c r="Y357" s="153" t="str">
        <f>IF(Tabela1[[#This Row],[Qsup Secção E]]=" -", " -", Tabela1[[#This Row],[Quantidade máxima (q) (tonelada)]]/Tabela1[[#This Row],[Qsup Secção E]])</f>
        <v xml:space="preserve"> -</v>
      </c>
      <c r="Z3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8" spans="2:27" s="1" customFormat="1" x14ac:dyDescent="0.3">
      <c r="B358" s="145"/>
      <c r="C358" s="146"/>
      <c r="D358" s="146"/>
      <c r="E358" s="146"/>
      <c r="F358" s="146"/>
      <c r="G358" s="146"/>
      <c r="H358" s="147"/>
      <c r="I358" s="146"/>
      <c r="J358" s="146"/>
      <c r="K358" s="146"/>
      <c r="L3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8" s="151" t="str">
        <f>IF(Tabela1[[#This Row],[Qinf Secção H]]=" -", " -", Tabela1[[#This Row],[Quantidade máxima (q) (tonelada)]]/Tabela1[[#This Row],[Qinf Secção H]])</f>
        <v xml:space="preserve"> -</v>
      </c>
      <c r="U358" s="152" t="str">
        <f>IF(Tabela1[[#This Row],[Qinf Secção P]]=" -", " -", Tabela1[[#This Row],[Quantidade máxima (q) (tonelada)]]/Tabela1[[#This Row],[Qinf Secção P]])</f>
        <v xml:space="preserve"> -</v>
      </c>
      <c r="V358" s="153" t="str">
        <f>IF(Tabela1[[#This Row],[Qinf Secção E]]=" -", " -", Tabela1[[#This Row],[Quantidade máxima (q) (tonelada)]]/Tabela1[[#This Row],[Qinf Secção E]])</f>
        <v xml:space="preserve"> -</v>
      </c>
      <c r="W358" s="152" t="str">
        <f>IF(Tabela1[[#This Row],[Qsup Secção H]]=" -", " -", Tabela1[[#This Row],[Quantidade máxima (q) (tonelada)]]/Tabela1[[#This Row],[Qsup Secção H]])</f>
        <v xml:space="preserve"> -</v>
      </c>
      <c r="X358" s="152" t="str">
        <f>IF(Tabela1[[#This Row],[Qsup Secção P]]=" -", " -", Tabela1[[#This Row],[Quantidade máxima (q) (tonelada)]]/Tabela1[[#This Row],[Qsup Secção P]])</f>
        <v xml:space="preserve"> -</v>
      </c>
      <c r="Y358" s="153" t="str">
        <f>IF(Tabela1[[#This Row],[Qsup Secção E]]=" -", " -", Tabela1[[#This Row],[Quantidade máxima (q) (tonelada)]]/Tabela1[[#This Row],[Qsup Secção E]])</f>
        <v xml:space="preserve"> -</v>
      </c>
      <c r="Z3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59" spans="2:27" s="1" customFormat="1" x14ac:dyDescent="0.3">
      <c r="B359" s="145"/>
      <c r="C359" s="146"/>
      <c r="D359" s="146"/>
      <c r="E359" s="146"/>
      <c r="F359" s="146"/>
      <c r="G359" s="146"/>
      <c r="H359" s="147"/>
      <c r="I359" s="146"/>
      <c r="J359" s="146"/>
      <c r="K359" s="146"/>
      <c r="L3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59" s="151" t="str">
        <f>IF(Tabela1[[#This Row],[Qinf Secção H]]=" -", " -", Tabela1[[#This Row],[Quantidade máxima (q) (tonelada)]]/Tabela1[[#This Row],[Qinf Secção H]])</f>
        <v xml:space="preserve"> -</v>
      </c>
      <c r="U359" s="152" t="str">
        <f>IF(Tabela1[[#This Row],[Qinf Secção P]]=" -", " -", Tabela1[[#This Row],[Quantidade máxima (q) (tonelada)]]/Tabela1[[#This Row],[Qinf Secção P]])</f>
        <v xml:space="preserve"> -</v>
      </c>
      <c r="V359" s="153" t="str">
        <f>IF(Tabela1[[#This Row],[Qinf Secção E]]=" -", " -", Tabela1[[#This Row],[Quantidade máxima (q) (tonelada)]]/Tabela1[[#This Row],[Qinf Secção E]])</f>
        <v xml:space="preserve"> -</v>
      </c>
      <c r="W359" s="152" t="str">
        <f>IF(Tabela1[[#This Row],[Qsup Secção H]]=" -", " -", Tabela1[[#This Row],[Quantidade máxima (q) (tonelada)]]/Tabela1[[#This Row],[Qsup Secção H]])</f>
        <v xml:space="preserve"> -</v>
      </c>
      <c r="X359" s="152" t="str">
        <f>IF(Tabela1[[#This Row],[Qsup Secção P]]=" -", " -", Tabela1[[#This Row],[Quantidade máxima (q) (tonelada)]]/Tabela1[[#This Row],[Qsup Secção P]])</f>
        <v xml:space="preserve"> -</v>
      </c>
      <c r="Y359" s="153" t="str">
        <f>IF(Tabela1[[#This Row],[Qsup Secção E]]=" -", " -", Tabela1[[#This Row],[Quantidade máxima (q) (tonelada)]]/Tabela1[[#This Row],[Qsup Secção E]])</f>
        <v xml:space="preserve"> -</v>
      </c>
      <c r="Z3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0" spans="2:27" s="1" customFormat="1" x14ac:dyDescent="0.3">
      <c r="B360" s="145"/>
      <c r="C360" s="146"/>
      <c r="D360" s="146"/>
      <c r="E360" s="146"/>
      <c r="F360" s="146"/>
      <c r="G360" s="146"/>
      <c r="H360" s="147"/>
      <c r="I360" s="146"/>
      <c r="J360" s="146"/>
      <c r="K360" s="146"/>
      <c r="L3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0" s="151" t="str">
        <f>IF(Tabela1[[#This Row],[Qinf Secção H]]=" -", " -", Tabela1[[#This Row],[Quantidade máxima (q) (tonelada)]]/Tabela1[[#This Row],[Qinf Secção H]])</f>
        <v xml:space="preserve"> -</v>
      </c>
      <c r="U360" s="152" t="str">
        <f>IF(Tabela1[[#This Row],[Qinf Secção P]]=" -", " -", Tabela1[[#This Row],[Quantidade máxima (q) (tonelada)]]/Tabela1[[#This Row],[Qinf Secção P]])</f>
        <v xml:space="preserve"> -</v>
      </c>
      <c r="V360" s="153" t="str">
        <f>IF(Tabela1[[#This Row],[Qinf Secção E]]=" -", " -", Tabela1[[#This Row],[Quantidade máxima (q) (tonelada)]]/Tabela1[[#This Row],[Qinf Secção E]])</f>
        <v xml:space="preserve"> -</v>
      </c>
      <c r="W360" s="152" t="str">
        <f>IF(Tabela1[[#This Row],[Qsup Secção H]]=" -", " -", Tabela1[[#This Row],[Quantidade máxima (q) (tonelada)]]/Tabela1[[#This Row],[Qsup Secção H]])</f>
        <v xml:space="preserve"> -</v>
      </c>
      <c r="X360" s="152" t="str">
        <f>IF(Tabela1[[#This Row],[Qsup Secção P]]=" -", " -", Tabela1[[#This Row],[Quantidade máxima (q) (tonelada)]]/Tabela1[[#This Row],[Qsup Secção P]])</f>
        <v xml:space="preserve"> -</v>
      </c>
      <c r="Y360" s="153" t="str">
        <f>IF(Tabela1[[#This Row],[Qsup Secção E]]=" -", " -", Tabela1[[#This Row],[Quantidade máxima (q) (tonelada)]]/Tabela1[[#This Row],[Qsup Secção E]])</f>
        <v xml:space="preserve"> -</v>
      </c>
      <c r="Z3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1" spans="2:27" s="1" customFormat="1" x14ac:dyDescent="0.3">
      <c r="B361" s="145"/>
      <c r="C361" s="146"/>
      <c r="D361" s="146"/>
      <c r="E361" s="146"/>
      <c r="F361" s="146"/>
      <c r="G361" s="146"/>
      <c r="H361" s="147"/>
      <c r="I361" s="146"/>
      <c r="J361" s="146"/>
      <c r="K361" s="146"/>
      <c r="L3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1" s="151" t="str">
        <f>IF(Tabela1[[#This Row],[Qinf Secção H]]=" -", " -", Tabela1[[#This Row],[Quantidade máxima (q) (tonelada)]]/Tabela1[[#This Row],[Qinf Secção H]])</f>
        <v xml:space="preserve"> -</v>
      </c>
      <c r="U361" s="152" t="str">
        <f>IF(Tabela1[[#This Row],[Qinf Secção P]]=" -", " -", Tabela1[[#This Row],[Quantidade máxima (q) (tonelada)]]/Tabela1[[#This Row],[Qinf Secção P]])</f>
        <v xml:space="preserve"> -</v>
      </c>
      <c r="V361" s="153" t="str">
        <f>IF(Tabela1[[#This Row],[Qinf Secção E]]=" -", " -", Tabela1[[#This Row],[Quantidade máxima (q) (tonelada)]]/Tabela1[[#This Row],[Qinf Secção E]])</f>
        <v xml:space="preserve"> -</v>
      </c>
      <c r="W361" s="152" t="str">
        <f>IF(Tabela1[[#This Row],[Qsup Secção H]]=" -", " -", Tabela1[[#This Row],[Quantidade máxima (q) (tonelada)]]/Tabela1[[#This Row],[Qsup Secção H]])</f>
        <v xml:space="preserve"> -</v>
      </c>
      <c r="X361" s="152" t="str">
        <f>IF(Tabela1[[#This Row],[Qsup Secção P]]=" -", " -", Tabela1[[#This Row],[Quantidade máxima (q) (tonelada)]]/Tabela1[[#This Row],[Qsup Secção P]])</f>
        <v xml:space="preserve"> -</v>
      </c>
      <c r="Y361" s="153" t="str">
        <f>IF(Tabela1[[#This Row],[Qsup Secção E]]=" -", " -", Tabela1[[#This Row],[Quantidade máxima (q) (tonelada)]]/Tabela1[[#This Row],[Qsup Secção E]])</f>
        <v xml:space="preserve"> -</v>
      </c>
      <c r="Z3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2" spans="2:27" s="1" customFormat="1" x14ac:dyDescent="0.3">
      <c r="B362" s="145"/>
      <c r="C362" s="146"/>
      <c r="D362" s="146"/>
      <c r="E362" s="146"/>
      <c r="F362" s="146"/>
      <c r="G362" s="146"/>
      <c r="H362" s="147"/>
      <c r="I362" s="146"/>
      <c r="J362" s="146"/>
      <c r="K362" s="146"/>
      <c r="L3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2" s="151" t="str">
        <f>IF(Tabela1[[#This Row],[Qinf Secção H]]=" -", " -", Tabela1[[#This Row],[Quantidade máxima (q) (tonelada)]]/Tabela1[[#This Row],[Qinf Secção H]])</f>
        <v xml:space="preserve"> -</v>
      </c>
      <c r="U362" s="152" t="str">
        <f>IF(Tabela1[[#This Row],[Qinf Secção P]]=" -", " -", Tabela1[[#This Row],[Quantidade máxima (q) (tonelada)]]/Tabela1[[#This Row],[Qinf Secção P]])</f>
        <v xml:space="preserve"> -</v>
      </c>
      <c r="V362" s="153" t="str">
        <f>IF(Tabela1[[#This Row],[Qinf Secção E]]=" -", " -", Tabela1[[#This Row],[Quantidade máxima (q) (tonelada)]]/Tabela1[[#This Row],[Qinf Secção E]])</f>
        <v xml:space="preserve"> -</v>
      </c>
      <c r="W362" s="152" t="str">
        <f>IF(Tabela1[[#This Row],[Qsup Secção H]]=" -", " -", Tabela1[[#This Row],[Quantidade máxima (q) (tonelada)]]/Tabela1[[#This Row],[Qsup Secção H]])</f>
        <v xml:space="preserve"> -</v>
      </c>
      <c r="X362" s="152" t="str">
        <f>IF(Tabela1[[#This Row],[Qsup Secção P]]=" -", " -", Tabela1[[#This Row],[Quantidade máxima (q) (tonelada)]]/Tabela1[[#This Row],[Qsup Secção P]])</f>
        <v xml:space="preserve"> -</v>
      </c>
      <c r="Y362" s="153" t="str">
        <f>IF(Tabela1[[#This Row],[Qsup Secção E]]=" -", " -", Tabela1[[#This Row],[Quantidade máxima (q) (tonelada)]]/Tabela1[[#This Row],[Qsup Secção E]])</f>
        <v xml:space="preserve"> -</v>
      </c>
      <c r="Z3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3" spans="2:27" s="1" customFormat="1" x14ac:dyDescent="0.3">
      <c r="B363" s="145"/>
      <c r="C363" s="146"/>
      <c r="D363" s="146"/>
      <c r="E363" s="146"/>
      <c r="F363" s="146"/>
      <c r="G363" s="146"/>
      <c r="H363" s="147"/>
      <c r="I363" s="146"/>
      <c r="J363" s="146"/>
      <c r="K363" s="146"/>
      <c r="L3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3" s="151" t="str">
        <f>IF(Tabela1[[#This Row],[Qinf Secção H]]=" -", " -", Tabela1[[#This Row],[Quantidade máxima (q) (tonelada)]]/Tabela1[[#This Row],[Qinf Secção H]])</f>
        <v xml:space="preserve"> -</v>
      </c>
      <c r="U363" s="152" t="str">
        <f>IF(Tabela1[[#This Row],[Qinf Secção P]]=" -", " -", Tabela1[[#This Row],[Quantidade máxima (q) (tonelada)]]/Tabela1[[#This Row],[Qinf Secção P]])</f>
        <v xml:space="preserve"> -</v>
      </c>
      <c r="V363" s="153" t="str">
        <f>IF(Tabela1[[#This Row],[Qinf Secção E]]=" -", " -", Tabela1[[#This Row],[Quantidade máxima (q) (tonelada)]]/Tabela1[[#This Row],[Qinf Secção E]])</f>
        <v xml:space="preserve"> -</v>
      </c>
      <c r="W363" s="152" t="str">
        <f>IF(Tabela1[[#This Row],[Qsup Secção H]]=" -", " -", Tabela1[[#This Row],[Quantidade máxima (q) (tonelada)]]/Tabela1[[#This Row],[Qsup Secção H]])</f>
        <v xml:space="preserve"> -</v>
      </c>
      <c r="X363" s="152" t="str">
        <f>IF(Tabela1[[#This Row],[Qsup Secção P]]=" -", " -", Tabela1[[#This Row],[Quantidade máxima (q) (tonelada)]]/Tabela1[[#This Row],[Qsup Secção P]])</f>
        <v xml:space="preserve"> -</v>
      </c>
      <c r="Y363" s="153" t="str">
        <f>IF(Tabela1[[#This Row],[Qsup Secção E]]=" -", " -", Tabela1[[#This Row],[Quantidade máxima (q) (tonelada)]]/Tabela1[[#This Row],[Qsup Secção E]])</f>
        <v xml:space="preserve"> -</v>
      </c>
      <c r="Z3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4" spans="2:27" s="1" customFormat="1" x14ac:dyDescent="0.3">
      <c r="B364" s="145"/>
      <c r="C364" s="146"/>
      <c r="D364" s="146"/>
      <c r="E364" s="146"/>
      <c r="F364" s="146"/>
      <c r="G364" s="146"/>
      <c r="H364" s="147"/>
      <c r="I364" s="146"/>
      <c r="J364" s="146"/>
      <c r="K364" s="146"/>
      <c r="L3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4" s="151" t="str">
        <f>IF(Tabela1[[#This Row],[Qinf Secção H]]=" -", " -", Tabela1[[#This Row],[Quantidade máxima (q) (tonelada)]]/Tabela1[[#This Row],[Qinf Secção H]])</f>
        <v xml:space="preserve"> -</v>
      </c>
      <c r="U364" s="152" t="str">
        <f>IF(Tabela1[[#This Row],[Qinf Secção P]]=" -", " -", Tabela1[[#This Row],[Quantidade máxima (q) (tonelada)]]/Tabela1[[#This Row],[Qinf Secção P]])</f>
        <v xml:space="preserve"> -</v>
      </c>
      <c r="V364" s="153" t="str">
        <f>IF(Tabela1[[#This Row],[Qinf Secção E]]=" -", " -", Tabela1[[#This Row],[Quantidade máxima (q) (tonelada)]]/Tabela1[[#This Row],[Qinf Secção E]])</f>
        <v xml:space="preserve"> -</v>
      </c>
      <c r="W364" s="152" t="str">
        <f>IF(Tabela1[[#This Row],[Qsup Secção H]]=" -", " -", Tabela1[[#This Row],[Quantidade máxima (q) (tonelada)]]/Tabela1[[#This Row],[Qsup Secção H]])</f>
        <v xml:space="preserve"> -</v>
      </c>
      <c r="X364" s="152" t="str">
        <f>IF(Tabela1[[#This Row],[Qsup Secção P]]=" -", " -", Tabela1[[#This Row],[Quantidade máxima (q) (tonelada)]]/Tabela1[[#This Row],[Qsup Secção P]])</f>
        <v xml:space="preserve"> -</v>
      </c>
      <c r="Y364" s="153" t="str">
        <f>IF(Tabela1[[#This Row],[Qsup Secção E]]=" -", " -", Tabela1[[#This Row],[Quantidade máxima (q) (tonelada)]]/Tabela1[[#This Row],[Qsup Secção E]])</f>
        <v xml:space="preserve"> -</v>
      </c>
      <c r="Z3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5" spans="2:27" s="1" customFormat="1" x14ac:dyDescent="0.3">
      <c r="B365" s="145"/>
      <c r="C365" s="146"/>
      <c r="D365" s="146"/>
      <c r="E365" s="146"/>
      <c r="F365" s="146"/>
      <c r="G365" s="146"/>
      <c r="H365" s="147"/>
      <c r="I365" s="146"/>
      <c r="J365" s="146"/>
      <c r="K365" s="146"/>
      <c r="L3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5" s="151" t="str">
        <f>IF(Tabela1[[#This Row],[Qinf Secção H]]=" -", " -", Tabela1[[#This Row],[Quantidade máxima (q) (tonelada)]]/Tabela1[[#This Row],[Qinf Secção H]])</f>
        <v xml:space="preserve"> -</v>
      </c>
      <c r="U365" s="152" t="str">
        <f>IF(Tabela1[[#This Row],[Qinf Secção P]]=" -", " -", Tabela1[[#This Row],[Quantidade máxima (q) (tonelada)]]/Tabela1[[#This Row],[Qinf Secção P]])</f>
        <v xml:space="preserve"> -</v>
      </c>
      <c r="V365" s="153" t="str">
        <f>IF(Tabela1[[#This Row],[Qinf Secção E]]=" -", " -", Tabela1[[#This Row],[Quantidade máxima (q) (tonelada)]]/Tabela1[[#This Row],[Qinf Secção E]])</f>
        <v xml:space="preserve"> -</v>
      </c>
      <c r="W365" s="152" t="str">
        <f>IF(Tabela1[[#This Row],[Qsup Secção H]]=" -", " -", Tabela1[[#This Row],[Quantidade máxima (q) (tonelada)]]/Tabela1[[#This Row],[Qsup Secção H]])</f>
        <v xml:space="preserve"> -</v>
      </c>
      <c r="X365" s="152" t="str">
        <f>IF(Tabela1[[#This Row],[Qsup Secção P]]=" -", " -", Tabela1[[#This Row],[Quantidade máxima (q) (tonelada)]]/Tabela1[[#This Row],[Qsup Secção P]])</f>
        <v xml:space="preserve"> -</v>
      </c>
      <c r="Y365" s="153" t="str">
        <f>IF(Tabela1[[#This Row],[Qsup Secção E]]=" -", " -", Tabela1[[#This Row],[Quantidade máxima (q) (tonelada)]]/Tabela1[[#This Row],[Qsup Secção E]])</f>
        <v xml:space="preserve"> -</v>
      </c>
      <c r="Z3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6" spans="2:27" s="1" customFormat="1" x14ac:dyDescent="0.3">
      <c r="B366" s="145"/>
      <c r="C366" s="146"/>
      <c r="D366" s="146"/>
      <c r="E366" s="146"/>
      <c r="F366" s="146"/>
      <c r="G366" s="146"/>
      <c r="H366" s="147"/>
      <c r="I366" s="146"/>
      <c r="J366" s="146"/>
      <c r="K366" s="146"/>
      <c r="L3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6" s="151" t="str">
        <f>IF(Tabela1[[#This Row],[Qinf Secção H]]=" -", " -", Tabela1[[#This Row],[Quantidade máxima (q) (tonelada)]]/Tabela1[[#This Row],[Qinf Secção H]])</f>
        <v xml:space="preserve"> -</v>
      </c>
      <c r="U366" s="152" t="str">
        <f>IF(Tabela1[[#This Row],[Qinf Secção P]]=" -", " -", Tabela1[[#This Row],[Quantidade máxima (q) (tonelada)]]/Tabela1[[#This Row],[Qinf Secção P]])</f>
        <v xml:space="preserve"> -</v>
      </c>
      <c r="V366" s="153" t="str">
        <f>IF(Tabela1[[#This Row],[Qinf Secção E]]=" -", " -", Tabela1[[#This Row],[Quantidade máxima (q) (tonelada)]]/Tabela1[[#This Row],[Qinf Secção E]])</f>
        <v xml:space="preserve"> -</v>
      </c>
      <c r="W366" s="152" t="str">
        <f>IF(Tabela1[[#This Row],[Qsup Secção H]]=" -", " -", Tabela1[[#This Row],[Quantidade máxima (q) (tonelada)]]/Tabela1[[#This Row],[Qsup Secção H]])</f>
        <v xml:space="preserve"> -</v>
      </c>
      <c r="X366" s="152" t="str">
        <f>IF(Tabela1[[#This Row],[Qsup Secção P]]=" -", " -", Tabela1[[#This Row],[Quantidade máxima (q) (tonelada)]]/Tabela1[[#This Row],[Qsup Secção P]])</f>
        <v xml:space="preserve"> -</v>
      </c>
      <c r="Y366" s="153" t="str">
        <f>IF(Tabela1[[#This Row],[Qsup Secção E]]=" -", " -", Tabela1[[#This Row],[Quantidade máxima (q) (tonelada)]]/Tabela1[[#This Row],[Qsup Secção E]])</f>
        <v xml:space="preserve"> -</v>
      </c>
      <c r="Z3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7" spans="2:27" s="1" customFormat="1" x14ac:dyDescent="0.3">
      <c r="B367" s="145"/>
      <c r="C367" s="146"/>
      <c r="D367" s="146"/>
      <c r="E367" s="146"/>
      <c r="F367" s="146"/>
      <c r="G367" s="146"/>
      <c r="H367" s="147"/>
      <c r="I367" s="146"/>
      <c r="J367" s="146"/>
      <c r="K367" s="146"/>
      <c r="L3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7" s="151" t="str">
        <f>IF(Tabela1[[#This Row],[Qinf Secção H]]=" -", " -", Tabela1[[#This Row],[Quantidade máxima (q) (tonelada)]]/Tabela1[[#This Row],[Qinf Secção H]])</f>
        <v xml:space="preserve"> -</v>
      </c>
      <c r="U367" s="152" t="str">
        <f>IF(Tabela1[[#This Row],[Qinf Secção P]]=" -", " -", Tabela1[[#This Row],[Quantidade máxima (q) (tonelada)]]/Tabela1[[#This Row],[Qinf Secção P]])</f>
        <v xml:space="preserve"> -</v>
      </c>
      <c r="V367" s="153" t="str">
        <f>IF(Tabela1[[#This Row],[Qinf Secção E]]=" -", " -", Tabela1[[#This Row],[Quantidade máxima (q) (tonelada)]]/Tabela1[[#This Row],[Qinf Secção E]])</f>
        <v xml:space="preserve"> -</v>
      </c>
      <c r="W367" s="152" t="str">
        <f>IF(Tabela1[[#This Row],[Qsup Secção H]]=" -", " -", Tabela1[[#This Row],[Quantidade máxima (q) (tonelada)]]/Tabela1[[#This Row],[Qsup Secção H]])</f>
        <v xml:space="preserve"> -</v>
      </c>
      <c r="X367" s="152" t="str">
        <f>IF(Tabela1[[#This Row],[Qsup Secção P]]=" -", " -", Tabela1[[#This Row],[Quantidade máxima (q) (tonelada)]]/Tabela1[[#This Row],[Qsup Secção P]])</f>
        <v xml:space="preserve"> -</v>
      </c>
      <c r="Y367" s="153" t="str">
        <f>IF(Tabela1[[#This Row],[Qsup Secção E]]=" -", " -", Tabela1[[#This Row],[Quantidade máxima (q) (tonelada)]]/Tabela1[[#This Row],[Qsup Secção E]])</f>
        <v xml:space="preserve"> -</v>
      </c>
      <c r="Z3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8" spans="2:27" s="1" customFormat="1" x14ac:dyDescent="0.3">
      <c r="B368" s="145"/>
      <c r="C368" s="146"/>
      <c r="D368" s="146"/>
      <c r="E368" s="146"/>
      <c r="F368" s="146"/>
      <c r="G368" s="146"/>
      <c r="H368" s="147"/>
      <c r="I368" s="146"/>
      <c r="J368" s="146"/>
      <c r="K368" s="146"/>
      <c r="L3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8" s="151" t="str">
        <f>IF(Tabela1[[#This Row],[Qinf Secção H]]=" -", " -", Tabela1[[#This Row],[Quantidade máxima (q) (tonelada)]]/Tabela1[[#This Row],[Qinf Secção H]])</f>
        <v xml:space="preserve"> -</v>
      </c>
      <c r="U368" s="152" t="str">
        <f>IF(Tabela1[[#This Row],[Qinf Secção P]]=" -", " -", Tabela1[[#This Row],[Quantidade máxima (q) (tonelada)]]/Tabela1[[#This Row],[Qinf Secção P]])</f>
        <v xml:space="preserve"> -</v>
      </c>
      <c r="V368" s="153" t="str">
        <f>IF(Tabela1[[#This Row],[Qinf Secção E]]=" -", " -", Tabela1[[#This Row],[Quantidade máxima (q) (tonelada)]]/Tabela1[[#This Row],[Qinf Secção E]])</f>
        <v xml:space="preserve"> -</v>
      </c>
      <c r="W368" s="152" t="str">
        <f>IF(Tabela1[[#This Row],[Qsup Secção H]]=" -", " -", Tabela1[[#This Row],[Quantidade máxima (q) (tonelada)]]/Tabela1[[#This Row],[Qsup Secção H]])</f>
        <v xml:space="preserve"> -</v>
      </c>
      <c r="X368" s="152" t="str">
        <f>IF(Tabela1[[#This Row],[Qsup Secção P]]=" -", " -", Tabela1[[#This Row],[Quantidade máxima (q) (tonelada)]]/Tabela1[[#This Row],[Qsup Secção P]])</f>
        <v xml:space="preserve"> -</v>
      </c>
      <c r="Y368" s="153" t="str">
        <f>IF(Tabela1[[#This Row],[Qsup Secção E]]=" -", " -", Tabela1[[#This Row],[Quantidade máxima (q) (tonelada)]]/Tabela1[[#This Row],[Qsup Secção E]])</f>
        <v xml:space="preserve"> -</v>
      </c>
      <c r="Z3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69" spans="2:27" s="1" customFormat="1" x14ac:dyDescent="0.3">
      <c r="B369" s="145"/>
      <c r="C369" s="146"/>
      <c r="D369" s="146"/>
      <c r="E369" s="146"/>
      <c r="F369" s="146"/>
      <c r="G369" s="146"/>
      <c r="H369" s="147"/>
      <c r="I369" s="146"/>
      <c r="J369" s="146"/>
      <c r="K369" s="146"/>
      <c r="L3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69" s="151" t="str">
        <f>IF(Tabela1[[#This Row],[Qinf Secção H]]=" -", " -", Tabela1[[#This Row],[Quantidade máxima (q) (tonelada)]]/Tabela1[[#This Row],[Qinf Secção H]])</f>
        <v xml:space="preserve"> -</v>
      </c>
      <c r="U369" s="152" t="str">
        <f>IF(Tabela1[[#This Row],[Qinf Secção P]]=" -", " -", Tabela1[[#This Row],[Quantidade máxima (q) (tonelada)]]/Tabela1[[#This Row],[Qinf Secção P]])</f>
        <v xml:space="preserve"> -</v>
      </c>
      <c r="V369" s="153" t="str">
        <f>IF(Tabela1[[#This Row],[Qinf Secção E]]=" -", " -", Tabela1[[#This Row],[Quantidade máxima (q) (tonelada)]]/Tabela1[[#This Row],[Qinf Secção E]])</f>
        <v xml:space="preserve"> -</v>
      </c>
      <c r="W369" s="152" t="str">
        <f>IF(Tabela1[[#This Row],[Qsup Secção H]]=" -", " -", Tabela1[[#This Row],[Quantidade máxima (q) (tonelada)]]/Tabela1[[#This Row],[Qsup Secção H]])</f>
        <v xml:space="preserve"> -</v>
      </c>
      <c r="X369" s="152" t="str">
        <f>IF(Tabela1[[#This Row],[Qsup Secção P]]=" -", " -", Tabela1[[#This Row],[Quantidade máxima (q) (tonelada)]]/Tabela1[[#This Row],[Qsup Secção P]])</f>
        <v xml:space="preserve"> -</v>
      </c>
      <c r="Y369" s="153" t="str">
        <f>IF(Tabela1[[#This Row],[Qsup Secção E]]=" -", " -", Tabela1[[#This Row],[Quantidade máxima (q) (tonelada)]]/Tabela1[[#This Row],[Qsup Secção E]])</f>
        <v xml:space="preserve"> -</v>
      </c>
      <c r="Z3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0" spans="2:27" s="1" customFormat="1" x14ac:dyDescent="0.3">
      <c r="B370" s="145"/>
      <c r="C370" s="146"/>
      <c r="D370" s="146"/>
      <c r="E370" s="146"/>
      <c r="F370" s="146"/>
      <c r="G370" s="146"/>
      <c r="H370" s="147"/>
      <c r="I370" s="146"/>
      <c r="J370" s="146"/>
      <c r="K370" s="146"/>
      <c r="L3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0" s="151" t="str">
        <f>IF(Tabela1[[#This Row],[Qinf Secção H]]=" -", " -", Tabela1[[#This Row],[Quantidade máxima (q) (tonelada)]]/Tabela1[[#This Row],[Qinf Secção H]])</f>
        <v xml:space="preserve"> -</v>
      </c>
      <c r="U370" s="152" t="str">
        <f>IF(Tabela1[[#This Row],[Qinf Secção P]]=" -", " -", Tabela1[[#This Row],[Quantidade máxima (q) (tonelada)]]/Tabela1[[#This Row],[Qinf Secção P]])</f>
        <v xml:space="preserve"> -</v>
      </c>
      <c r="V370" s="153" t="str">
        <f>IF(Tabela1[[#This Row],[Qinf Secção E]]=" -", " -", Tabela1[[#This Row],[Quantidade máxima (q) (tonelada)]]/Tabela1[[#This Row],[Qinf Secção E]])</f>
        <v xml:space="preserve"> -</v>
      </c>
      <c r="W370" s="152" t="str">
        <f>IF(Tabela1[[#This Row],[Qsup Secção H]]=" -", " -", Tabela1[[#This Row],[Quantidade máxima (q) (tonelada)]]/Tabela1[[#This Row],[Qsup Secção H]])</f>
        <v xml:space="preserve"> -</v>
      </c>
      <c r="X370" s="152" t="str">
        <f>IF(Tabela1[[#This Row],[Qsup Secção P]]=" -", " -", Tabela1[[#This Row],[Quantidade máxima (q) (tonelada)]]/Tabela1[[#This Row],[Qsup Secção P]])</f>
        <v xml:space="preserve"> -</v>
      </c>
      <c r="Y370" s="153" t="str">
        <f>IF(Tabela1[[#This Row],[Qsup Secção E]]=" -", " -", Tabela1[[#This Row],[Quantidade máxima (q) (tonelada)]]/Tabela1[[#This Row],[Qsup Secção E]])</f>
        <v xml:space="preserve"> -</v>
      </c>
      <c r="Z3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1" spans="2:27" s="1" customFormat="1" x14ac:dyDescent="0.3">
      <c r="B371" s="145"/>
      <c r="C371" s="146"/>
      <c r="D371" s="146"/>
      <c r="E371" s="146"/>
      <c r="F371" s="146"/>
      <c r="G371" s="146"/>
      <c r="H371" s="147"/>
      <c r="I371" s="146"/>
      <c r="J371" s="146"/>
      <c r="K371" s="146"/>
      <c r="L3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1" s="151" t="str">
        <f>IF(Tabela1[[#This Row],[Qinf Secção H]]=" -", " -", Tabela1[[#This Row],[Quantidade máxima (q) (tonelada)]]/Tabela1[[#This Row],[Qinf Secção H]])</f>
        <v xml:space="preserve"> -</v>
      </c>
      <c r="U371" s="152" t="str">
        <f>IF(Tabela1[[#This Row],[Qinf Secção P]]=" -", " -", Tabela1[[#This Row],[Quantidade máxima (q) (tonelada)]]/Tabela1[[#This Row],[Qinf Secção P]])</f>
        <v xml:space="preserve"> -</v>
      </c>
      <c r="V371" s="153" t="str">
        <f>IF(Tabela1[[#This Row],[Qinf Secção E]]=" -", " -", Tabela1[[#This Row],[Quantidade máxima (q) (tonelada)]]/Tabela1[[#This Row],[Qinf Secção E]])</f>
        <v xml:space="preserve"> -</v>
      </c>
      <c r="W371" s="152" t="str">
        <f>IF(Tabela1[[#This Row],[Qsup Secção H]]=" -", " -", Tabela1[[#This Row],[Quantidade máxima (q) (tonelada)]]/Tabela1[[#This Row],[Qsup Secção H]])</f>
        <v xml:space="preserve"> -</v>
      </c>
      <c r="X371" s="152" t="str">
        <f>IF(Tabela1[[#This Row],[Qsup Secção P]]=" -", " -", Tabela1[[#This Row],[Quantidade máxima (q) (tonelada)]]/Tabela1[[#This Row],[Qsup Secção P]])</f>
        <v xml:space="preserve"> -</v>
      </c>
      <c r="Y371" s="153" t="str">
        <f>IF(Tabela1[[#This Row],[Qsup Secção E]]=" -", " -", Tabela1[[#This Row],[Quantidade máxima (q) (tonelada)]]/Tabela1[[#This Row],[Qsup Secção E]])</f>
        <v xml:space="preserve"> -</v>
      </c>
      <c r="Z3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2" spans="2:27" s="1" customFormat="1" x14ac:dyDescent="0.3">
      <c r="B372" s="145"/>
      <c r="C372" s="146"/>
      <c r="D372" s="146"/>
      <c r="E372" s="146"/>
      <c r="F372" s="146"/>
      <c r="G372" s="146"/>
      <c r="H372" s="147"/>
      <c r="I372" s="146"/>
      <c r="J372" s="146"/>
      <c r="K372" s="146"/>
      <c r="L3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2" s="151" t="str">
        <f>IF(Tabela1[[#This Row],[Qinf Secção H]]=" -", " -", Tabela1[[#This Row],[Quantidade máxima (q) (tonelada)]]/Tabela1[[#This Row],[Qinf Secção H]])</f>
        <v xml:space="preserve"> -</v>
      </c>
      <c r="U372" s="152" t="str">
        <f>IF(Tabela1[[#This Row],[Qinf Secção P]]=" -", " -", Tabela1[[#This Row],[Quantidade máxima (q) (tonelada)]]/Tabela1[[#This Row],[Qinf Secção P]])</f>
        <v xml:space="preserve"> -</v>
      </c>
      <c r="V372" s="153" t="str">
        <f>IF(Tabela1[[#This Row],[Qinf Secção E]]=" -", " -", Tabela1[[#This Row],[Quantidade máxima (q) (tonelada)]]/Tabela1[[#This Row],[Qinf Secção E]])</f>
        <v xml:space="preserve"> -</v>
      </c>
      <c r="W372" s="152" t="str">
        <f>IF(Tabela1[[#This Row],[Qsup Secção H]]=" -", " -", Tabela1[[#This Row],[Quantidade máxima (q) (tonelada)]]/Tabela1[[#This Row],[Qsup Secção H]])</f>
        <v xml:space="preserve"> -</v>
      </c>
      <c r="X372" s="152" t="str">
        <f>IF(Tabela1[[#This Row],[Qsup Secção P]]=" -", " -", Tabela1[[#This Row],[Quantidade máxima (q) (tonelada)]]/Tabela1[[#This Row],[Qsup Secção P]])</f>
        <v xml:space="preserve"> -</v>
      </c>
      <c r="Y372" s="153" t="str">
        <f>IF(Tabela1[[#This Row],[Qsup Secção E]]=" -", " -", Tabela1[[#This Row],[Quantidade máxima (q) (tonelada)]]/Tabela1[[#This Row],[Qsup Secção E]])</f>
        <v xml:space="preserve"> -</v>
      </c>
      <c r="Z3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3" spans="2:27" s="1" customFormat="1" x14ac:dyDescent="0.3">
      <c r="B373" s="145"/>
      <c r="C373" s="146"/>
      <c r="D373" s="146"/>
      <c r="E373" s="146"/>
      <c r="F373" s="146"/>
      <c r="G373" s="146"/>
      <c r="H373" s="147"/>
      <c r="I373" s="146"/>
      <c r="J373" s="146"/>
      <c r="K373" s="146"/>
      <c r="L3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3" s="151" t="str">
        <f>IF(Tabela1[[#This Row],[Qinf Secção H]]=" -", " -", Tabela1[[#This Row],[Quantidade máxima (q) (tonelada)]]/Tabela1[[#This Row],[Qinf Secção H]])</f>
        <v xml:space="preserve"> -</v>
      </c>
      <c r="U373" s="152" t="str">
        <f>IF(Tabela1[[#This Row],[Qinf Secção P]]=" -", " -", Tabela1[[#This Row],[Quantidade máxima (q) (tonelada)]]/Tabela1[[#This Row],[Qinf Secção P]])</f>
        <v xml:space="preserve"> -</v>
      </c>
      <c r="V373" s="153" t="str">
        <f>IF(Tabela1[[#This Row],[Qinf Secção E]]=" -", " -", Tabela1[[#This Row],[Quantidade máxima (q) (tonelada)]]/Tabela1[[#This Row],[Qinf Secção E]])</f>
        <v xml:space="preserve"> -</v>
      </c>
      <c r="W373" s="152" t="str">
        <f>IF(Tabela1[[#This Row],[Qsup Secção H]]=" -", " -", Tabela1[[#This Row],[Quantidade máxima (q) (tonelada)]]/Tabela1[[#This Row],[Qsup Secção H]])</f>
        <v xml:space="preserve"> -</v>
      </c>
      <c r="X373" s="152" t="str">
        <f>IF(Tabela1[[#This Row],[Qsup Secção P]]=" -", " -", Tabela1[[#This Row],[Quantidade máxima (q) (tonelada)]]/Tabela1[[#This Row],[Qsup Secção P]])</f>
        <v xml:space="preserve"> -</v>
      </c>
      <c r="Y373" s="153" t="str">
        <f>IF(Tabela1[[#This Row],[Qsup Secção E]]=" -", " -", Tabela1[[#This Row],[Quantidade máxima (q) (tonelada)]]/Tabela1[[#This Row],[Qsup Secção E]])</f>
        <v xml:space="preserve"> -</v>
      </c>
      <c r="Z3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4" spans="2:27" s="1" customFormat="1" x14ac:dyDescent="0.3">
      <c r="B374" s="145"/>
      <c r="C374" s="146"/>
      <c r="D374" s="146"/>
      <c r="E374" s="146"/>
      <c r="F374" s="146"/>
      <c r="G374" s="146"/>
      <c r="H374" s="147"/>
      <c r="I374" s="146"/>
      <c r="J374" s="146"/>
      <c r="K374" s="146"/>
      <c r="L3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4" s="151" t="str">
        <f>IF(Tabela1[[#This Row],[Qinf Secção H]]=" -", " -", Tabela1[[#This Row],[Quantidade máxima (q) (tonelada)]]/Tabela1[[#This Row],[Qinf Secção H]])</f>
        <v xml:space="preserve"> -</v>
      </c>
      <c r="U374" s="152" t="str">
        <f>IF(Tabela1[[#This Row],[Qinf Secção P]]=" -", " -", Tabela1[[#This Row],[Quantidade máxima (q) (tonelada)]]/Tabela1[[#This Row],[Qinf Secção P]])</f>
        <v xml:space="preserve"> -</v>
      </c>
      <c r="V374" s="153" t="str">
        <f>IF(Tabela1[[#This Row],[Qinf Secção E]]=" -", " -", Tabela1[[#This Row],[Quantidade máxima (q) (tonelada)]]/Tabela1[[#This Row],[Qinf Secção E]])</f>
        <v xml:space="preserve"> -</v>
      </c>
      <c r="W374" s="152" t="str">
        <f>IF(Tabela1[[#This Row],[Qsup Secção H]]=" -", " -", Tabela1[[#This Row],[Quantidade máxima (q) (tonelada)]]/Tabela1[[#This Row],[Qsup Secção H]])</f>
        <v xml:space="preserve"> -</v>
      </c>
      <c r="X374" s="152" t="str">
        <f>IF(Tabela1[[#This Row],[Qsup Secção P]]=" -", " -", Tabela1[[#This Row],[Quantidade máxima (q) (tonelada)]]/Tabela1[[#This Row],[Qsup Secção P]])</f>
        <v xml:space="preserve"> -</v>
      </c>
      <c r="Y374" s="153" t="str">
        <f>IF(Tabela1[[#This Row],[Qsup Secção E]]=" -", " -", Tabela1[[#This Row],[Quantidade máxima (q) (tonelada)]]/Tabela1[[#This Row],[Qsup Secção E]])</f>
        <v xml:space="preserve"> -</v>
      </c>
      <c r="Z3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5" spans="2:27" s="1" customFormat="1" x14ac:dyDescent="0.3">
      <c r="B375" s="145"/>
      <c r="C375" s="146"/>
      <c r="D375" s="146"/>
      <c r="E375" s="146"/>
      <c r="F375" s="146"/>
      <c r="G375" s="146"/>
      <c r="H375" s="147"/>
      <c r="I375" s="146"/>
      <c r="J375" s="146"/>
      <c r="K375" s="146"/>
      <c r="L3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5" s="151" t="str">
        <f>IF(Tabela1[[#This Row],[Qinf Secção H]]=" -", " -", Tabela1[[#This Row],[Quantidade máxima (q) (tonelada)]]/Tabela1[[#This Row],[Qinf Secção H]])</f>
        <v xml:space="preserve"> -</v>
      </c>
      <c r="U375" s="152" t="str">
        <f>IF(Tabela1[[#This Row],[Qinf Secção P]]=" -", " -", Tabela1[[#This Row],[Quantidade máxima (q) (tonelada)]]/Tabela1[[#This Row],[Qinf Secção P]])</f>
        <v xml:space="preserve"> -</v>
      </c>
      <c r="V375" s="153" t="str">
        <f>IF(Tabela1[[#This Row],[Qinf Secção E]]=" -", " -", Tabela1[[#This Row],[Quantidade máxima (q) (tonelada)]]/Tabela1[[#This Row],[Qinf Secção E]])</f>
        <v xml:space="preserve"> -</v>
      </c>
      <c r="W375" s="152" t="str">
        <f>IF(Tabela1[[#This Row],[Qsup Secção H]]=" -", " -", Tabela1[[#This Row],[Quantidade máxima (q) (tonelada)]]/Tabela1[[#This Row],[Qsup Secção H]])</f>
        <v xml:space="preserve"> -</v>
      </c>
      <c r="X375" s="152" t="str">
        <f>IF(Tabela1[[#This Row],[Qsup Secção P]]=" -", " -", Tabela1[[#This Row],[Quantidade máxima (q) (tonelada)]]/Tabela1[[#This Row],[Qsup Secção P]])</f>
        <v xml:space="preserve"> -</v>
      </c>
      <c r="Y375" s="153" t="str">
        <f>IF(Tabela1[[#This Row],[Qsup Secção E]]=" -", " -", Tabela1[[#This Row],[Quantidade máxima (q) (tonelada)]]/Tabela1[[#This Row],[Qsup Secção E]])</f>
        <v xml:space="preserve"> -</v>
      </c>
      <c r="Z3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6" spans="2:27" s="1" customFormat="1" x14ac:dyDescent="0.3">
      <c r="B376" s="145"/>
      <c r="C376" s="146"/>
      <c r="D376" s="146"/>
      <c r="E376" s="146"/>
      <c r="F376" s="146"/>
      <c r="G376" s="146"/>
      <c r="H376" s="147"/>
      <c r="I376" s="146"/>
      <c r="J376" s="146"/>
      <c r="K376" s="146"/>
      <c r="L3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6" s="151" t="str">
        <f>IF(Tabela1[[#This Row],[Qinf Secção H]]=" -", " -", Tabela1[[#This Row],[Quantidade máxima (q) (tonelada)]]/Tabela1[[#This Row],[Qinf Secção H]])</f>
        <v xml:space="preserve"> -</v>
      </c>
      <c r="U376" s="152" t="str">
        <f>IF(Tabela1[[#This Row],[Qinf Secção P]]=" -", " -", Tabela1[[#This Row],[Quantidade máxima (q) (tonelada)]]/Tabela1[[#This Row],[Qinf Secção P]])</f>
        <v xml:space="preserve"> -</v>
      </c>
      <c r="V376" s="153" t="str">
        <f>IF(Tabela1[[#This Row],[Qinf Secção E]]=" -", " -", Tabela1[[#This Row],[Quantidade máxima (q) (tonelada)]]/Tabela1[[#This Row],[Qinf Secção E]])</f>
        <v xml:space="preserve"> -</v>
      </c>
      <c r="W376" s="152" t="str">
        <f>IF(Tabela1[[#This Row],[Qsup Secção H]]=" -", " -", Tabela1[[#This Row],[Quantidade máxima (q) (tonelada)]]/Tabela1[[#This Row],[Qsup Secção H]])</f>
        <v xml:space="preserve"> -</v>
      </c>
      <c r="X376" s="152" t="str">
        <f>IF(Tabela1[[#This Row],[Qsup Secção P]]=" -", " -", Tabela1[[#This Row],[Quantidade máxima (q) (tonelada)]]/Tabela1[[#This Row],[Qsup Secção P]])</f>
        <v xml:space="preserve"> -</v>
      </c>
      <c r="Y376" s="153" t="str">
        <f>IF(Tabela1[[#This Row],[Qsup Secção E]]=" -", " -", Tabela1[[#This Row],[Quantidade máxima (q) (tonelada)]]/Tabela1[[#This Row],[Qsup Secção E]])</f>
        <v xml:space="preserve"> -</v>
      </c>
      <c r="Z3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7" spans="2:27" s="1" customFormat="1" x14ac:dyDescent="0.3">
      <c r="B377" s="145"/>
      <c r="C377" s="146"/>
      <c r="D377" s="146"/>
      <c r="E377" s="146"/>
      <c r="F377" s="146"/>
      <c r="G377" s="146"/>
      <c r="H377" s="147"/>
      <c r="I377" s="146"/>
      <c r="J377" s="146"/>
      <c r="K377" s="146"/>
      <c r="L3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7" s="151" t="str">
        <f>IF(Tabela1[[#This Row],[Qinf Secção H]]=" -", " -", Tabela1[[#This Row],[Quantidade máxima (q) (tonelada)]]/Tabela1[[#This Row],[Qinf Secção H]])</f>
        <v xml:space="preserve"> -</v>
      </c>
      <c r="U377" s="152" t="str">
        <f>IF(Tabela1[[#This Row],[Qinf Secção P]]=" -", " -", Tabela1[[#This Row],[Quantidade máxima (q) (tonelada)]]/Tabela1[[#This Row],[Qinf Secção P]])</f>
        <v xml:space="preserve"> -</v>
      </c>
      <c r="V377" s="153" t="str">
        <f>IF(Tabela1[[#This Row],[Qinf Secção E]]=" -", " -", Tabela1[[#This Row],[Quantidade máxima (q) (tonelada)]]/Tabela1[[#This Row],[Qinf Secção E]])</f>
        <v xml:space="preserve"> -</v>
      </c>
      <c r="W377" s="152" t="str">
        <f>IF(Tabela1[[#This Row],[Qsup Secção H]]=" -", " -", Tabela1[[#This Row],[Quantidade máxima (q) (tonelada)]]/Tabela1[[#This Row],[Qsup Secção H]])</f>
        <v xml:space="preserve"> -</v>
      </c>
      <c r="X377" s="152" t="str">
        <f>IF(Tabela1[[#This Row],[Qsup Secção P]]=" -", " -", Tabela1[[#This Row],[Quantidade máxima (q) (tonelada)]]/Tabela1[[#This Row],[Qsup Secção P]])</f>
        <v xml:space="preserve"> -</v>
      </c>
      <c r="Y377" s="153" t="str">
        <f>IF(Tabela1[[#This Row],[Qsup Secção E]]=" -", " -", Tabela1[[#This Row],[Quantidade máxima (q) (tonelada)]]/Tabela1[[#This Row],[Qsup Secção E]])</f>
        <v xml:space="preserve"> -</v>
      </c>
      <c r="Z3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8" spans="2:27" s="1" customFormat="1" x14ac:dyDescent="0.3">
      <c r="B378" s="145"/>
      <c r="C378" s="146"/>
      <c r="D378" s="146"/>
      <c r="E378" s="146"/>
      <c r="F378" s="146"/>
      <c r="G378" s="146"/>
      <c r="H378" s="147"/>
      <c r="I378" s="146"/>
      <c r="J378" s="146"/>
      <c r="K378" s="146"/>
      <c r="L3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8" s="151" t="str">
        <f>IF(Tabela1[[#This Row],[Qinf Secção H]]=" -", " -", Tabela1[[#This Row],[Quantidade máxima (q) (tonelada)]]/Tabela1[[#This Row],[Qinf Secção H]])</f>
        <v xml:space="preserve"> -</v>
      </c>
      <c r="U378" s="152" t="str">
        <f>IF(Tabela1[[#This Row],[Qinf Secção P]]=" -", " -", Tabela1[[#This Row],[Quantidade máxima (q) (tonelada)]]/Tabela1[[#This Row],[Qinf Secção P]])</f>
        <v xml:space="preserve"> -</v>
      </c>
      <c r="V378" s="153" t="str">
        <f>IF(Tabela1[[#This Row],[Qinf Secção E]]=" -", " -", Tabela1[[#This Row],[Quantidade máxima (q) (tonelada)]]/Tabela1[[#This Row],[Qinf Secção E]])</f>
        <v xml:space="preserve"> -</v>
      </c>
      <c r="W378" s="152" t="str">
        <f>IF(Tabela1[[#This Row],[Qsup Secção H]]=" -", " -", Tabela1[[#This Row],[Quantidade máxima (q) (tonelada)]]/Tabela1[[#This Row],[Qsup Secção H]])</f>
        <v xml:space="preserve"> -</v>
      </c>
      <c r="X378" s="152" t="str">
        <f>IF(Tabela1[[#This Row],[Qsup Secção P]]=" -", " -", Tabela1[[#This Row],[Quantidade máxima (q) (tonelada)]]/Tabela1[[#This Row],[Qsup Secção P]])</f>
        <v xml:space="preserve"> -</v>
      </c>
      <c r="Y378" s="153" t="str">
        <f>IF(Tabela1[[#This Row],[Qsup Secção E]]=" -", " -", Tabela1[[#This Row],[Quantidade máxima (q) (tonelada)]]/Tabela1[[#This Row],[Qsup Secção E]])</f>
        <v xml:space="preserve"> -</v>
      </c>
      <c r="Z3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79" spans="2:27" s="1" customFormat="1" x14ac:dyDescent="0.3">
      <c r="B379" s="145"/>
      <c r="C379" s="146"/>
      <c r="D379" s="146"/>
      <c r="E379" s="146"/>
      <c r="F379" s="146"/>
      <c r="G379" s="146"/>
      <c r="H379" s="147"/>
      <c r="I379" s="146"/>
      <c r="J379" s="146"/>
      <c r="K379" s="146"/>
      <c r="L3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79" s="151" t="str">
        <f>IF(Tabela1[[#This Row],[Qinf Secção H]]=" -", " -", Tabela1[[#This Row],[Quantidade máxima (q) (tonelada)]]/Tabela1[[#This Row],[Qinf Secção H]])</f>
        <v xml:space="preserve"> -</v>
      </c>
      <c r="U379" s="152" t="str">
        <f>IF(Tabela1[[#This Row],[Qinf Secção P]]=" -", " -", Tabela1[[#This Row],[Quantidade máxima (q) (tonelada)]]/Tabela1[[#This Row],[Qinf Secção P]])</f>
        <v xml:space="preserve"> -</v>
      </c>
      <c r="V379" s="153" t="str">
        <f>IF(Tabela1[[#This Row],[Qinf Secção E]]=" -", " -", Tabela1[[#This Row],[Quantidade máxima (q) (tonelada)]]/Tabela1[[#This Row],[Qinf Secção E]])</f>
        <v xml:space="preserve"> -</v>
      </c>
      <c r="W379" s="152" t="str">
        <f>IF(Tabela1[[#This Row],[Qsup Secção H]]=" -", " -", Tabela1[[#This Row],[Quantidade máxima (q) (tonelada)]]/Tabela1[[#This Row],[Qsup Secção H]])</f>
        <v xml:space="preserve"> -</v>
      </c>
      <c r="X379" s="152" t="str">
        <f>IF(Tabela1[[#This Row],[Qsup Secção P]]=" -", " -", Tabela1[[#This Row],[Quantidade máxima (q) (tonelada)]]/Tabela1[[#This Row],[Qsup Secção P]])</f>
        <v xml:space="preserve"> -</v>
      </c>
      <c r="Y379" s="153" t="str">
        <f>IF(Tabela1[[#This Row],[Qsup Secção E]]=" -", " -", Tabela1[[#This Row],[Quantidade máxima (q) (tonelada)]]/Tabela1[[#This Row],[Qsup Secção E]])</f>
        <v xml:space="preserve"> -</v>
      </c>
      <c r="Z3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0" spans="2:27" s="1" customFormat="1" x14ac:dyDescent="0.3">
      <c r="B380" s="145"/>
      <c r="C380" s="146"/>
      <c r="D380" s="146"/>
      <c r="E380" s="146"/>
      <c r="F380" s="146"/>
      <c r="G380" s="146"/>
      <c r="H380" s="147"/>
      <c r="I380" s="146"/>
      <c r="J380" s="146"/>
      <c r="K380" s="146"/>
      <c r="L3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0" s="151" t="str">
        <f>IF(Tabela1[[#This Row],[Qinf Secção H]]=" -", " -", Tabela1[[#This Row],[Quantidade máxima (q) (tonelada)]]/Tabela1[[#This Row],[Qinf Secção H]])</f>
        <v xml:space="preserve"> -</v>
      </c>
      <c r="U380" s="152" t="str">
        <f>IF(Tabela1[[#This Row],[Qinf Secção P]]=" -", " -", Tabela1[[#This Row],[Quantidade máxima (q) (tonelada)]]/Tabela1[[#This Row],[Qinf Secção P]])</f>
        <v xml:space="preserve"> -</v>
      </c>
      <c r="V380" s="153" t="str">
        <f>IF(Tabela1[[#This Row],[Qinf Secção E]]=" -", " -", Tabela1[[#This Row],[Quantidade máxima (q) (tonelada)]]/Tabela1[[#This Row],[Qinf Secção E]])</f>
        <v xml:space="preserve"> -</v>
      </c>
      <c r="W380" s="152" t="str">
        <f>IF(Tabela1[[#This Row],[Qsup Secção H]]=" -", " -", Tabela1[[#This Row],[Quantidade máxima (q) (tonelada)]]/Tabela1[[#This Row],[Qsup Secção H]])</f>
        <v xml:space="preserve"> -</v>
      </c>
      <c r="X380" s="152" t="str">
        <f>IF(Tabela1[[#This Row],[Qsup Secção P]]=" -", " -", Tabela1[[#This Row],[Quantidade máxima (q) (tonelada)]]/Tabela1[[#This Row],[Qsup Secção P]])</f>
        <v xml:space="preserve"> -</v>
      </c>
      <c r="Y380" s="153" t="str">
        <f>IF(Tabela1[[#This Row],[Qsup Secção E]]=" -", " -", Tabela1[[#This Row],[Quantidade máxima (q) (tonelada)]]/Tabela1[[#This Row],[Qsup Secção E]])</f>
        <v xml:space="preserve"> -</v>
      </c>
      <c r="Z3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1" spans="2:27" s="1" customFormat="1" x14ac:dyDescent="0.3">
      <c r="B381" s="145"/>
      <c r="C381" s="146"/>
      <c r="D381" s="146"/>
      <c r="E381" s="146"/>
      <c r="F381" s="146"/>
      <c r="G381" s="146"/>
      <c r="H381" s="147"/>
      <c r="I381" s="146"/>
      <c r="J381" s="146"/>
      <c r="K381" s="146"/>
      <c r="L3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1" s="151" t="str">
        <f>IF(Tabela1[[#This Row],[Qinf Secção H]]=" -", " -", Tabela1[[#This Row],[Quantidade máxima (q) (tonelada)]]/Tabela1[[#This Row],[Qinf Secção H]])</f>
        <v xml:space="preserve"> -</v>
      </c>
      <c r="U381" s="152" t="str">
        <f>IF(Tabela1[[#This Row],[Qinf Secção P]]=" -", " -", Tabela1[[#This Row],[Quantidade máxima (q) (tonelada)]]/Tabela1[[#This Row],[Qinf Secção P]])</f>
        <v xml:space="preserve"> -</v>
      </c>
      <c r="V381" s="153" t="str">
        <f>IF(Tabela1[[#This Row],[Qinf Secção E]]=" -", " -", Tabela1[[#This Row],[Quantidade máxima (q) (tonelada)]]/Tabela1[[#This Row],[Qinf Secção E]])</f>
        <v xml:space="preserve"> -</v>
      </c>
      <c r="W381" s="152" t="str">
        <f>IF(Tabela1[[#This Row],[Qsup Secção H]]=" -", " -", Tabela1[[#This Row],[Quantidade máxima (q) (tonelada)]]/Tabela1[[#This Row],[Qsup Secção H]])</f>
        <v xml:space="preserve"> -</v>
      </c>
      <c r="X381" s="152" t="str">
        <f>IF(Tabela1[[#This Row],[Qsup Secção P]]=" -", " -", Tabela1[[#This Row],[Quantidade máxima (q) (tonelada)]]/Tabela1[[#This Row],[Qsup Secção P]])</f>
        <v xml:space="preserve"> -</v>
      </c>
      <c r="Y381" s="153" t="str">
        <f>IF(Tabela1[[#This Row],[Qsup Secção E]]=" -", " -", Tabela1[[#This Row],[Quantidade máxima (q) (tonelada)]]/Tabela1[[#This Row],[Qsup Secção E]])</f>
        <v xml:space="preserve"> -</v>
      </c>
      <c r="Z3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2" spans="2:27" s="1" customFormat="1" x14ac:dyDescent="0.3">
      <c r="B382" s="145"/>
      <c r="C382" s="146"/>
      <c r="D382" s="146"/>
      <c r="E382" s="146"/>
      <c r="F382" s="146"/>
      <c r="G382" s="146"/>
      <c r="H382" s="147"/>
      <c r="I382" s="146"/>
      <c r="J382" s="146"/>
      <c r="K382" s="146"/>
      <c r="L3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2" s="151" t="str">
        <f>IF(Tabela1[[#This Row],[Qinf Secção H]]=" -", " -", Tabela1[[#This Row],[Quantidade máxima (q) (tonelada)]]/Tabela1[[#This Row],[Qinf Secção H]])</f>
        <v xml:space="preserve"> -</v>
      </c>
      <c r="U382" s="152" t="str">
        <f>IF(Tabela1[[#This Row],[Qinf Secção P]]=" -", " -", Tabela1[[#This Row],[Quantidade máxima (q) (tonelada)]]/Tabela1[[#This Row],[Qinf Secção P]])</f>
        <v xml:space="preserve"> -</v>
      </c>
      <c r="V382" s="153" t="str">
        <f>IF(Tabela1[[#This Row],[Qinf Secção E]]=" -", " -", Tabela1[[#This Row],[Quantidade máxima (q) (tonelada)]]/Tabela1[[#This Row],[Qinf Secção E]])</f>
        <v xml:space="preserve"> -</v>
      </c>
      <c r="W382" s="152" t="str">
        <f>IF(Tabela1[[#This Row],[Qsup Secção H]]=" -", " -", Tabela1[[#This Row],[Quantidade máxima (q) (tonelada)]]/Tabela1[[#This Row],[Qsup Secção H]])</f>
        <v xml:space="preserve"> -</v>
      </c>
      <c r="X382" s="152" t="str">
        <f>IF(Tabela1[[#This Row],[Qsup Secção P]]=" -", " -", Tabela1[[#This Row],[Quantidade máxima (q) (tonelada)]]/Tabela1[[#This Row],[Qsup Secção P]])</f>
        <v xml:space="preserve"> -</v>
      </c>
      <c r="Y382" s="153" t="str">
        <f>IF(Tabela1[[#This Row],[Qsup Secção E]]=" -", " -", Tabela1[[#This Row],[Quantidade máxima (q) (tonelada)]]/Tabela1[[#This Row],[Qsup Secção E]])</f>
        <v xml:space="preserve"> -</v>
      </c>
      <c r="Z3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3" spans="2:27" s="1" customFormat="1" x14ac:dyDescent="0.3">
      <c r="B383" s="145"/>
      <c r="C383" s="146"/>
      <c r="D383" s="146"/>
      <c r="E383" s="146"/>
      <c r="F383" s="146"/>
      <c r="G383" s="146"/>
      <c r="H383" s="147"/>
      <c r="I383" s="146"/>
      <c r="J383" s="146"/>
      <c r="K383" s="146"/>
      <c r="L3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3" s="151" t="str">
        <f>IF(Tabela1[[#This Row],[Qinf Secção H]]=" -", " -", Tabela1[[#This Row],[Quantidade máxima (q) (tonelada)]]/Tabela1[[#This Row],[Qinf Secção H]])</f>
        <v xml:space="preserve"> -</v>
      </c>
      <c r="U383" s="152" t="str">
        <f>IF(Tabela1[[#This Row],[Qinf Secção P]]=" -", " -", Tabela1[[#This Row],[Quantidade máxima (q) (tonelada)]]/Tabela1[[#This Row],[Qinf Secção P]])</f>
        <v xml:space="preserve"> -</v>
      </c>
      <c r="V383" s="153" t="str">
        <f>IF(Tabela1[[#This Row],[Qinf Secção E]]=" -", " -", Tabela1[[#This Row],[Quantidade máxima (q) (tonelada)]]/Tabela1[[#This Row],[Qinf Secção E]])</f>
        <v xml:space="preserve"> -</v>
      </c>
      <c r="W383" s="152" t="str">
        <f>IF(Tabela1[[#This Row],[Qsup Secção H]]=" -", " -", Tabela1[[#This Row],[Quantidade máxima (q) (tonelada)]]/Tabela1[[#This Row],[Qsup Secção H]])</f>
        <v xml:space="preserve"> -</v>
      </c>
      <c r="X383" s="152" t="str">
        <f>IF(Tabela1[[#This Row],[Qsup Secção P]]=" -", " -", Tabela1[[#This Row],[Quantidade máxima (q) (tonelada)]]/Tabela1[[#This Row],[Qsup Secção P]])</f>
        <v xml:space="preserve"> -</v>
      </c>
      <c r="Y383" s="153" t="str">
        <f>IF(Tabela1[[#This Row],[Qsup Secção E]]=" -", " -", Tabela1[[#This Row],[Quantidade máxima (q) (tonelada)]]/Tabela1[[#This Row],[Qsup Secção E]])</f>
        <v xml:space="preserve"> -</v>
      </c>
      <c r="Z3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4" spans="2:27" s="1" customFormat="1" x14ac:dyDescent="0.3">
      <c r="B384" s="145"/>
      <c r="C384" s="146"/>
      <c r="D384" s="146"/>
      <c r="E384" s="146"/>
      <c r="F384" s="146"/>
      <c r="G384" s="146"/>
      <c r="H384" s="147"/>
      <c r="I384" s="146"/>
      <c r="J384" s="146"/>
      <c r="K384" s="146"/>
      <c r="L3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4" s="151" t="str">
        <f>IF(Tabela1[[#This Row],[Qinf Secção H]]=" -", " -", Tabela1[[#This Row],[Quantidade máxima (q) (tonelada)]]/Tabela1[[#This Row],[Qinf Secção H]])</f>
        <v xml:space="preserve"> -</v>
      </c>
      <c r="U384" s="152" t="str">
        <f>IF(Tabela1[[#This Row],[Qinf Secção P]]=" -", " -", Tabela1[[#This Row],[Quantidade máxima (q) (tonelada)]]/Tabela1[[#This Row],[Qinf Secção P]])</f>
        <v xml:space="preserve"> -</v>
      </c>
      <c r="V384" s="153" t="str">
        <f>IF(Tabela1[[#This Row],[Qinf Secção E]]=" -", " -", Tabela1[[#This Row],[Quantidade máxima (q) (tonelada)]]/Tabela1[[#This Row],[Qinf Secção E]])</f>
        <v xml:space="preserve"> -</v>
      </c>
      <c r="W384" s="152" t="str">
        <f>IF(Tabela1[[#This Row],[Qsup Secção H]]=" -", " -", Tabela1[[#This Row],[Quantidade máxima (q) (tonelada)]]/Tabela1[[#This Row],[Qsup Secção H]])</f>
        <v xml:space="preserve"> -</v>
      </c>
      <c r="X384" s="152" t="str">
        <f>IF(Tabela1[[#This Row],[Qsup Secção P]]=" -", " -", Tabela1[[#This Row],[Quantidade máxima (q) (tonelada)]]/Tabela1[[#This Row],[Qsup Secção P]])</f>
        <v xml:space="preserve"> -</v>
      </c>
      <c r="Y384" s="153" t="str">
        <f>IF(Tabela1[[#This Row],[Qsup Secção E]]=" -", " -", Tabela1[[#This Row],[Quantidade máxima (q) (tonelada)]]/Tabela1[[#This Row],[Qsup Secção E]])</f>
        <v xml:space="preserve"> -</v>
      </c>
      <c r="Z3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5" spans="2:27" s="1" customFormat="1" x14ac:dyDescent="0.3">
      <c r="B385" s="145"/>
      <c r="C385" s="146"/>
      <c r="D385" s="146"/>
      <c r="E385" s="146"/>
      <c r="F385" s="146"/>
      <c r="G385" s="146"/>
      <c r="H385" s="147"/>
      <c r="I385" s="146"/>
      <c r="J385" s="146"/>
      <c r="K385" s="146"/>
      <c r="L3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5" s="151" t="str">
        <f>IF(Tabela1[[#This Row],[Qinf Secção H]]=" -", " -", Tabela1[[#This Row],[Quantidade máxima (q) (tonelada)]]/Tabela1[[#This Row],[Qinf Secção H]])</f>
        <v xml:space="preserve"> -</v>
      </c>
      <c r="U385" s="152" t="str">
        <f>IF(Tabela1[[#This Row],[Qinf Secção P]]=" -", " -", Tabela1[[#This Row],[Quantidade máxima (q) (tonelada)]]/Tabela1[[#This Row],[Qinf Secção P]])</f>
        <v xml:space="preserve"> -</v>
      </c>
      <c r="V385" s="153" t="str">
        <f>IF(Tabela1[[#This Row],[Qinf Secção E]]=" -", " -", Tabela1[[#This Row],[Quantidade máxima (q) (tonelada)]]/Tabela1[[#This Row],[Qinf Secção E]])</f>
        <v xml:space="preserve"> -</v>
      </c>
      <c r="W385" s="152" t="str">
        <f>IF(Tabela1[[#This Row],[Qsup Secção H]]=" -", " -", Tabela1[[#This Row],[Quantidade máxima (q) (tonelada)]]/Tabela1[[#This Row],[Qsup Secção H]])</f>
        <v xml:space="preserve"> -</v>
      </c>
      <c r="X385" s="152" t="str">
        <f>IF(Tabela1[[#This Row],[Qsup Secção P]]=" -", " -", Tabela1[[#This Row],[Quantidade máxima (q) (tonelada)]]/Tabela1[[#This Row],[Qsup Secção P]])</f>
        <v xml:space="preserve"> -</v>
      </c>
      <c r="Y385" s="153" t="str">
        <f>IF(Tabela1[[#This Row],[Qsup Secção E]]=" -", " -", Tabela1[[#This Row],[Quantidade máxima (q) (tonelada)]]/Tabela1[[#This Row],[Qsup Secção E]])</f>
        <v xml:space="preserve"> -</v>
      </c>
      <c r="Z3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6" spans="2:27" s="1" customFormat="1" x14ac:dyDescent="0.3">
      <c r="B386" s="145"/>
      <c r="C386" s="146"/>
      <c r="D386" s="146"/>
      <c r="E386" s="146"/>
      <c r="F386" s="146"/>
      <c r="G386" s="146"/>
      <c r="H386" s="147"/>
      <c r="I386" s="146"/>
      <c r="J386" s="146"/>
      <c r="K386" s="146"/>
      <c r="L3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6" s="151" t="str">
        <f>IF(Tabela1[[#This Row],[Qinf Secção H]]=" -", " -", Tabela1[[#This Row],[Quantidade máxima (q) (tonelada)]]/Tabela1[[#This Row],[Qinf Secção H]])</f>
        <v xml:space="preserve"> -</v>
      </c>
      <c r="U386" s="152" t="str">
        <f>IF(Tabela1[[#This Row],[Qinf Secção P]]=" -", " -", Tabela1[[#This Row],[Quantidade máxima (q) (tonelada)]]/Tabela1[[#This Row],[Qinf Secção P]])</f>
        <v xml:space="preserve"> -</v>
      </c>
      <c r="V386" s="153" t="str">
        <f>IF(Tabela1[[#This Row],[Qinf Secção E]]=" -", " -", Tabela1[[#This Row],[Quantidade máxima (q) (tonelada)]]/Tabela1[[#This Row],[Qinf Secção E]])</f>
        <v xml:space="preserve"> -</v>
      </c>
      <c r="W386" s="152" t="str">
        <f>IF(Tabela1[[#This Row],[Qsup Secção H]]=" -", " -", Tabela1[[#This Row],[Quantidade máxima (q) (tonelada)]]/Tabela1[[#This Row],[Qsup Secção H]])</f>
        <v xml:space="preserve"> -</v>
      </c>
      <c r="X386" s="152" t="str">
        <f>IF(Tabela1[[#This Row],[Qsup Secção P]]=" -", " -", Tabela1[[#This Row],[Quantidade máxima (q) (tonelada)]]/Tabela1[[#This Row],[Qsup Secção P]])</f>
        <v xml:space="preserve"> -</v>
      </c>
      <c r="Y386" s="153" t="str">
        <f>IF(Tabela1[[#This Row],[Qsup Secção E]]=" -", " -", Tabela1[[#This Row],[Quantidade máxima (q) (tonelada)]]/Tabela1[[#This Row],[Qsup Secção E]])</f>
        <v xml:space="preserve"> -</v>
      </c>
      <c r="Z3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7" spans="2:27" s="1" customFormat="1" x14ac:dyDescent="0.3">
      <c r="B387" s="145"/>
      <c r="C387" s="146"/>
      <c r="D387" s="146"/>
      <c r="E387" s="146"/>
      <c r="F387" s="146"/>
      <c r="G387" s="146"/>
      <c r="H387" s="147"/>
      <c r="I387" s="146"/>
      <c r="J387" s="146"/>
      <c r="K387" s="146"/>
      <c r="L3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7" s="151" t="str">
        <f>IF(Tabela1[[#This Row],[Qinf Secção H]]=" -", " -", Tabela1[[#This Row],[Quantidade máxima (q) (tonelada)]]/Tabela1[[#This Row],[Qinf Secção H]])</f>
        <v xml:space="preserve"> -</v>
      </c>
      <c r="U387" s="152" t="str">
        <f>IF(Tabela1[[#This Row],[Qinf Secção P]]=" -", " -", Tabela1[[#This Row],[Quantidade máxima (q) (tonelada)]]/Tabela1[[#This Row],[Qinf Secção P]])</f>
        <v xml:space="preserve"> -</v>
      </c>
      <c r="V387" s="153" t="str">
        <f>IF(Tabela1[[#This Row],[Qinf Secção E]]=" -", " -", Tabela1[[#This Row],[Quantidade máxima (q) (tonelada)]]/Tabela1[[#This Row],[Qinf Secção E]])</f>
        <v xml:space="preserve"> -</v>
      </c>
      <c r="W387" s="152" t="str">
        <f>IF(Tabela1[[#This Row],[Qsup Secção H]]=" -", " -", Tabela1[[#This Row],[Quantidade máxima (q) (tonelada)]]/Tabela1[[#This Row],[Qsup Secção H]])</f>
        <v xml:space="preserve"> -</v>
      </c>
      <c r="X387" s="152" t="str">
        <f>IF(Tabela1[[#This Row],[Qsup Secção P]]=" -", " -", Tabela1[[#This Row],[Quantidade máxima (q) (tonelada)]]/Tabela1[[#This Row],[Qsup Secção P]])</f>
        <v xml:space="preserve"> -</v>
      </c>
      <c r="Y387" s="153" t="str">
        <f>IF(Tabela1[[#This Row],[Qsup Secção E]]=" -", " -", Tabela1[[#This Row],[Quantidade máxima (q) (tonelada)]]/Tabela1[[#This Row],[Qsup Secção E]])</f>
        <v xml:space="preserve"> -</v>
      </c>
      <c r="Z3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8" spans="2:27" s="1" customFormat="1" x14ac:dyDescent="0.3">
      <c r="B388" s="145"/>
      <c r="C388" s="146"/>
      <c r="D388" s="146"/>
      <c r="E388" s="146"/>
      <c r="F388" s="146"/>
      <c r="G388" s="146"/>
      <c r="H388" s="147"/>
      <c r="I388" s="146"/>
      <c r="J388" s="146"/>
      <c r="K388" s="146"/>
      <c r="L3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8" s="151" t="str">
        <f>IF(Tabela1[[#This Row],[Qinf Secção H]]=" -", " -", Tabela1[[#This Row],[Quantidade máxima (q) (tonelada)]]/Tabela1[[#This Row],[Qinf Secção H]])</f>
        <v xml:space="preserve"> -</v>
      </c>
      <c r="U388" s="152" t="str">
        <f>IF(Tabela1[[#This Row],[Qinf Secção P]]=" -", " -", Tabela1[[#This Row],[Quantidade máxima (q) (tonelada)]]/Tabela1[[#This Row],[Qinf Secção P]])</f>
        <v xml:space="preserve"> -</v>
      </c>
      <c r="V388" s="153" t="str">
        <f>IF(Tabela1[[#This Row],[Qinf Secção E]]=" -", " -", Tabela1[[#This Row],[Quantidade máxima (q) (tonelada)]]/Tabela1[[#This Row],[Qinf Secção E]])</f>
        <v xml:space="preserve"> -</v>
      </c>
      <c r="W388" s="152" t="str">
        <f>IF(Tabela1[[#This Row],[Qsup Secção H]]=" -", " -", Tabela1[[#This Row],[Quantidade máxima (q) (tonelada)]]/Tabela1[[#This Row],[Qsup Secção H]])</f>
        <v xml:space="preserve"> -</v>
      </c>
      <c r="X388" s="152" t="str">
        <f>IF(Tabela1[[#This Row],[Qsup Secção P]]=" -", " -", Tabela1[[#This Row],[Quantidade máxima (q) (tonelada)]]/Tabela1[[#This Row],[Qsup Secção P]])</f>
        <v xml:space="preserve"> -</v>
      </c>
      <c r="Y388" s="153" t="str">
        <f>IF(Tabela1[[#This Row],[Qsup Secção E]]=" -", " -", Tabela1[[#This Row],[Quantidade máxima (q) (tonelada)]]/Tabela1[[#This Row],[Qsup Secção E]])</f>
        <v xml:space="preserve"> -</v>
      </c>
      <c r="Z3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89" spans="2:27" s="1" customFormat="1" x14ac:dyDescent="0.3">
      <c r="B389" s="145"/>
      <c r="C389" s="146"/>
      <c r="D389" s="146"/>
      <c r="E389" s="146"/>
      <c r="F389" s="146"/>
      <c r="G389" s="146"/>
      <c r="H389" s="147"/>
      <c r="I389" s="146"/>
      <c r="J389" s="146"/>
      <c r="K389" s="146"/>
      <c r="L3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89" s="151" t="str">
        <f>IF(Tabela1[[#This Row],[Qinf Secção H]]=" -", " -", Tabela1[[#This Row],[Quantidade máxima (q) (tonelada)]]/Tabela1[[#This Row],[Qinf Secção H]])</f>
        <v xml:space="preserve"> -</v>
      </c>
      <c r="U389" s="152" t="str">
        <f>IF(Tabela1[[#This Row],[Qinf Secção P]]=" -", " -", Tabela1[[#This Row],[Quantidade máxima (q) (tonelada)]]/Tabela1[[#This Row],[Qinf Secção P]])</f>
        <v xml:space="preserve"> -</v>
      </c>
      <c r="V389" s="153" t="str">
        <f>IF(Tabela1[[#This Row],[Qinf Secção E]]=" -", " -", Tabela1[[#This Row],[Quantidade máxima (q) (tonelada)]]/Tabela1[[#This Row],[Qinf Secção E]])</f>
        <v xml:space="preserve"> -</v>
      </c>
      <c r="W389" s="152" t="str">
        <f>IF(Tabela1[[#This Row],[Qsup Secção H]]=" -", " -", Tabela1[[#This Row],[Quantidade máxima (q) (tonelada)]]/Tabela1[[#This Row],[Qsup Secção H]])</f>
        <v xml:space="preserve"> -</v>
      </c>
      <c r="X389" s="152" t="str">
        <f>IF(Tabela1[[#This Row],[Qsup Secção P]]=" -", " -", Tabela1[[#This Row],[Quantidade máxima (q) (tonelada)]]/Tabela1[[#This Row],[Qsup Secção P]])</f>
        <v xml:space="preserve"> -</v>
      </c>
      <c r="Y389" s="153" t="str">
        <f>IF(Tabela1[[#This Row],[Qsup Secção E]]=" -", " -", Tabela1[[#This Row],[Quantidade máxima (q) (tonelada)]]/Tabela1[[#This Row],[Qsup Secção E]])</f>
        <v xml:space="preserve"> -</v>
      </c>
      <c r="Z3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0" spans="2:27" s="1" customFormat="1" x14ac:dyDescent="0.3">
      <c r="B390" s="145"/>
      <c r="C390" s="146"/>
      <c r="D390" s="146"/>
      <c r="E390" s="146"/>
      <c r="F390" s="146"/>
      <c r="G390" s="146"/>
      <c r="H390" s="147"/>
      <c r="I390" s="146"/>
      <c r="J390" s="146"/>
      <c r="K390" s="146"/>
      <c r="L3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0" s="151" t="str">
        <f>IF(Tabela1[[#This Row],[Qinf Secção H]]=" -", " -", Tabela1[[#This Row],[Quantidade máxima (q) (tonelada)]]/Tabela1[[#This Row],[Qinf Secção H]])</f>
        <v xml:space="preserve"> -</v>
      </c>
      <c r="U390" s="152" t="str">
        <f>IF(Tabela1[[#This Row],[Qinf Secção P]]=" -", " -", Tabela1[[#This Row],[Quantidade máxima (q) (tonelada)]]/Tabela1[[#This Row],[Qinf Secção P]])</f>
        <v xml:space="preserve"> -</v>
      </c>
      <c r="V390" s="153" t="str">
        <f>IF(Tabela1[[#This Row],[Qinf Secção E]]=" -", " -", Tabela1[[#This Row],[Quantidade máxima (q) (tonelada)]]/Tabela1[[#This Row],[Qinf Secção E]])</f>
        <v xml:space="preserve"> -</v>
      </c>
      <c r="W390" s="152" t="str">
        <f>IF(Tabela1[[#This Row],[Qsup Secção H]]=" -", " -", Tabela1[[#This Row],[Quantidade máxima (q) (tonelada)]]/Tabela1[[#This Row],[Qsup Secção H]])</f>
        <v xml:space="preserve"> -</v>
      </c>
      <c r="X390" s="152" t="str">
        <f>IF(Tabela1[[#This Row],[Qsup Secção P]]=" -", " -", Tabela1[[#This Row],[Quantidade máxima (q) (tonelada)]]/Tabela1[[#This Row],[Qsup Secção P]])</f>
        <v xml:space="preserve"> -</v>
      </c>
      <c r="Y390" s="153" t="str">
        <f>IF(Tabela1[[#This Row],[Qsup Secção E]]=" -", " -", Tabela1[[#This Row],[Quantidade máxima (q) (tonelada)]]/Tabela1[[#This Row],[Qsup Secção E]])</f>
        <v xml:space="preserve"> -</v>
      </c>
      <c r="Z3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1" spans="2:27" s="1" customFormat="1" x14ac:dyDescent="0.3">
      <c r="B391" s="145"/>
      <c r="C391" s="146"/>
      <c r="D391" s="146"/>
      <c r="E391" s="146"/>
      <c r="F391" s="146"/>
      <c r="G391" s="146"/>
      <c r="H391" s="147"/>
      <c r="I391" s="146"/>
      <c r="J391" s="146"/>
      <c r="K391" s="146"/>
      <c r="L3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1" s="151" t="str">
        <f>IF(Tabela1[[#This Row],[Qinf Secção H]]=" -", " -", Tabela1[[#This Row],[Quantidade máxima (q) (tonelada)]]/Tabela1[[#This Row],[Qinf Secção H]])</f>
        <v xml:space="preserve"> -</v>
      </c>
      <c r="U391" s="152" t="str">
        <f>IF(Tabela1[[#This Row],[Qinf Secção P]]=" -", " -", Tabela1[[#This Row],[Quantidade máxima (q) (tonelada)]]/Tabela1[[#This Row],[Qinf Secção P]])</f>
        <v xml:space="preserve"> -</v>
      </c>
      <c r="V391" s="153" t="str">
        <f>IF(Tabela1[[#This Row],[Qinf Secção E]]=" -", " -", Tabela1[[#This Row],[Quantidade máxima (q) (tonelada)]]/Tabela1[[#This Row],[Qinf Secção E]])</f>
        <v xml:space="preserve"> -</v>
      </c>
      <c r="W391" s="152" t="str">
        <f>IF(Tabela1[[#This Row],[Qsup Secção H]]=" -", " -", Tabela1[[#This Row],[Quantidade máxima (q) (tonelada)]]/Tabela1[[#This Row],[Qsup Secção H]])</f>
        <v xml:space="preserve"> -</v>
      </c>
      <c r="X391" s="152" t="str">
        <f>IF(Tabela1[[#This Row],[Qsup Secção P]]=" -", " -", Tabela1[[#This Row],[Quantidade máxima (q) (tonelada)]]/Tabela1[[#This Row],[Qsup Secção P]])</f>
        <v xml:space="preserve"> -</v>
      </c>
      <c r="Y391" s="153" t="str">
        <f>IF(Tabela1[[#This Row],[Qsup Secção E]]=" -", " -", Tabela1[[#This Row],[Quantidade máxima (q) (tonelada)]]/Tabela1[[#This Row],[Qsup Secção E]])</f>
        <v xml:space="preserve"> -</v>
      </c>
      <c r="Z3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2" spans="2:27" s="1" customFormat="1" x14ac:dyDescent="0.3">
      <c r="B392" s="145"/>
      <c r="C392" s="146"/>
      <c r="D392" s="146"/>
      <c r="E392" s="146"/>
      <c r="F392" s="146"/>
      <c r="G392" s="146"/>
      <c r="H392" s="147"/>
      <c r="I392" s="146"/>
      <c r="J392" s="146"/>
      <c r="K392" s="146"/>
      <c r="L3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2" s="151" t="str">
        <f>IF(Tabela1[[#This Row],[Qinf Secção H]]=" -", " -", Tabela1[[#This Row],[Quantidade máxima (q) (tonelada)]]/Tabela1[[#This Row],[Qinf Secção H]])</f>
        <v xml:space="preserve"> -</v>
      </c>
      <c r="U392" s="152" t="str">
        <f>IF(Tabela1[[#This Row],[Qinf Secção P]]=" -", " -", Tabela1[[#This Row],[Quantidade máxima (q) (tonelada)]]/Tabela1[[#This Row],[Qinf Secção P]])</f>
        <v xml:space="preserve"> -</v>
      </c>
      <c r="V392" s="153" t="str">
        <f>IF(Tabela1[[#This Row],[Qinf Secção E]]=" -", " -", Tabela1[[#This Row],[Quantidade máxima (q) (tonelada)]]/Tabela1[[#This Row],[Qinf Secção E]])</f>
        <v xml:space="preserve"> -</v>
      </c>
      <c r="W392" s="152" t="str">
        <f>IF(Tabela1[[#This Row],[Qsup Secção H]]=" -", " -", Tabela1[[#This Row],[Quantidade máxima (q) (tonelada)]]/Tabela1[[#This Row],[Qsup Secção H]])</f>
        <v xml:space="preserve"> -</v>
      </c>
      <c r="X392" s="152" t="str">
        <f>IF(Tabela1[[#This Row],[Qsup Secção P]]=" -", " -", Tabela1[[#This Row],[Quantidade máxima (q) (tonelada)]]/Tabela1[[#This Row],[Qsup Secção P]])</f>
        <v xml:space="preserve"> -</v>
      </c>
      <c r="Y392" s="153" t="str">
        <f>IF(Tabela1[[#This Row],[Qsup Secção E]]=" -", " -", Tabela1[[#This Row],[Quantidade máxima (q) (tonelada)]]/Tabela1[[#This Row],[Qsup Secção E]])</f>
        <v xml:space="preserve"> -</v>
      </c>
      <c r="Z3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3" spans="2:27" s="1" customFormat="1" x14ac:dyDescent="0.3">
      <c r="B393" s="145"/>
      <c r="C393" s="146"/>
      <c r="D393" s="146"/>
      <c r="E393" s="146"/>
      <c r="F393" s="146"/>
      <c r="G393" s="146"/>
      <c r="H393" s="147"/>
      <c r="I393" s="146"/>
      <c r="J393" s="146"/>
      <c r="K393" s="146"/>
      <c r="L3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3" s="151" t="str">
        <f>IF(Tabela1[[#This Row],[Qinf Secção H]]=" -", " -", Tabela1[[#This Row],[Quantidade máxima (q) (tonelada)]]/Tabela1[[#This Row],[Qinf Secção H]])</f>
        <v xml:space="preserve"> -</v>
      </c>
      <c r="U393" s="152" t="str">
        <f>IF(Tabela1[[#This Row],[Qinf Secção P]]=" -", " -", Tabela1[[#This Row],[Quantidade máxima (q) (tonelada)]]/Tabela1[[#This Row],[Qinf Secção P]])</f>
        <v xml:space="preserve"> -</v>
      </c>
      <c r="V393" s="153" t="str">
        <f>IF(Tabela1[[#This Row],[Qinf Secção E]]=" -", " -", Tabela1[[#This Row],[Quantidade máxima (q) (tonelada)]]/Tabela1[[#This Row],[Qinf Secção E]])</f>
        <v xml:space="preserve"> -</v>
      </c>
      <c r="W393" s="152" t="str">
        <f>IF(Tabela1[[#This Row],[Qsup Secção H]]=" -", " -", Tabela1[[#This Row],[Quantidade máxima (q) (tonelada)]]/Tabela1[[#This Row],[Qsup Secção H]])</f>
        <v xml:space="preserve"> -</v>
      </c>
      <c r="X393" s="152" t="str">
        <f>IF(Tabela1[[#This Row],[Qsup Secção P]]=" -", " -", Tabela1[[#This Row],[Quantidade máxima (q) (tonelada)]]/Tabela1[[#This Row],[Qsup Secção P]])</f>
        <v xml:space="preserve"> -</v>
      </c>
      <c r="Y393" s="153" t="str">
        <f>IF(Tabela1[[#This Row],[Qsup Secção E]]=" -", " -", Tabela1[[#This Row],[Quantidade máxima (q) (tonelada)]]/Tabela1[[#This Row],[Qsup Secção E]])</f>
        <v xml:space="preserve"> -</v>
      </c>
      <c r="Z3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4" spans="2:27" s="1" customFormat="1" x14ac:dyDescent="0.3">
      <c r="B394" s="145"/>
      <c r="C394" s="146"/>
      <c r="D394" s="146"/>
      <c r="E394" s="146"/>
      <c r="F394" s="146"/>
      <c r="G394" s="146"/>
      <c r="H394" s="147"/>
      <c r="I394" s="146"/>
      <c r="J394" s="146"/>
      <c r="K394" s="146"/>
      <c r="L3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4" s="151" t="str">
        <f>IF(Tabela1[[#This Row],[Qinf Secção H]]=" -", " -", Tabela1[[#This Row],[Quantidade máxima (q) (tonelada)]]/Tabela1[[#This Row],[Qinf Secção H]])</f>
        <v xml:space="preserve"> -</v>
      </c>
      <c r="U394" s="152" t="str">
        <f>IF(Tabela1[[#This Row],[Qinf Secção P]]=" -", " -", Tabela1[[#This Row],[Quantidade máxima (q) (tonelada)]]/Tabela1[[#This Row],[Qinf Secção P]])</f>
        <v xml:space="preserve"> -</v>
      </c>
      <c r="V394" s="153" t="str">
        <f>IF(Tabela1[[#This Row],[Qinf Secção E]]=" -", " -", Tabela1[[#This Row],[Quantidade máxima (q) (tonelada)]]/Tabela1[[#This Row],[Qinf Secção E]])</f>
        <v xml:space="preserve"> -</v>
      </c>
      <c r="W394" s="152" t="str">
        <f>IF(Tabela1[[#This Row],[Qsup Secção H]]=" -", " -", Tabela1[[#This Row],[Quantidade máxima (q) (tonelada)]]/Tabela1[[#This Row],[Qsup Secção H]])</f>
        <v xml:space="preserve"> -</v>
      </c>
      <c r="X394" s="152" t="str">
        <f>IF(Tabela1[[#This Row],[Qsup Secção P]]=" -", " -", Tabela1[[#This Row],[Quantidade máxima (q) (tonelada)]]/Tabela1[[#This Row],[Qsup Secção P]])</f>
        <v xml:space="preserve"> -</v>
      </c>
      <c r="Y394" s="153" t="str">
        <f>IF(Tabela1[[#This Row],[Qsup Secção E]]=" -", " -", Tabela1[[#This Row],[Quantidade máxima (q) (tonelada)]]/Tabela1[[#This Row],[Qsup Secção E]])</f>
        <v xml:space="preserve"> -</v>
      </c>
      <c r="Z3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5" spans="2:27" s="1" customFormat="1" x14ac:dyDescent="0.3">
      <c r="B395" s="145"/>
      <c r="C395" s="146"/>
      <c r="D395" s="146"/>
      <c r="E395" s="146"/>
      <c r="F395" s="146"/>
      <c r="G395" s="146"/>
      <c r="H395" s="147"/>
      <c r="I395" s="146"/>
      <c r="J395" s="146"/>
      <c r="K395" s="146"/>
      <c r="L3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5" s="151" t="str">
        <f>IF(Tabela1[[#This Row],[Qinf Secção H]]=" -", " -", Tabela1[[#This Row],[Quantidade máxima (q) (tonelada)]]/Tabela1[[#This Row],[Qinf Secção H]])</f>
        <v xml:space="preserve"> -</v>
      </c>
      <c r="U395" s="152" t="str">
        <f>IF(Tabela1[[#This Row],[Qinf Secção P]]=" -", " -", Tabela1[[#This Row],[Quantidade máxima (q) (tonelada)]]/Tabela1[[#This Row],[Qinf Secção P]])</f>
        <v xml:space="preserve"> -</v>
      </c>
      <c r="V395" s="153" t="str">
        <f>IF(Tabela1[[#This Row],[Qinf Secção E]]=" -", " -", Tabela1[[#This Row],[Quantidade máxima (q) (tonelada)]]/Tabela1[[#This Row],[Qinf Secção E]])</f>
        <v xml:space="preserve"> -</v>
      </c>
      <c r="W395" s="152" t="str">
        <f>IF(Tabela1[[#This Row],[Qsup Secção H]]=" -", " -", Tabela1[[#This Row],[Quantidade máxima (q) (tonelada)]]/Tabela1[[#This Row],[Qsup Secção H]])</f>
        <v xml:space="preserve"> -</v>
      </c>
      <c r="X395" s="152" t="str">
        <f>IF(Tabela1[[#This Row],[Qsup Secção P]]=" -", " -", Tabela1[[#This Row],[Quantidade máxima (q) (tonelada)]]/Tabela1[[#This Row],[Qsup Secção P]])</f>
        <v xml:space="preserve"> -</v>
      </c>
      <c r="Y395" s="153" t="str">
        <f>IF(Tabela1[[#This Row],[Qsup Secção E]]=" -", " -", Tabela1[[#This Row],[Quantidade máxima (q) (tonelada)]]/Tabela1[[#This Row],[Qsup Secção E]])</f>
        <v xml:space="preserve"> -</v>
      </c>
      <c r="Z3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6" spans="2:27" s="1" customFormat="1" x14ac:dyDescent="0.3">
      <c r="B396" s="145"/>
      <c r="C396" s="146"/>
      <c r="D396" s="146"/>
      <c r="E396" s="146"/>
      <c r="F396" s="146"/>
      <c r="G396" s="146"/>
      <c r="H396" s="147"/>
      <c r="I396" s="146"/>
      <c r="J396" s="146"/>
      <c r="K396" s="146"/>
      <c r="L3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6" s="151" t="str">
        <f>IF(Tabela1[[#This Row],[Qinf Secção H]]=" -", " -", Tabela1[[#This Row],[Quantidade máxima (q) (tonelada)]]/Tabela1[[#This Row],[Qinf Secção H]])</f>
        <v xml:space="preserve"> -</v>
      </c>
      <c r="U396" s="152" t="str">
        <f>IF(Tabela1[[#This Row],[Qinf Secção P]]=" -", " -", Tabela1[[#This Row],[Quantidade máxima (q) (tonelada)]]/Tabela1[[#This Row],[Qinf Secção P]])</f>
        <v xml:space="preserve"> -</v>
      </c>
      <c r="V396" s="153" t="str">
        <f>IF(Tabela1[[#This Row],[Qinf Secção E]]=" -", " -", Tabela1[[#This Row],[Quantidade máxima (q) (tonelada)]]/Tabela1[[#This Row],[Qinf Secção E]])</f>
        <v xml:space="preserve"> -</v>
      </c>
      <c r="W396" s="152" t="str">
        <f>IF(Tabela1[[#This Row],[Qsup Secção H]]=" -", " -", Tabela1[[#This Row],[Quantidade máxima (q) (tonelada)]]/Tabela1[[#This Row],[Qsup Secção H]])</f>
        <v xml:space="preserve"> -</v>
      </c>
      <c r="X396" s="152" t="str">
        <f>IF(Tabela1[[#This Row],[Qsup Secção P]]=" -", " -", Tabela1[[#This Row],[Quantidade máxima (q) (tonelada)]]/Tabela1[[#This Row],[Qsup Secção P]])</f>
        <v xml:space="preserve"> -</v>
      </c>
      <c r="Y396" s="153" t="str">
        <f>IF(Tabela1[[#This Row],[Qsup Secção E]]=" -", " -", Tabela1[[#This Row],[Quantidade máxima (q) (tonelada)]]/Tabela1[[#This Row],[Qsup Secção E]])</f>
        <v xml:space="preserve"> -</v>
      </c>
      <c r="Z3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7" spans="2:27" s="1" customFormat="1" x14ac:dyDescent="0.3">
      <c r="B397" s="145"/>
      <c r="C397" s="146"/>
      <c r="D397" s="146"/>
      <c r="E397" s="146"/>
      <c r="F397" s="146"/>
      <c r="G397" s="146"/>
      <c r="H397" s="147"/>
      <c r="I397" s="146"/>
      <c r="J397" s="146"/>
      <c r="K397" s="146"/>
      <c r="L3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7" s="151" t="str">
        <f>IF(Tabela1[[#This Row],[Qinf Secção H]]=" -", " -", Tabela1[[#This Row],[Quantidade máxima (q) (tonelada)]]/Tabela1[[#This Row],[Qinf Secção H]])</f>
        <v xml:space="preserve"> -</v>
      </c>
      <c r="U397" s="152" t="str">
        <f>IF(Tabela1[[#This Row],[Qinf Secção P]]=" -", " -", Tabela1[[#This Row],[Quantidade máxima (q) (tonelada)]]/Tabela1[[#This Row],[Qinf Secção P]])</f>
        <v xml:space="preserve"> -</v>
      </c>
      <c r="V397" s="153" t="str">
        <f>IF(Tabela1[[#This Row],[Qinf Secção E]]=" -", " -", Tabela1[[#This Row],[Quantidade máxima (q) (tonelada)]]/Tabela1[[#This Row],[Qinf Secção E]])</f>
        <v xml:space="preserve"> -</v>
      </c>
      <c r="W397" s="152" t="str">
        <f>IF(Tabela1[[#This Row],[Qsup Secção H]]=" -", " -", Tabela1[[#This Row],[Quantidade máxima (q) (tonelada)]]/Tabela1[[#This Row],[Qsup Secção H]])</f>
        <v xml:space="preserve"> -</v>
      </c>
      <c r="X397" s="152" t="str">
        <f>IF(Tabela1[[#This Row],[Qsup Secção P]]=" -", " -", Tabela1[[#This Row],[Quantidade máxima (q) (tonelada)]]/Tabela1[[#This Row],[Qsup Secção P]])</f>
        <v xml:space="preserve"> -</v>
      </c>
      <c r="Y397" s="153" t="str">
        <f>IF(Tabela1[[#This Row],[Qsup Secção E]]=" -", " -", Tabela1[[#This Row],[Quantidade máxima (q) (tonelada)]]/Tabela1[[#This Row],[Qsup Secção E]])</f>
        <v xml:space="preserve"> -</v>
      </c>
      <c r="Z3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8" spans="2:27" s="1" customFormat="1" x14ac:dyDescent="0.3">
      <c r="B398" s="145"/>
      <c r="C398" s="146"/>
      <c r="D398" s="146"/>
      <c r="E398" s="146"/>
      <c r="F398" s="146"/>
      <c r="G398" s="146"/>
      <c r="H398" s="147"/>
      <c r="I398" s="146"/>
      <c r="J398" s="146"/>
      <c r="K398" s="146"/>
      <c r="L3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8" s="151" t="str">
        <f>IF(Tabela1[[#This Row],[Qinf Secção H]]=" -", " -", Tabela1[[#This Row],[Quantidade máxima (q) (tonelada)]]/Tabela1[[#This Row],[Qinf Secção H]])</f>
        <v xml:space="preserve"> -</v>
      </c>
      <c r="U398" s="152" t="str">
        <f>IF(Tabela1[[#This Row],[Qinf Secção P]]=" -", " -", Tabela1[[#This Row],[Quantidade máxima (q) (tonelada)]]/Tabela1[[#This Row],[Qinf Secção P]])</f>
        <v xml:space="preserve"> -</v>
      </c>
      <c r="V398" s="153" t="str">
        <f>IF(Tabela1[[#This Row],[Qinf Secção E]]=" -", " -", Tabela1[[#This Row],[Quantidade máxima (q) (tonelada)]]/Tabela1[[#This Row],[Qinf Secção E]])</f>
        <v xml:space="preserve"> -</v>
      </c>
      <c r="W398" s="152" t="str">
        <f>IF(Tabela1[[#This Row],[Qsup Secção H]]=" -", " -", Tabela1[[#This Row],[Quantidade máxima (q) (tonelada)]]/Tabela1[[#This Row],[Qsup Secção H]])</f>
        <v xml:space="preserve"> -</v>
      </c>
      <c r="X398" s="152" t="str">
        <f>IF(Tabela1[[#This Row],[Qsup Secção P]]=" -", " -", Tabela1[[#This Row],[Quantidade máxima (q) (tonelada)]]/Tabela1[[#This Row],[Qsup Secção P]])</f>
        <v xml:space="preserve"> -</v>
      </c>
      <c r="Y398" s="153" t="str">
        <f>IF(Tabela1[[#This Row],[Qsup Secção E]]=" -", " -", Tabela1[[#This Row],[Quantidade máxima (q) (tonelada)]]/Tabela1[[#This Row],[Qsup Secção E]])</f>
        <v xml:space="preserve"> -</v>
      </c>
      <c r="Z3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399" spans="2:27" s="1" customFormat="1" x14ac:dyDescent="0.3">
      <c r="B399" s="145"/>
      <c r="C399" s="146"/>
      <c r="D399" s="146"/>
      <c r="E399" s="146"/>
      <c r="F399" s="146"/>
      <c r="G399" s="146"/>
      <c r="H399" s="147"/>
      <c r="I399" s="146"/>
      <c r="J399" s="146"/>
      <c r="K399" s="146"/>
      <c r="L3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3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3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3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3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3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3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3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399" s="151" t="str">
        <f>IF(Tabela1[[#This Row],[Qinf Secção H]]=" -", " -", Tabela1[[#This Row],[Quantidade máxima (q) (tonelada)]]/Tabela1[[#This Row],[Qinf Secção H]])</f>
        <v xml:space="preserve"> -</v>
      </c>
      <c r="U399" s="152" t="str">
        <f>IF(Tabela1[[#This Row],[Qinf Secção P]]=" -", " -", Tabela1[[#This Row],[Quantidade máxima (q) (tonelada)]]/Tabela1[[#This Row],[Qinf Secção P]])</f>
        <v xml:space="preserve"> -</v>
      </c>
      <c r="V399" s="153" t="str">
        <f>IF(Tabela1[[#This Row],[Qinf Secção E]]=" -", " -", Tabela1[[#This Row],[Quantidade máxima (q) (tonelada)]]/Tabela1[[#This Row],[Qinf Secção E]])</f>
        <v xml:space="preserve"> -</v>
      </c>
      <c r="W399" s="152" t="str">
        <f>IF(Tabela1[[#This Row],[Qsup Secção H]]=" -", " -", Tabela1[[#This Row],[Quantidade máxima (q) (tonelada)]]/Tabela1[[#This Row],[Qsup Secção H]])</f>
        <v xml:space="preserve"> -</v>
      </c>
      <c r="X399" s="152" t="str">
        <f>IF(Tabela1[[#This Row],[Qsup Secção P]]=" -", " -", Tabela1[[#This Row],[Quantidade máxima (q) (tonelada)]]/Tabela1[[#This Row],[Qsup Secção P]])</f>
        <v xml:space="preserve"> -</v>
      </c>
      <c r="Y399" s="153" t="str">
        <f>IF(Tabela1[[#This Row],[Qsup Secção E]]=" -", " -", Tabela1[[#This Row],[Quantidade máxima (q) (tonelada)]]/Tabela1[[#This Row],[Qsup Secção E]])</f>
        <v xml:space="preserve"> -</v>
      </c>
      <c r="Z3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3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0" spans="2:27" s="1" customFormat="1" x14ac:dyDescent="0.3">
      <c r="B400" s="145"/>
      <c r="C400" s="146"/>
      <c r="D400" s="146"/>
      <c r="E400" s="146"/>
      <c r="F400" s="146"/>
      <c r="G400" s="146"/>
      <c r="H400" s="147"/>
      <c r="I400" s="146"/>
      <c r="J400" s="146"/>
      <c r="K400" s="146"/>
      <c r="L4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0" s="151" t="str">
        <f>IF(Tabela1[[#This Row],[Qinf Secção H]]=" -", " -", Tabela1[[#This Row],[Quantidade máxima (q) (tonelada)]]/Tabela1[[#This Row],[Qinf Secção H]])</f>
        <v xml:space="preserve"> -</v>
      </c>
      <c r="U400" s="152" t="str">
        <f>IF(Tabela1[[#This Row],[Qinf Secção P]]=" -", " -", Tabela1[[#This Row],[Quantidade máxima (q) (tonelada)]]/Tabela1[[#This Row],[Qinf Secção P]])</f>
        <v xml:space="preserve"> -</v>
      </c>
      <c r="V400" s="153" t="str">
        <f>IF(Tabela1[[#This Row],[Qinf Secção E]]=" -", " -", Tabela1[[#This Row],[Quantidade máxima (q) (tonelada)]]/Tabela1[[#This Row],[Qinf Secção E]])</f>
        <v xml:space="preserve"> -</v>
      </c>
      <c r="W400" s="152" t="str">
        <f>IF(Tabela1[[#This Row],[Qsup Secção H]]=" -", " -", Tabela1[[#This Row],[Quantidade máxima (q) (tonelada)]]/Tabela1[[#This Row],[Qsup Secção H]])</f>
        <v xml:space="preserve"> -</v>
      </c>
      <c r="X400" s="152" t="str">
        <f>IF(Tabela1[[#This Row],[Qsup Secção P]]=" -", " -", Tabela1[[#This Row],[Quantidade máxima (q) (tonelada)]]/Tabela1[[#This Row],[Qsup Secção P]])</f>
        <v xml:space="preserve"> -</v>
      </c>
      <c r="Y400" s="153" t="str">
        <f>IF(Tabela1[[#This Row],[Qsup Secção E]]=" -", " -", Tabela1[[#This Row],[Quantidade máxima (q) (tonelada)]]/Tabela1[[#This Row],[Qsup Secção E]])</f>
        <v xml:space="preserve"> -</v>
      </c>
      <c r="Z4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1" spans="2:27" s="1" customFormat="1" x14ac:dyDescent="0.3">
      <c r="B401" s="145"/>
      <c r="C401" s="146"/>
      <c r="D401" s="146"/>
      <c r="E401" s="146"/>
      <c r="F401" s="146"/>
      <c r="G401" s="146"/>
      <c r="H401" s="147"/>
      <c r="I401" s="146"/>
      <c r="J401" s="146"/>
      <c r="K401" s="146"/>
      <c r="L4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1" s="151" t="str">
        <f>IF(Tabela1[[#This Row],[Qinf Secção H]]=" -", " -", Tabela1[[#This Row],[Quantidade máxima (q) (tonelada)]]/Tabela1[[#This Row],[Qinf Secção H]])</f>
        <v xml:space="preserve"> -</v>
      </c>
      <c r="U401" s="152" t="str">
        <f>IF(Tabela1[[#This Row],[Qinf Secção P]]=" -", " -", Tabela1[[#This Row],[Quantidade máxima (q) (tonelada)]]/Tabela1[[#This Row],[Qinf Secção P]])</f>
        <v xml:space="preserve"> -</v>
      </c>
      <c r="V401" s="153" t="str">
        <f>IF(Tabela1[[#This Row],[Qinf Secção E]]=" -", " -", Tabela1[[#This Row],[Quantidade máxima (q) (tonelada)]]/Tabela1[[#This Row],[Qinf Secção E]])</f>
        <v xml:space="preserve"> -</v>
      </c>
      <c r="W401" s="152" t="str">
        <f>IF(Tabela1[[#This Row],[Qsup Secção H]]=" -", " -", Tabela1[[#This Row],[Quantidade máxima (q) (tonelada)]]/Tabela1[[#This Row],[Qsup Secção H]])</f>
        <v xml:space="preserve"> -</v>
      </c>
      <c r="X401" s="152" t="str">
        <f>IF(Tabela1[[#This Row],[Qsup Secção P]]=" -", " -", Tabela1[[#This Row],[Quantidade máxima (q) (tonelada)]]/Tabela1[[#This Row],[Qsup Secção P]])</f>
        <v xml:space="preserve"> -</v>
      </c>
      <c r="Y401" s="153" t="str">
        <f>IF(Tabela1[[#This Row],[Qsup Secção E]]=" -", " -", Tabela1[[#This Row],[Quantidade máxima (q) (tonelada)]]/Tabela1[[#This Row],[Qsup Secção E]])</f>
        <v xml:space="preserve"> -</v>
      </c>
      <c r="Z4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2" spans="2:27" s="1" customFormat="1" x14ac:dyDescent="0.3">
      <c r="B402" s="145"/>
      <c r="C402" s="146"/>
      <c r="D402" s="146"/>
      <c r="E402" s="146"/>
      <c r="F402" s="146"/>
      <c r="G402" s="146"/>
      <c r="H402" s="147"/>
      <c r="I402" s="146"/>
      <c r="J402" s="146"/>
      <c r="K402" s="146"/>
      <c r="L4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2" s="151" t="str">
        <f>IF(Tabela1[[#This Row],[Qinf Secção H]]=" -", " -", Tabela1[[#This Row],[Quantidade máxima (q) (tonelada)]]/Tabela1[[#This Row],[Qinf Secção H]])</f>
        <v xml:space="preserve"> -</v>
      </c>
      <c r="U402" s="152" t="str">
        <f>IF(Tabela1[[#This Row],[Qinf Secção P]]=" -", " -", Tabela1[[#This Row],[Quantidade máxima (q) (tonelada)]]/Tabela1[[#This Row],[Qinf Secção P]])</f>
        <v xml:space="preserve"> -</v>
      </c>
      <c r="V402" s="153" t="str">
        <f>IF(Tabela1[[#This Row],[Qinf Secção E]]=" -", " -", Tabela1[[#This Row],[Quantidade máxima (q) (tonelada)]]/Tabela1[[#This Row],[Qinf Secção E]])</f>
        <v xml:space="preserve"> -</v>
      </c>
      <c r="W402" s="152" t="str">
        <f>IF(Tabela1[[#This Row],[Qsup Secção H]]=" -", " -", Tabela1[[#This Row],[Quantidade máxima (q) (tonelada)]]/Tabela1[[#This Row],[Qsup Secção H]])</f>
        <v xml:space="preserve"> -</v>
      </c>
      <c r="X402" s="152" t="str">
        <f>IF(Tabela1[[#This Row],[Qsup Secção P]]=" -", " -", Tabela1[[#This Row],[Quantidade máxima (q) (tonelada)]]/Tabela1[[#This Row],[Qsup Secção P]])</f>
        <v xml:space="preserve"> -</v>
      </c>
      <c r="Y402" s="153" t="str">
        <f>IF(Tabela1[[#This Row],[Qsup Secção E]]=" -", " -", Tabela1[[#This Row],[Quantidade máxima (q) (tonelada)]]/Tabela1[[#This Row],[Qsup Secção E]])</f>
        <v xml:space="preserve"> -</v>
      </c>
      <c r="Z4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3" spans="2:27" s="1" customFormat="1" x14ac:dyDescent="0.3">
      <c r="B403" s="145"/>
      <c r="C403" s="146"/>
      <c r="D403" s="146"/>
      <c r="E403" s="146"/>
      <c r="F403" s="146"/>
      <c r="G403" s="146"/>
      <c r="H403" s="147"/>
      <c r="I403" s="146"/>
      <c r="J403" s="146"/>
      <c r="K403" s="146"/>
      <c r="L4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3" s="151" t="str">
        <f>IF(Tabela1[[#This Row],[Qinf Secção H]]=" -", " -", Tabela1[[#This Row],[Quantidade máxima (q) (tonelada)]]/Tabela1[[#This Row],[Qinf Secção H]])</f>
        <v xml:space="preserve"> -</v>
      </c>
      <c r="U403" s="152" t="str">
        <f>IF(Tabela1[[#This Row],[Qinf Secção P]]=" -", " -", Tabela1[[#This Row],[Quantidade máxima (q) (tonelada)]]/Tabela1[[#This Row],[Qinf Secção P]])</f>
        <v xml:space="preserve"> -</v>
      </c>
      <c r="V403" s="153" t="str">
        <f>IF(Tabela1[[#This Row],[Qinf Secção E]]=" -", " -", Tabela1[[#This Row],[Quantidade máxima (q) (tonelada)]]/Tabela1[[#This Row],[Qinf Secção E]])</f>
        <v xml:space="preserve"> -</v>
      </c>
      <c r="W403" s="152" t="str">
        <f>IF(Tabela1[[#This Row],[Qsup Secção H]]=" -", " -", Tabela1[[#This Row],[Quantidade máxima (q) (tonelada)]]/Tabela1[[#This Row],[Qsup Secção H]])</f>
        <v xml:space="preserve"> -</v>
      </c>
      <c r="X403" s="152" t="str">
        <f>IF(Tabela1[[#This Row],[Qsup Secção P]]=" -", " -", Tabela1[[#This Row],[Quantidade máxima (q) (tonelada)]]/Tabela1[[#This Row],[Qsup Secção P]])</f>
        <v xml:space="preserve"> -</v>
      </c>
      <c r="Y403" s="153" t="str">
        <f>IF(Tabela1[[#This Row],[Qsup Secção E]]=" -", " -", Tabela1[[#This Row],[Quantidade máxima (q) (tonelada)]]/Tabela1[[#This Row],[Qsup Secção E]])</f>
        <v xml:space="preserve"> -</v>
      </c>
      <c r="Z4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4" spans="2:27" s="1" customFormat="1" x14ac:dyDescent="0.3">
      <c r="B404" s="145"/>
      <c r="C404" s="146"/>
      <c r="D404" s="146"/>
      <c r="E404" s="146"/>
      <c r="F404" s="146"/>
      <c r="G404" s="146"/>
      <c r="H404" s="147"/>
      <c r="I404" s="146"/>
      <c r="J404" s="146"/>
      <c r="K404" s="146"/>
      <c r="L4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4" s="151" t="str">
        <f>IF(Tabela1[[#This Row],[Qinf Secção H]]=" -", " -", Tabela1[[#This Row],[Quantidade máxima (q) (tonelada)]]/Tabela1[[#This Row],[Qinf Secção H]])</f>
        <v xml:space="preserve"> -</v>
      </c>
      <c r="U404" s="152" t="str">
        <f>IF(Tabela1[[#This Row],[Qinf Secção P]]=" -", " -", Tabela1[[#This Row],[Quantidade máxima (q) (tonelada)]]/Tabela1[[#This Row],[Qinf Secção P]])</f>
        <v xml:space="preserve"> -</v>
      </c>
      <c r="V404" s="153" t="str">
        <f>IF(Tabela1[[#This Row],[Qinf Secção E]]=" -", " -", Tabela1[[#This Row],[Quantidade máxima (q) (tonelada)]]/Tabela1[[#This Row],[Qinf Secção E]])</f>
        <v xml:space="preserve"> -</v>
      </c>
      <c r="W404" s="152" t="str">
        <f>IF(Tabela1[[#This Row],[Qsup Secção H]]=" -", " -", Tabela1[[#This Row],[Quantidade máxima (q) (tonelada)]]/Tabela1[[#This Row],[Qsup Secção H]])</f>
        <v xml:space="preserve"> -</v>
      </c>
      <c r="X404" s="152" t="str">
        <f>IF(Tabela1[[#This Row],[Qsup Secção P]]=" -", " -", Tabela1[[#This Row],[Quantidade máxima (q) (tonelada)]]/Tabela1[[#This Row],[Qsup Secção P]])</f>
        <v xml:space="preserve"> -</v>
      </c>
      <c r="Y404" s="153" t="str">
        <f>IF(Tabela1[[#This Row],[Qsup Secção E]]=" -", " -", Tabela1[[#This Row],[Quantidade máxima (q) (tonelada)]]/Tabela1[[#This Row],[Qsup Secção E]])</f>
        <v xml:space="preserve"> -</v>
      </c>
      <c r="Z4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5" spans="2:27" s="1" customFormat="1" x14ac:dyDescent="0.3">
      <c r="B405" s="145"/>
      <c r="C405" s="146"/>
      <c r="D405" s="146"/>
      <c r="E405" s="146"/>
      <c r="F405" s="146"/>
      <c r="G405" s="146"/>
      <c r="H405" s="147"/>
      <c r="I405" s="146"/>
      <c r="J405" s="146"/>
      <c r="K405" s="146"/>
      <c r="L4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5" s="151" t="str">
        <f>IF(Tabela1[[#This Row],[Qinf Secção H]]=" -", " -", Tabela1[[#This Row],[Quantidade máxima (q) (tonelada)]]/Tabela1[[#This Row],[Qinf Secção H]])</f>
        <v xml:space="preserve"> -</v>
      </c>
      <c r="U405" s="152" t="str">
        <f>IF(Tabela1[[#This Row],[Qinf Secção P]]=" -", " -", Tabela1[[#This Row],[Quantidade máxima (q) (tonelada)]]/Tabela1[[#This Row],[Qinf Secção P]])</f>
        <v xml:space="preserve"> -</v>
      </c>
      <c r="V405" s="153" t="str">
        <f>IF(Tabela1[[#This Row],[Qinf Secção E]]=" -", " -", Tabela1[[#This Row],[Quantidade máxima (q) (tonelada)]]/Tabela1[[#This Row],[Qinf Secção E]])</f>
        <v xml:space="preserve"> -</v>
      </c>
      <c r="W405" s="152" t="str">
        <f>IF(Tabela1[[#This Row],[Qsup Secção H]]=" -", " -", Tabela1[[#This Row],[Quantidade máxima (q) (tonelada)]]/Tabela1[[#This Row],[Qsup Secção H]])</f>
        <v xml:space="preserve"> -</v>
      </c>
      <c r="X405" s="152" t="str">
        <f>IF(Tabela1[[#This Row],[Qsup Secção P]]=" -", " -", Tabela1[[#This Row],[Quantidade máxima (q) (tonelada)]]/Tabela1[[#This Row],[Qsup Secção P]])</f>
        <v xml:space="preserve"> -</v>
      </c>
      <c r="Y405" s="153" t="str">
        <f>IF(Tabela1[[#This Row],[Qsup Secção E]]=" -", " -", Tabela1[[#This Row],[Quantidade máxima (q) (tonelada)]]/Tabela1[[#This Row],[Qsup Secção E]])</f>
        <v xml:space="preserve"> -</v>
      </c>
      <c r="Z4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6" spans="2:27" s="1" customFormat="1" x14ac:dyDescent="0.3">
      <c r="B406" s="145"/>
      <c r="C406" s="146"/>
      <c r="D406" s="146"/>
      <c r="E406" s="146"/>
      <c r="F406" s="146"/>
      <c r="G406" s="146"/>
      <c r="H406" s="147"/>
      <c r="I406" s="146"/>
      <c r="J406" s="146"/>
      <c r="K406" s="146"/>
      <c r="L4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6" s="151" t="str">
        <f>IF(Tabela1[[#This Row],[Qinf Secção H]]=" -", " -", Tabela1[[#This Row],[Quantidade máxima (q) (tonelada)]]/Tabela1[[#This Row],[Qinf Secção H]])</f>
        <v xml:space="preserve"> -</v>
      </c>
      <c r="U406" s="152" t="str">
        <f>IF(Tabela1[[#This Row],[Qinf Secção P]]=" -", " -", Tabela1[[#This Row],[Quantidade máxima (q) (tonelada)]]/Tabela1[[#This Row],[Qinf Secção P]])</f>
        <v xml:space="preserve"> -</v>
      </c>
      <c r="V406" s="153" t="str">
        <f>IF(Tabela1[[#This Row],[Qinf Secção E]]=" -", " -", Tabela1[[#This Row],[Quantidade máxima (q) (tonelada)]]/Tabela1[[#This Row],[Qinf Secção E]])</f>
        <v xml:space="preserve"> -</v>
      </c>
      <c r="W406" s="152" t="str">
        <f>IF(Tabela1[[#This Row],[Qsup Secção H]]=" -", " -", Tabela1[[#This Row],[Quantidade máxima (q) (tonelada)]]/Tabela1[[#This Row],[Qsup Secção H]])</f>
        <v xml:space="preserve"> -</v>
      </c>
      <c r="X406" s="152" t="str">
        <f>IF(Tabela1[[#This Row],[Qsup Secção P]]=" -", " -", Tabela1[[#This Row],[Quantidade máxima (q) (tonelada)]]/Tabela1[[#This Row],[Qsup Secção P]])</f>
        <v xml:space="preserve"> -</v>
      </c>
      <c r="Y406" s="153" t="str">
        <f>IF(Tabela1[[#This Row],[Qsup Secção E]]=" -", " -", Tabela1[[#This Row],[Quantidade máxima (q) (tonelada)]]/Tabela1[[#This Row],[Qsup Secção E]])</f>
        <v xml:space="preserve"> -</v>
      </c>
      <c r="Z4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7" spans="2:27" s="1" customFormat="1" x14ac:dyDescent="0.3">
      <c r="B407" s="145"/>
      <c r="C407" s="146"/>
      <c r="D407" s="146"/>
      <c r="E407" s="146"/>
      <c r="F407" s="146"/>
      <c r="G407" s="146"/>
      <c r="H407" s="147"/>
      <c r="I407" s="146"/>
      <c r="J407" s="146"/>
      <c r="K407" s="146"/>
      <c r="L4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7" s="151" t="str">
        <f>IF(Tabela1[[#This Row],[Qinf Secção H]]=" -", " -", Tabela1[[#This Row],[Quantidade máxima (q) (tonelada)]]/Tabela1[[#This Row],[Qinf Secção H]])</f>
        <v xml:space="preserve"> -</v>
      </c>
      <c r="U407" s="152" t="str">
        <f>IF(Tabela1[[#This Row],[Qinf Secção P]]=" -", " -", Tabela1[[#This Row],[Quantidade máxima (q) (tonelada)]]/Tabela1[[#This Row],[Qinf Secção P]])</f>
        <v xml:space="preserve"> -</v>
      </c>
      <c r="V407" s="153" t="str">
        <f>IF(Tabela1[[#This Row],[Qinf Secção E]]=" -", " -", Tabela1[[#This Row],[Quantidade máxima (q) (tonelada)]]/Tabela1[[#This Row],[Qinf Secção E]])</f>
        <v xml:space="preserve"> -</v>
      </c>
      <c r="W407" s="152" t="str">
        <f>IF(Tabela1[[#This Row],[Qsup Secção H]]=" -", " -", Tabela1[[#This Row],[Quantidade máxima (q) (tonelada)]]/Tabela1[[#This Row],[Qsup Secção H]])</f>
        <v xml:space="preserve"> -</v>
      </c>
      <c r="X407" s="152" t="str">
        <f>IF(Tabela1[[#This Row],[Qsup Secção P]]=" -", " -", Tabela1[[#This Row],[Quantidade máxima (q) (tonelada)]]/Tabela1[[#This Row],[Qsup Secção P]])</f>
        <v xml:space="preserve"> -</v>
      </c>
      <c r="Y407" s="153" t="str">
        <f>IF(Tabela1[[#This Row],[Qsup Secção E]]=" -", " -", Tabela1[[#This Row],[Quantidade máxima (q) (tonelada)]]/Tabela1[[#This Row],[Qsup Secção E]])</f>
        <v xml:space="preserve"> -</v>
      </c>
      <c r="Z4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8" spans="2:27" s="1" customFormat="1" x14ac:dyDescent="0.3">
      <c r="B408" s="145"/>
      <c r="C408" s="146"/>
      <c r="D408" s="146"/>
      <c r="E408" s="146"/>
      <c r="F408" s="146"/>
      <c r="G408" s="146"/>
      <c r="H408" s="147"/>
      <c r="I408" s="146"/>
      <c r="J408" s="146"/>
      <c r="K408" s="146"/>
      <c r="L4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8" s="151" t="str">
        <f>IF(Tabela1[[#This Row],[Qinf Secção H]]=" -", " -", Tabela1[[#This Row],[Quantidade máxima (q) (tonelada)]]/Tabela1[[#This Row],[Qinf Secção H]])</f>
        <v xml:space="preserve"> -</v>
      </c>
      <c r="U408" s="152" t="str">
        <f>IF(Tabela1[[#This Row],[Qinf Secção P]]=" -", " -", Tabela1[[#This Row],[Quantidade máxima (q) (tonelada)]]/Tabela1[[#This Row],[Qinf Secção P]])</f>
        <v xml:space="preserve"> -</v>
      </c>
      <c r="V408" s="153" t="str">
        <f>IF(Tabela1[[#This Row],[Qinf Secção E]]=" -", " -", Tabela1[[#This Row],[Quantidade máxima (q) (tonelada)]]/Tabela1[[#This Row],[Qinf Secção E]])</f>
        <v xml:space="preserve"> -</v>
      </c>
      <c r="W408" s="152" t="str">
        <f>IF(Tabela1[[#This Row],[Qsup Secção H]]=" -", " -", Tabela1[[#This Row],[Quantidade máxima (q) (tonelada)]]/Tabela1[[#This Row],[Qsup Secção H]])</f>
        <v xml:space="preserve"> -</v>
      </c>
      <c r="X408" s="152" t="str">
        <f>IF(Tabela1[[#This Row],[Qsup Secção P]]=" -", " -", Tabela1[[#This Row],[Quantidade máxima (q) (tonelada)]]/Tabela1[[#This Row],[Qsup Secção P]])</f>
        <v xml:space="preserve"> -</v>
      </c>
      <c r="Y408" s="153" t="str">
        <f>IF(Tabela1[[#This Row],[Qsup Secção E]]=" -", " -", Tabela1[[#This Row],[Quantidade máxima (q) (tonelada)]]/Tabela1[[#This Row],[Qsup Secção E]])</f>
        <v xml:space="preserve"> -</v>
      </c>
      <c r="Z4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09" spans="2:27" s="1" customFormat="1" x14ac:dyDescent="0.3">
      <c r="B409" s="145"/>
      <c r="C409" s="146"/>
      <c r="D409" s="146"/>
      <c r="E409" s="146"/>
      <c r="F409" s="146"/>
      <c r="G409" s="146"/>
      <c r="H409" s="147"/>
      <c r="I409" s="146"/>
      <c r="J409" s="146"/>
      <c r="K409" s="146"/>
      <c r="L4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09" s="151" t="str">
        <f>IF(Tabela1[[#This Row],[Qinf Secção H]]=" -", " -", Tabela1[[#This Row],[Quantidade máxima (q) (tonelada)]]/Tabela1[[#This Row],[Qinf Secção H]])</f>
        <v xml:space="preserve"> -</v>
      </c>
      <c r="U409" s="152" t="str">
        <f>IF(Tabela1[[#This Row],[Qinf Secção P]]=" -", " -", Tabela1[[#This Row],[Quantidade máxima (q) (tonelada)]]/Tabela1[[#This Row],[Qinf Secção P]])</f>
        <v xml:space="preserve"> -</v>
      </c>
      <c r="V409" s="153" t="str">
        <f>IF(Tabela1[[#This Row],[Qinf Secção E]]=" -", " -", Tabela1[[#This Row],[Quantidade máxima (q) (tonelada)]]/Tabela1[[#This Row],[Qinf Secção E]])</f>
        <v xml:space="preserve"> -</v>
      </c>
      <c r="W409" s="152" t="str">
        <f>IF(Tabela1[[#This Row],[Qsup Secção H]]=" -", " -", Tabela1[[#This Row],[Quantidade máxima (q) (tonelada)]]/Tabela1[[#This Row],[Qsup Secção H]])</f>
        <v xml:space="preserve"> -</v>
      </c>
      <c r="X409" s="152" t="str">
        <f>IF(Tabela1[[#This Row],[Qsup Secção P]]=" -", " -", Tabela1[[#This Row],[Quantidade máxima (q) (tonelada)]]/Tabela1[[#This Row],[Qsup Secção P]])</f>
        <v xml:space="preserve"> -</v>
      </c>
      <c r="Y409" s="153" t="str">
        <f>IF(Tabela1[[#This Row],[Qsup Secção E]]=" -", " -", Tabela1[[#This Row],[Quantidade máxima (q) (tonelada)]]/Tabela1[[#This Row],[Qsup Secção E]])</f>
        <v xml:space="preserve"> -</v>
      </c>
      <c r="Z4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0" spans="2:27" s="1" customFormat="1" x14ac:dyDescent="0.3">
      <c r="B410" s="145"/>
      <c r="C410" s="146"/>
      <c r="D410" s="146"/>
      <c r="E410" s="146"/>
      <c r="F410" s="146"/>
      <c r="G410" s="146"/>
      <c r="H410" s="147"/>
      <c r="I410" s="146"/>
      <c r="J410" s="146"/>
      <c r="K410" s="146"/>
      <c r="L4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0" s="151" t="str">
        <f>IF(Tabela1[[#This Row],[Qinf Secção H]]=" -", " -", Tabela1[[#This Row],[Quantidade máxima (q) (tonelada)]]/Tabela1[[#This Row],[Qinf Secção H]])</f>
        <v xml:space="preserve"> -</v>
      </c>
      <c r="U410" s="152" t="str">
        <f>IF(Tabela1[[#This Row],[Qinf Secção P]]=" -", " -", Tabela1[[#This Row],[Quantidade máxima (q) (tonelada)]]/Tabela1[[#This Row],[Qinf Secção P]])</f>
        <v xml:space="preserve"> -</v>
      </c>
      <c r="V410" s="153" t="str">
        <f>IF(Tabela1[[#This Row],[Qinf Secção E]]=" -", " -", Tabela1[[#This Row],[Quantidade máxima (q) (tonelada)]]/Tabela1[[#This Row],[Qinf Secção E]])</f>
        <v xml:space="preserve"> -</v>
      </c>
      <c r="W410" s="152" t="str">
        <f>IF(Tabela1[[#This Row],[Qsup Secção H]]=" -", " -", Tabela1[[#This Row],[Quantidade máxima (q) (tonelada)]]/Tabela1[[#This Row],[Qsup Secção H]])</f>
        <v xml:space="preserve"> -</v>
      </c>
      <c r="X410" s="152" t="str">
        <f>IF(Tabela1[[#This Row],[Qsup Secção P]]=" -", " -", Tabela1[[#This Row],[Quantidade máxima (q) (tonelada)]]/Tabela1[[#This Row],[Qsup Secção P]])</f>
        <v xml:space="preserve"> -</v>
      </c>
      <c r="Y410" s="153" t="str">
        <f>IF(Tabela1[[#This Row],[Qsup Secção E]]=" -", " -", Tabela1[[#This Row],[Quantidade máxima (q) (tonelada)]]/Tabela1[[#This Row],[Qsup Secção E]])</f>
        <v xml:space="preserve"> -</v>
      </c>
      <c r="Z4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1" spans="2:27" s="1" customFormat="1" x14ac:dyDescent="0.3">
      <c r="B411" s="145"/>
      <c r="C411" s="146"/>
      <c r="D411" s="146"/>
      <c r="E411" s="146"/>
      <c r="F411" s="146"/>
      <c r="G411" s="146"/>
      <c r="H411" s="147"/>
      <c r="I411" s="146"/>
      <c r="J411" s="146"/>
      <c r="K411" s="146"/>
      <c r="L4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1" s="151" t="str">
        <f>IF(Tabela1[[#This Row],[Qinf Secção H]]=" -", " -", Tabela1[[#This Row],[Quantidade máxima (q) (tonelada)]]/Tabela1[[#This Row],[Qinf Secção H]])</f>
        <v xml:space="preserve"> -</v>
      </c>
      <c r="U411" s="152" t="str">
        <f>IF(Tabela1[[#This Row],[Qinf Secção P]]=" -", " -", Tabela1[[#This Row],[Quantidade máxima (q) (tonelada)]]/Tabela1[[#This Row],[Qinf Secção P]])</f>
        <v xml:space="preserve"> -</v>
      </c>
      <c r="V411" s="153" t="str">
        <f>IF(Tabela1[[#This Row],[Qinf Secção E]]=" -", " -", Tabela1[[#This Row],[Quantidade máxima (q) (tonelada)]]/Tabela1[[#This Row],[Qinf Secção E]])</f>
        <v xml:space="preserve"> -</v>
      </c>
      <c r="W411" s="152" t="str">
        <f>IF(Tabela1[[#This Row],[Qsup Secção H]]=" -", " -", Tabela1[[#This Row],[Quantidade máxima (q) (tonelada)]]/Tabela1[[#This Row],[Qsup Secção H]])</f>
        <v xml:space="preserve"> -</v>
      </c>
      <c r="X411" s="152" t="str">
        <f>IF(Tabela1[[#This Row],[Qsup Secção P]]=" -", " -", Tabela1[[#This Row],[Quantidade máxima (q) (tonelada)]]/Tabela1[[#This Row],[Qsup Secção P]])</f>
        <v xml:space="preserve"> -</v>
      </c>
      <c r="Y411" s="153" t="str">
        <f>IF(Tabela1[[#This Row],[Qsup Secção E]]=" -", " -", Tabela1[[#This Row],[Quantidade máxima (q) (tonelada)]]/Tabela1[[#This Row],[Qsup Secção E]])</f>
        <v xml:space="preserve"> -</v>
      </c>
      <c r="Z4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2" spans="2:27" s="1" customFormat="1" x14ac:dyDescent="0.3">
      <c r="B412" s="145"/>
      <c r="C412" s="146"/>
      <c r="D412" s="146"/>
      <c r="E412" s="146"/>
      <c r="F412" s="146"/>
      <c r="G412" s="146"/>
      <c r="H412" s="147"/>
      <c r="I412" s="146"/>
      <c r="J412" s="146"/>
      <c r="K412" s="146"/>
      <c r="L4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2" s="151" t="str">
        <f>IF(Tabela1[[#This Row],[Qinf Secção H]]=" -", " -", Tabela1[[#This Row],[Quantidade máxima (q) (tonelada)]]/Tabela1[[#This Row],[Qinf Secção H]])</f>
        <v xml:space="preserve"> -</v>
      </c>
      <c r="U412" s="152" t="str">
        <f>IF(Tabela1[[#This Row],[Qinf Secção P]]=" -", " -", Tabela1[[#This Row],[Quantidade máxima (q) (tonelada)]]/Tabela1[[#This Row],[Qinf Secção P]])</f>
        <v xml:space="preserve"> -</v>
      </c>
      <c r="V412" s="153" t="str">
        <f>IF(Tabela1[[#This Row],[Qinf Secção E]]=" -", " -", Tabela1[[#This Row],[Quantidade máxima (q) (tonelada)]]/Tabela1[[#This Row],[Qinf Secção E]])</f>
        <v xml:space="preserve"> -</v>
      </c>
      <c r="W412" s="152" t="str">
        <f>IF(Tabela1[[#This Row],[Qsup Secção H]]=" -", " -", Tabela1[[#This Row],[Quantidade máxima (q) (tonelada)]]/Tabela1[[#This Row],[Qsup Secção H]])</f>
        <v xml:space="preserve"> -</v>
      </c>
      <c r="X412" s="152" t="str">
        <f>IF(Tabela1[[#This Row],[Qsup Secção P]]=" -", " -", Tabela1[[#This Row],[Quantidade máxima (q) (tonelada)]]/Tabela1[[#This Row],[Qsup Secção P]])</f>
        <v xml:space="preserve"> -</v>
      </c>
      <c r="Y412" s="153" t="str">
        <f>IF(Tabela1[[#This Row],[Qsup Secção E]]=" -", " -", Tabela1[[#This Row],[Quantidade máxima (q) (tonelada)]]/Tabela1[[#This Row],[Qsup Secção E]])</f>
        <v xml:space="preserve"> -</v>
      </c>
      <c r="Z4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3" spans="2:27" s="1" customFormat="1" x14ac:dyDescent="0.3">
      <c r="B413" s="145"/>
      <c r="C413" s="146"/>
      <c r="D413" s="146"/>
      <c r="E413" s="146"/>
      <c r="F413" s="146"/>
      <c r="G413" s="146"/>
      <c r="H413" s="147"/>
      <c r="I413" s="146"/>
      <c r="J413" s="146"/>
      <c r="K413" s="146"/>
      <c r="L4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3" s="151" t="str">
        <f>IF(Tabela1[[#This Row],[Qinf Secção H]]=" -", " -", Tabela1[[#This Row],[Quantidade máxima (q) (tonelada)]]/Tabela1[[#This Row],[Qinf Secção H]])</f>
        <v xml:space="preserve"> -</v>
      </c>
      <c r="U413" s="152" t="str">
        <f>IF(Tabela1[[#This Row],[Qinf Secção P]]=" -", " -", Tabela1[[#This Row],[Quantidade máxima (q) (tonelada)]]/Tabela1[[#This Row],[Qinf Secção P]])</f>
        <v xml:space="preserve"> -</v>
      </c>
      <c r="V413" s="153" t="str">
        <f>IF(Tabela1[[#This Row],[Qinf Secção E]]=" -", " -", Tabela1[[#This Row],[Quantidade máxima (q) (tonelada)]]/Tabela1[[#This Row],[Qinf Secção E]])</f>
        <v xml:space="preserve"> -</v>
      </c>
      <c r="W413" s="152" t="str">
        <f>IF(Tabela1[[#This Row],[Qsup Secção H]]=" -", " -", Tabela1[[#This Row],[Quantidade máxima (q) (tonelada)]]/Tabela1[[#This Row],[Qsup Secção H]])</f>
        <v xml:space="preserve"> -</v>
      </c>
      <c r="X413" s="152" t="str">
        <f>IF(Tabela1[[#This Row],[Qsup Secção P]]=" -", " -", Tabela1[[#This Row],[Quantidade máxima (q) (tonelada)]]/Tabela1[[#This Row],[Qsup Secção P]])</f>
        <v xml:space="preserve"> -</v>
      </c>
      <c r="Y413" s="153" t="str">
        <f>IF(Tabela1[[#This Row],[Qsup Secção E]]=" -", " -", Tabela1[[#This Row],[Quantidade máxima (q) (tonelada)]]/Tabela1[[#This Row],[Qsup Secção E]])</f>
        <v xml:space="preserve"> -</v>
      </c>
      <c r="Z4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4" spans="2:27" s="1" customFormat="1" x14ac:dyDescent="0.3">
      <c r="B414" s="145"/>
      <c r="C414" s="146"/>
      <c r="D414" s="146"/>
      <c r="E414" s="146"/>
      <c r="F414" s="146"/>
      <c r="G414" s="146"/>
      <c r="H414" s="147"/>
      <c r="I414" s="146"/>
      <c r="J414" s="146"/>
      <c r="K414" s="146"/>
      <c r="L4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4" s="151" t="str">
        <f>IF(Tabela1[[#This Row],[Qinf Secção H]]=" -", " -", Tabela1[[#This Row],[Quantidade máxima (q) (tonelada)]]/Tabela1[[#This Row],[Qinf Secção H]])</f>
        <v xml:space="preserve"> -</v>
      </c>
      <c r="U414" s="152" t="str">
        <f>IF(Tabela1[[#This Row],[Qinf Secção P]]=" -", " -", Tabela1[[#This Row],[Quantidade máxima (q) (tonelada)]]/Tabela1[[#This Row],[Qinf Secção P]])</f>
        <v xml:space="preserve"> -</v>
      </c>
      <c r="V414" s="153" t="str">
        <f>IF(Tabela1[[#This Row],[Qinf Secção E]]=" -", " -", Tabela1[[#This Row],[Quantidade máxima (q) (tonelada)]]/Tabela1[[#This Row],[Qinf Secção E]])</f>
        <v xml:space="preserve"> -</v>
      </c>
      <c r="W414" s="152" t="str">
        <f>IF(Tabela1[[#This Row],[Qsup Secção H]]=" -", " -", Tabela1[[#This Row],[Quantidade máxima (q) (tonelada)]]/Tabela1[[#This Row],[Qsup Secção H]])</f>
        <v xml:space="preserve"> -</v>
      </c>
      <c r="X414" s="152" t="str">
        <f>IF(Tabela1[[#This Row],[Qsup Secção P]]=" -", " -", Tabela1[[#This Row],[Quantidade máxima (q) (tonelada)]]/Tabela1[[#This Row],[Qsup Secção P]])</f>
        <v xml:space="preserve"> -</v>
      </c>
      <c r="Y414" s="153" t="str">
        <f>IF(Tabela1[[#This Row],[Qsup Secção E]]=" -", " -", Tabela1[[#This Row],[Quantidade máxima (q) (tonelada)]]/Tabela1[[#This Row],[Qsup Secção E]])</f>
        <v xml:space="preserve"> -</v>
      </c>
      <c r="Z4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5" spans="2:27" s="1" customFormat="1" x14ac:dyDescent="0.3">
      <c r="B415" s="145"/>
      <c r="C415" s="146"/>
      <c r="D415" s="146"/>
      <c r="E415" s="146"/>
      <c r="F415" s="146"/>
      <c r="G415" s="146"/>
      <c r="H415" s="147"/>
      <c r="I415" s="146"/>
      <c r="J415" s="146"/>
      <c r="K415" s="146"/>
      <c r="L4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5" s="151" t="str">
        <f>IF(Tabela1[[#This Row],[Qinf Secção H]]=" -", " -", Tabela1[[#This Row],[Quantidade máxima (q) (tonelada)]]/Tabela1[[#This Row],[Qinf Secção H]])</f>
        <v xml:space="preserve"> -</v>
      </c>
      <c r="U415" s="152" t="str">
        <f>IF(Tabela1[[#This Row],[Qinf Secção P]]=" -", " -", Tabela1[[#This Row],[Quantidade máxima (q) (tonelada)]]/Tabela1[[#This Row],[Qinf Secção P]])</f>
        <v xml:space="preserve"> -</v>
      </c>
      <c r="V415" s="153" t="str">
        <f>IF(Tabela1[[#This Row],[Qinf Secção E]]=" -", " -", Tabela1[[#This Row],[Quantidade máxima (q) (tonelada)]]/Tabela1[[#This Row],[Qinf Secção E]])</f>
        <v xml:space="preserve"> -</v>
      </c>
      <c r="W415" s="152" t="str">
        <f>IF(Tabela1[[#This Row],[Qsup Secção H]]=" -", " -", Tabela1[[#This Row],[Quantidade máxima (q) (tonelada)]]/Tabela1[[#This Row],[Qsup Secção H]])</f>
        <v xml:space="preserve"> -</v>
      </c>
      <c r="X415" s="152" t="str">
        <f>IF(Tabela1[[#This Row],[Qsup Secção P]]=" -", " -", Tabela1[[#This Row],[Quantidade máxima (q) (tonelada)]]/Tabela1[[#This Row],[Qsup Secção P]])</f>
        <v xml:space="preserve"> -</v>
      </c>
      <c r="Y415" s="153" t="str">
        <f>IF(Tabela1[[#This Row],[Qsup Secção E]]=" -", " -", Tabela1[[#This Row],[Quantidade máxima (q) (tonelada)]]/Tabela1[[#This Row],[Qsup Secção E]])</f>
        <v xml:space="preserve"> -</v>
      </c>
      <c r="Z4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6" spans="2:27" s="1" customFormat="1" x14ac:dyDescent="0.3">
      <c r="B416" s="145"/>
      <c r="C416" s="146"/>
      <c r="D416" s="146"/>
      <c r="E416" s="146"/>
      <c r="F416" s="146"/>
      <c r="G416" s="146"/>
      <c r="H416" s="147"/>
      <c r="I416" s="146"/>
      <c r="J416" s="146"/>
      <c r="K416" s="146"/>
      <c r="L4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6" s="151" t="str">
        <f>IF(Tabela1[[#This Row],[Qinf Secção H]]=" -", " -", Tabela1[[#This Row],[Quantidade máxima (q) (tonelada)]]/Tabela1[[#This Row],[Qinf Secção H]])</f>
        <v xml:space="preserve"> -</v>
      </c>
      <c r="U416" s="152" t="str">
        <f>IF(Tabela1[[#This Row],[Qinf Secção P]]=" -", " -", Tabela1[[#This Row],[Quantidade máxima (q) (tonelada)]]/Tabela1[[#This Row],[Qinf Secção P]])</f>
        <v xml:space="preserve"> -</v>
      </c>
      <c r="V416" s="153" t="str">
        <f>IF(Tabela1[[#This Row],[Qinf Secção E]]=" -", " -", Tabela1[[#This Row],[Quantidade máxima (q) (tonelada)]]/Tabela1[[#This Row],[Qinf Secção E]])</f>
        <v xml:space="preserve"> -</v>
      </c>
      <c r="W416" s="152" t="str">
        <f>IF(Tabela1[[#This Row],[Qsup Secção H]]=" -", " -", Tabela1[[#This Row],[Quantidade máxima (q) (tonelada)]]/Tabela1[[#This Row],[Qsup Secção H]])</f>
        <v xml:space="preserve"> -</v>
      </c>
      <c r="X416" s="152" t="str">
        <f>IF(Tabela1[[#This Row],[Qsup Secção P]]=" -", " -", Tabela1[[#This Row],[Quantidade máxima (q) (tonelada)]]/Tabela1[[#This Row],[Qsup Secção P]])</f>
        <v xml:space="preserve"> -</v>
      </c>
      <c r="Y416" s="153" t="str">
        <f>IF(Tabela1[[#This Row],[Qsup Secção E]]=" -", " -", Tabela1[[#This Row],[Quantidade máxima (q) (tonelada)]]/Tabela1[[#This Row],[Qsup Secção E]])</f>
        <v xml:space="preserve"> -</v>
      </c>
      <c r="Z4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7" spans="2:27" s="1" customFormat="1" x14ac:dyDescent="0.3">
      <c r="B417" s="145"/>
      <c r="C417" s="146"/>
      <c r="D417" s="146"/>
      <c r="E417" s="146"/>
      <c r="F417" s="146"/>
      <c r="G417" s="146"/>
      <c r="H417" s="147"/>
      <c r="I417" s="146"/>
      <c r="J417" s="146"/>
      <c r="K417" s="146"/>
      <c r="L4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7" s="151" t="str">
        <f>IF(Tabela1[[#This Row],[Qinf Secção H]]=" -", " -", Tabela1[[#This Row],[Quantidade máxima (q) (tonelada)]]/Tabela1[[#This Row],[Qinf Secção H]])</f>
        <v xml:space="preserve"> -</v>
      </c>
      <c r="U417" s="152" t="str">
        <f>IF(Tabela1[[#This Row],[Qinf Secção P]]=" -", " -", Tabela1[[#This Row],[Quantidade máxima (q) (tonelada)]]/Tabela1[[#This Row],[Qinf Secção P]])</f>
        <v xml:space="preserve"> -</v>
      </c>
      <c r="V417" s="153" t="str">
        <f>IF(Tabela1[[#This Row],[Qinf Secção E]]=" -", " -", Tabela1[[#This Row],[Quantidade máxima (q) (tonelada)]]/Tabela1[[#This Row],[Qinf Secção E]])</f>
        <v xml:space="preserve"> -</v>
      </c>
      <c r="W417" s="152" t="str">
        <f>IF(Tabela1[[#This Row],[Qsup Secção H]]=" -", " -", Tabela1[[#This Row],[Quantidade máxima (q) (tonelada)]]/Tabela1[[#This Row],[Qsup Secção H]])</f>
        <v xml:space="preserve"> -</v>
      </c>
      <c r="X417" s="152" t="str">
        <f>IF(Tabela1[[#This Row],[Qsup Secção P]]=" -", " -", Tabela1[[#This Row],[Quantidade máxima (q) (tonelada)]]/Tabela1[[#This Row],[Qsup Secção P]])</f>
        <v xml:space="preserve"> -</v>
      </c>
      <c r="Y417" s="153" t="str">
        <f>IF(Tabela1[[#This Row],[Qsup Secção E]]=" -", " -", Tabela1[[#This Row],[Quantidade máxima (q) (tonelada)]]/Tabela1[[#This Row],[Qsup Secção E]])</f>
        <v xml:space="preserve"> -</v>
      </c>
      <c r="Z4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8" spans="2:27" s="1" customFormat="1" x14ac:dyDescent="0.3">
      <c r="B418" s="145"/>
      <c r="C418" s="146"/>
      <c r="D418" s="146"/>
      <c r="E418" s="146"/>
      <c r="F418" s="146"/>
      <c r="G418" s="146"/>
      <c r="H418" s="147"/>
      <c r="I418" s="146"/>
      <c r="J418" s="146"/>
      <c r="K418" s="146"/>
      <c r="L4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8" s="151" t="str">
        <f>IF(Tabela1[[#This Row],[Qinf Secção H]]=" -", " -", Tabela1[[#This Row],[Quantidade máxima (q) (tonelada)]]/Tabela1[[#This Row],[Qinf Secção H]])</f>
        <v xml:space="preserve"> -</v>
      </c>
      <c r="U418" s="152" t="str">
        <f>IF(Tabela1[[#This Row],[Qinf Secção P]]=" -", " -", Tabela1[[#This Row],[Quantidade máxima (q) (tonelada)]]/Tabela1[[#This Row],[Qinf Secção P]])</f>
        <v xml:space="preserve"> -</v>
      </c>
      <c r="V418" s="153" t="str">
        <f>IF(Tabela1[[#This Row],[Qinf Secção E]]=" -", " -", Tabela1[[#This Row],[Quantidade máxima (q) (tonelada)]]/Tabela1[[#This Row],[Qinf Secção E]])</f>
        <v xml:space="preserve"> -</v>
      </c>
      <c r="W418" s="152" t="str">
        <f>IF(Tabela1[[#This Row],[Qsup Secção H]]=" -", " -", Tabela1[[#This Row],[Quantidade máxima (q) (tonelada)]]/Tabela1[[#This Row],[Qsup Secção H]])</f>
        <v xml:space="preserve"> -</v>
      </c>
      <c r="X418" s="152" t="str">
        <f>IF(Tabela1[[#This Row],[Qsup Secção P]]=" -", " -", Tabela1[[#This Row],[Quantidade máxima (q) (tonelada)]]/Tabela1[[#This Row],[Qsup Secção P]])</f>
        <v xml:space="preserve"> -</v>
      </c>
      <c r="Y418" s="153" t="str">
        <f>IF(Tabela1[[#This Row],[Qsup Secção E]]=" -", " -", Tabela1[[#This Row],[Quantidade máxima (q) (tonelada)]]/Tabela1[[#This Row],[Qsup Secção E]])</f>
        <v xml:space="preserve"> -</v>
      </c>
      <c r="Z4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19" spans="2:27" s="1" customFormat="1" x14ac:dyDescent="0.3">
      <c r="B419" s="145"/>
      <c r="C419" s="146"/>
      <c r="D419" s="146"/>
      <c r="E419" s="146"/>
      <c r="F419" s="146"/>
      <c r="G419" s="146"/>
      <c r="H419" s="147"/>
      <c r="I419" s="146"/>
      <c r="J419" s="146"/>
      <c r="K419" s="146"/>
      <c r="L4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19" s="151" t="str">
        <f>IF(Tabela1[[#This Row],[Qinf Secção H]]=" -", " -", Tabela1[[#This Row],[Quantidade máxima (q) (tonelada)]]/Tabela1[[#This Row],[Qinf Secção H]])</f>
        <v xml:space="preserve"> -</v>
      </c>
      <c r="U419" s="152" t="str">
        <f>IF(Tabela1[[#This Row],[Qinf Secção P]]=" -", " -", Tabela1[[#This Row],[Quantidade máxima (q) (tonelada)]]/Tabela1[[#This Row],[Qinf Secção P]])</f>
        <v xml:space="preserve"> -</v>
      </c>
      <c r="V419" s="153" t="str">
        <f>IF(Tabela1[[#This Row],[Qinf Secção E]]=" -", " -", Tabela1[[#This Row],[Quantidade máxima (q) (tonelada)]]/Tabela1[[#This Row],[Qinf Secção E]])</f>
        <v xml:space="preserve"> -</v>
      </c>
      <c r="W419" s="152" t="str">
        <f>IF(Tabela1[[#This Row],[Qsup Secção H]]=" -", " -", Tabela1[[#This Row],[Quantidade máxima (q) (tonelada)]]/Tabela1[[#This Row],[Qsup Secção H]])</f>
        <v xml:space="preserve"> -</v>
      </c>
      <c r="X419" s="152" t="str">
        <f>IF(Tabela1[[#This Row],[Qsup Secção P]]=" -", " -", Tabela1[[#This Row],[Quantidade máxima (q) (tonelada)]]/Tabela1[[#This Row],[Qsup Secção P]])</f>
        <v xml:space="preserve"> -</v>
      </c>
      <c r="Y419" s="153" t="str">
        <f>IF(Tabela1[[#This Row],[Qsup Secção E]]=" -", " -", Tabela1[[#This Row],[Quantidade máxima (q) (tonelada)]]/Tabela1[[#This Row],[Qsup Secção E]])</f>
        <v xml:space="preserve"> -</v>
      </c>
      <c r="Z4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0" spans="2:27" s="1" customFormat="1" x14ac:dyDescent="0.3">
      <c r="B420" s="145"/>
      <c r="C420" s="146"/>
      <c r="D420" s="146"/>
      <c r="E420" s="146"/>
      <c r="F420" s="146"/>
      <c r="G420" s="146"/>
      <c r="H420" s="147"/>
      <c r="I420" s="146"/>
      <c r="J420" s="146"/>
      <c r="K420" s="146"/>
      <c r="L4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0" s="151" t="str">
        <f>IF(Tabela1[[#This Row],[Qinf Secção H]]=" -", " -", Tabela1[[#This Row],[Quantidade máxima (q) (tonelada)]]/Tabela1[[#This Row],[Qinf Secção H]])</f>
        <v xml:space="preserve"> -</v>
      </c>
      <c r="U420" s="152" t="str">
        <f>IF(Tabela1[[#This Row],[Qinf Secção P]]=" -", " -", Tabela1[[#This Row],[Quantidade máxima (q) (tonelada)]]/Tabela1[[#This Row],[Qinf Secção P]])</f>
        <v xml:space="preserve"> -</v>
      </c>
      <c r="V420" s="153" t="str">
        <f>IF(Tabela1[[#This Row],[Qinf Secção E]]=" -", " -", Tabela1[[#This Row],[Quantidade máxima (q) (tonelada)]]/Tabela1[[#This Row],[Qinf Secção E]])</f>
        <v xml:space="preserve"> -</v>
      </c>
      <c r="W420" s="152" t="str">
        <f>IF(Tabela1[[#This Row],[Qsup Secção H]]=" -", " -", Tabela1[[#This Row],[Quantidade máxima (q) (tonelada)]]/Tabela1[[#This Row],[Qsup Secção H]])</f>
        <v xml:space="preserve"> -</v>
      </c>
      <c r="X420" s="152" t="str">
        <f>IF(Tabela1[[#This Row],[Qsup Secção P]]=" -", " -", Tabela1[[#This Row],[Quantidade máxima (q) (tonelada)]]/Tabela1[[#This Row],[Qsup Secção P]])</f>
        <v xml:space="preserve"> -</v>
      </c>
      <c r="Y420" s="153" t="str">
        <f>IF(Tabela1[[#This Row],[Qsup Secção E]]=" -", " -", Tabela1[[#This Row],[Quantidade máxima (q) (tonelada)]]/Tabela1[[#This Row],[Qsup Secção E]])</f>
        <v xml:space="preserve"> -</v>
      </c>
      <c r="Z4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1" spans="2:27" s="1" customFormat="1" x14ac:dyDescent="0.3">
      <c r="B421" s="145"/>
      <c r="C421" s="146"/>
      <c r="D421" s="146"/>
      <c r="E421" s="146"/>
      <c r="F421" s="146"/>
      <c r="G421" s="146"/>
      <c r="H421" s="147"/>
      <c r="I421" s="146"/>
      <c r="J421" s="146"/>
      <c r="K421" s="146"/>
      <c r="L4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1" s="151" t="str">
        <f>IF(Tabela1[[#This Row],[Qinf Secção H]]=" -", " -", Tabela1[[#This Row],[Quantidade máxima (q) (tonelada)]]/Tabela1[[#This Row],[Qinf Secção H]])</f>
        <v xml:space="preserve"> -</v>
      </c>
      <c r="U421" s="152" t="str">
        <f>IF(Tabela1[[#This Row],[Qinf Secção P]]=" -", " -", Tabela1[[#This Row],[Quantidade máxima (q) (tonelada)]]/Tabela1[[#This Row],[Qinf Secção P]])</f>
        <v xml:space="preserve"> -</v>
      </c>
      <c r="V421" s="153" t="str">
        <f>IF(Tabela1[[#This Row],[Qinf Secção E]]=" -", " -", Tabela1[[#This Row],[Quantidade máxima (q) (tonelada)]]/Tabela1[[#This Row],[Qinf Secção E]])</f>
        <v xml:space="preserve"> -</v>
      </c>
      <c r="W421" s="152" t="str">
        <f>IF(Tabela1[[#This Row],[Qsup Secção H]]=" -", " -", Tabela1[[#This Row],[Quantidade máxima (q) (tonelada)]]/Tabela1[[#This Row],[Qsup Secção H]])</f>
        <v xml:space="preserve"> -</v>
      </c>
      <c r="X421" s="152" t="str">
        <f>IF(Tabela1[[#This Row],[Qsup Secção P]]=" -", " -", Tabela1[[#This Row],[Quantidade máxima (q) (tonelada)]]/Tabela1[[#This Row],[Qsup Secção P]])</f>
        <v xml:space="preserve"> -</v>
      </c>
      <c r="Y421" s="153" t="str">
        <f>IF(Tabela1[[#This Row],[Qsup Secção E]]=" -", " -", Tabela1[[#This Row],[Quantidade máxima (q) (tonelada)]]/Tabela1[[#This Row],[Qsup Secção E]])</f>
        <v xml:space="preserve"> -</v>
      </c>
      <c r="Z4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2" spans="2:27" s="1" customFormat="1" x14ac:dyDescent="0.3">
      <c r="B422" s="145"/>
      <c r="C422" s="146"/>
      <c r="D422" s="146"/>
      <c r="E422" s="146"/>
      <c r="F422" s="146"/>
      <c r="G422" s="146"/>
      <c r="H422" s="147"/>
      <c r="I422" s="146"/>
      <c r="J422" s="146"/>
      <c r="K422" s="146"/>
      <c r="L4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2" s="151" t="str">
        <f>IF(Tabela1[[#This Row],[Qinf Secção H]]=" -", " -", Tabela1[[#This Row],[Quantidade máxima (q) (tonelada)]]/Tabela1[[#This Row],[Qinf Secção H]])</f>
        <v xml:space="preserve"> -</v>
      </c>
      <c r="U422" s="152" t="str">
        <f>IF(Tabela1[[#This Row],[Qinf Secção P]]=" -", " -", Tabela1[[#This Row],[Quantidade máxima (q) (tonelada)]]/Tabela1[[#This Row],[Qinf Secção P]])</f>
        <v xml:space="preserve"> -</v>
      </c>
      <c r="V422" s="153" t="str">
        <f>IF(Tabela1[[#This Row],[Qinf Secção E]]=" -", " -", Tabela1[[#This Row],[Quantidade máxima (q) (tonelada)]]/Tabela1[[#This Row],[Qinf Secção E]])</f>
        <v xml:space="preserve"> -</v>
      </c>
      <c r="W422" s="152" t="str">
        <f>IF(Tabela1[[#This Row],[Qsup Secção H]]=" -", " -", Tabela1[[#This Row],[Quantidade máxima (q) (tonelada)]]/Tabela1[[#This Row],[Qsup Secção H]])</f>
        <v xml:space="preserve"> -</v>
      </c>
      <c r="X422" s="152" t="str">
        <f>IF(Tabela1[[#This Row],[Qsup Secção P]]=" -", " -", Tabela1[[#This Row],[Quantidade máxima (q) (tonelada)]]/Tabela1[[#This Row],[Qsup Secção P]])</f>
        <v xml:space="preserve"> -</v>
      </c>
      <c r="Y422" s="153" t="str">
        <f>IF(Tabela1[[#This Row],[Qsup Secção E]]=" -", " -", Tabela1[[#This Row],[Quantidade máxima (q) (tonelada)]]/Tabela1[[#This Row],[Qsup Secção E]])</f>
        <v xml:space="preserve"> -</v>
      </c>
      <c r="Z4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3" spans="2:27" s="1" customFormat="1" x14ac:dyDescent="0.3">
      <c r="B423" s="145"/>
      <c r="C423" s="146"/>
      <c r="D423" s="146"/>
      <c r="E423" s="146"/>
      <c r="F423" s="146"/>
      <c r="G423" s="146"/>
      <c r="H423" s="147"/>
      <c r="I423" s="146"/>
      <c r="J423" s="146"/>
      <c r="K423" s="146"/>
      <c r="L4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3" s="151" t="str">
        <f>IF(Tabela1[[#This Row],[Qinf Secção H]]=" -", " -", Tabela1[[#This Row],[Quantidade máxima (q) (tonelada)]]/Tabela1[[#This Row],[Qinf Secção H]])</f>
        <v xml:space="preserve"> -</v>
      </c>
      <c r="U423" s="152" t="str">
        <f>IF(Tabela1[[#This Row],[Qinf Secção P]]=" -", " -", Tabela1[[#This Row],[Quantidade máxima (q) (tonelada)]]/Tabela1[[#This Row],[Qinf Secção P]])</f>
        <v xml:space="preserve"> -</v>
      </c>
      <c r="V423" s="153" t="str">
        <f>IF(Tabela1[[#This Row],[Qinf Secção E]]=" -", " -", Tabela1[[#This Row],[Quantidade máxima (q) (tonelada)]]/Tabela1[[#This Row],[Qinf Secção E]])</f>
        <v xml:space="preserve"> -</v>
      </c>
      <c r="W423" s="152" t="str">
        <f>IF(Tabela1[[#This Row],[Qsup Secção H]]=" -", " -", Tabela1[[#This Row],[Quantidade máxima (q) (tonelada)]]/Tabela1[[#This Row],[Qsup Secção H]])</f>
        <v xml:space="preserve"> -</v>
      </c>
      <c r="X423" s="152" t="str">
        <f>IF(Tabela1[[#This Row],[Qsup Secção P]]=" -", " -", Tabela1[[#This Row],[Quantidade máxima (q) (tonelada)]]/Tabela1[[#This Row],[Qsup Secção P]])</f>
        <v xml:space="preserve"> -</v>
      </c>
      <c r="Y423" s="153" t="str">
        <f>IF(Tabela1[[#This Row],[Qsup Secção E]]=" -", " -", Tabela1[[#This Row],[Quantidade máxima (q) (tonelada)]]/Tabela1[[#This Row],[Qsup Secção E]])</f>
        <v xml:space="preserve"> -</v>
      </c>
      <c r="Z4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4" spans="2:27" s="1" customFormat="1" x14ac:dyDescent="0.3">
      <c r="B424" s="145"/>
      <c r="C424" s="146"/>
      <c r="D424" s="146"/>
      <c r="E424" s="146"/>
      <c r="F424" s="146"/>
      <c r="G424" s="146"/>
      <c r="H424" s="147"/>
      <c r="I424" s="146"/>
      <c r="J424" s="146"/>
      <c r="K424" s="146"/>
      <c r="L4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4" s="151" t="str">
        <f>IF(Tabela1[[#This Row],[Qinf Secção H]]=" -", " -", Tabela1[[#This Row],[Quantidade máxima (q) (tonelada)]]/Tabela1[[#This Row],[Qinf Secção H]])</f>
        <v xml:space="preserve"> -</v>
      </c>
      <c r="U424" s="152" t="str">
        <f>IF(Tabela1[[#This Row],[Qinf Secção P]]=" -", " -", Tabela1[[#This Row],[Quantidade máxima (q) (tonelada)]]/Tabela1[[#This Row],[Qinf Secção P]])</f>
        <v xml:space="preserve"> -</v>
      </c>
      <c r="V424" s="153" t="str">
        <f>IF(Tabela1[[#This Row],[Qinf Secção E]]=" -", " -", Tabela1[[#This Row],[Quantidade máxima (q) (tonelada)]]/Tabela1[[#This Row],[Qinf Secção E]])</f>
        <v xml:space="preserve"> -</v>
      </c>
      <c r="W424" s="152" t="str">
        <f>IF(Tabela1[[#This Row],[Qsup Secção H]]=" -", " -", Tabela1[[#This Row],[Quantidade máxima (q) (tonelada)]]/Tabela1[[#This Row],[Qsup Secção H]])</f>
        <v xml:space="preserve"> -</v>
      </c>
      <c r="X424" s="152" t="str">
        <f>IF(Tabela1[[#This Row],[Qsup Secção P]]=" -", " -", Tabela1[[#This Row],[Quantidade máxima (q) (tonelada)]]/Tabela1[[#This Row],[Qsup Secção P]])</f>
        <v xml:space="preserve"> -</v>
      </c>
      <c r="Y424" s="153" t="str">
        <f>IF(Tabela1[[#This Row],[Qsup Secção E]]=" -", " -", Tabela1[[#This Row],[Quantidade máxima (q) (tonelada)]]/Tabela1[[#This Row],[Qsup Secção E]])</f>
        <v xml:space="preserve"> -</v>
      </c>
      <c r="Z4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5" spans="2:27" s="1" customFormat="1" x14ac:dyDescent="0.3">
      <c r="B425" s="145"/>
      <c r="C425" s="146"/>
      <c r="D425" s="146"/>
      <c r="E425" s="146"/>
      <c r="F425" s="146"/>
      <c r="G425" s="146"/>
      <c r="H425" s="147"/>
      <c r="I425" s="146"/>
      <c r="J425" s="146"/>
      <c r="K425" s="146"/>
      <c r="L4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5" s="151" t="str">
        <f>IF(Tabela1[[#This Row],[Qinf Secção H]]=" -", " -", Tabela1[[#This Row],[Quantidade máxima (q) (tonelada)]]/Tabela1[[#This Row],[Qinf Secção H]])</f>
        <v xml:space="preserve"> -</v>
      </c>
      <c r="U425" s="152" t="str">
        <f>IF(Tabela1[[#This Row],[Qinf Secção P]]=" -", " -", Tabela1[[#This Row],[Quantidade máxima (q) (tonelada)]]/Tabela1[[#This Row],[Qinf Secção P]])</f>
        <v xml:space="preserve"> -</v>
      </c>
      <c r="V425" s="153" t="str">
        <f>IF(Tabela1[[#This Row],[Qinf Secção E]]=" -", " -", Tabela1[[#This Row],[Quantidade máxima (q) (tonelada)]]/Tabela1[[#This Row],[Qinf Secção E]])</f>
        <v xml:space="preserve"> -</v>
      </c>
      <c r="W425" s="152" t="str">
        <f>IF(Tabela1[[#This Row],[Qsup Secção H]]=" -", " -", Tabela1[[#This Row],[Quantidade máxima (q) (tonelada)]]/Tabela1[[#This Row],[Qsup Secção H]])</f>
        <v xml:space="preserve"> -</v>
      </c>
      <c r="X425" s="152" t="str">
        <f>IF(Tabela1[[#This Row],[Qsup Secção P]]=" -", " -", Tabela1[[#This Row],[Quantidade máxima (q) (tonelada)]]/Tabela1[[#This Row],[Qsup Secção P]])</f>
        <v xml:space="preserve"> -</v>
      </c>
      <c r="Y425" s="153" t="str">
        <f>IF(Tabela1[[#This Row],[Qsup Secção E]]=" -", " -", Tabela1[[#This Row],[Quantidade máxima (q) (tonelada)]]/Tabela1[[#This Row],[Qsup Secção E]])</f>
        <v xml:space="preserve"> -</v>
      </c>
      <c r="Z4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6" spans="2:27" s="1" customFormat="1" x14ac:dyDescent="0.3">
      <c r="B426" s="145"/>
      <c r="C426" s="146"/>
      <c r="D426" s="146"/>
      <c r="E426" s="146"/>
      <c r="F426" s="146"/>
      <c r="G426" s="146"/>
      <c r="H426" s="147"/>
      <c r="I426" s="146"/>
      <c r="J426" s="146"/>
      <c r="K426" s="146"/>
      <c r="L4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6" s="151" t="str">
        <f>IF(Tabela1[[#This Row],[Qinf Secção H]]=" -", " -", Tabela1[[#This Row],[Quantidade máxima (q) (tonelada)]]/Tabela1[[#This Row],[Qinf Secção H]])</f>
        <v xml:space="preserve"> -</v>
      </c>
      <c r="U426" s="152" t="str">
        <f>IF(Tabela1[[#This Row],[Qinf Secção P]]=" -", " -", Tabela1[[#This Row],[Quantidade máxima (q) (tonelada)]]/Tabela1[[#This Row],[Qinf Secção P]])</f>
        <v xml:space="preserve"> -</v>
      </c>
      <c r="V426" s="153" t="str">
        <f>IF(Tabela1[[#This Row],[Qinf Secção E]]=" -", " -", Tabela1[[#This Row],[Quantidade máxima (q) (tonelada)]]/Tabela1[[#This Row],[Qinf Secção E]])</f>
        <v xml:space="preserve"> -</v>
      </c>
      <c r="W426" s="152" t="str">
        <f>IF(Tabela1[[#This Row],[Qsup Secção H]]=" -", " -", Tabela1[[#This Row],[Quantidade máxima (q) (tonelada)]]/Tabela1[[#This Row],[Qsup Secção H]])</f>
        <v xml:space="preserve"> -</v>
      </c>
      <c r="X426" s="152" t="str">
        <f>IF(Tabela1[[#This Row],[Qsup Secção P]]=" -", " -", Tabela1[[#This Row],[Quantidade máxima (q) (tonelada)]]/Tabela1[[#This Row],[Qsup Secção P]])</f>
        <v xml:space="preserve"> -</v>
      </c>
      <c r="Y426" s="153" t="str">
        <f>IF(Tabela1[[#This Row],[Qsup Secção E]]=" -", " -", Tabela1[[#This Row],[Quantidade máxima (q) (tonelada)]]/Tabela1[[#This Row],[Qsup Secção E]])</f>
        <v xml:space="preserve"> -</v>
      </c>
      <c r="Z4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7" spans="2:27" s="1" customFormat="1" x14ac:dyDescent="0.3">
      <c r="B427" s="145"/>
      <c r="C427" s="146"/>
      <c r="D427" s="146"/>
      <c r="E427" s="146"/>
      <c r="F427" s="146"/>
      <c r="G427" s="146"/>
      <c r="H427" s="147"/>
      <c r="I427" s="146"/>
      <c r="J427" s="146"/>
      <c r="K427" s="146"/>
      <c r="L4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7" s="151" t="str">
        <f>IF(Tabela1[[#This Row],[Qinf Secção H]]=" -", " -", Tabela1[[#This Row],[Quantidade máxima (q) (tonelada)]]/Tabela1[[#This Row],[Qinf Secção H]])</f>
        <v xml:space="preserve"> -</v>
      </c>
      <c r="U427" s="152" t="str">
        <f>IF(Tabela1[[#This Row],[Qinf Secção P]]=" -", " -", Tabela1[[#This Row],[Quantidade máxima (q) (tonelada)]]/Tabela1[[#This Row],[Qinf Secção P]])</f>
        <v xml:space="preserve"> -</v>
      </c>
      <c r="V427" s="153" t="str">
        <f>IF(Tabela1[[#This Row],[Qinf Secção E]]=" -", " -", Tabela1[[#This Row],[Quantidade máxima (q) (tonelada)]]/Tabela1[[#This Row],[Qinf Secção E]])</f>
        <v xml:space="preserve"> -</v>
      </c>
      <c r="W427" s="152" t="str">
        <f>IF(Tabela1[[#This Row],[Qsup Secção H]]=" -", " -", Tabela1[[#This Row],[Quantidade máxima (q) (tonelada)]]/Tabela1[[#This Row],[Qsup Secção H]])</f>
        <v xml:space="preserve"> -</v>
      </c>
      <c r="X427" s="152" t="str">
        <f>IF(Tabela1[[#This Row],[Qsup Secção P]]=" -", " -", Tabela1[[#This Row],[Quantidade máxima (q) (tonelada)]]/Tabela1[[#This Row],[Qsup Secção P]])</f>
        <v xml:space="preserve"> -</v>
      </c>
      <c r="Y427" s="153" t="str">
        <f>IF(Tabela1[[#This Row],[Qsup Secção E]]=" -", " -", Tabela1[[#This Row],[Quantidade máxima (q) (tonelada)]]/Tabela1[[#This Row],[Qsup Secção E]])</f>
        <v xml:space="preserve"> -</v>
      </c>
      <c r="Z4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8" spans="2:27" s="1" customFormat="1" x14ac:dyDescent="0.3">
      <c r="B428" s="145"/>
      <c r="C428" s="146"/>
      <c r="D428" s="146"/>
      <c r="E428" s="146"/>
      <c r="F428" s="146"/>
      <c r="G428" s="146"/>
      <c r="H428" s="147"/>
      <c r="I428" s="146"/>
      <c r="J428" s="146"/>
      <c r="K428" s="146"/>
      <c r="L4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8" s="151" t="str">
        <f>IF(Tabela1[[#This Row],[Qinf Secção H]]=" -", " -", Tabela1[[#This Row],[Quantidade máxima (q) (tonelada)]]/Tabela1[[#This Row],[Qinf Secção H]])</f>
        <v xml:space="preserve"> -</v>
      </c>
      <c r="U428" s="152" t="str">
        <f>IF(Tabela1[[#This Row],[Qinf Secção P]]=" -", " -", Tabela1[[#This Row],[Quantidade máxima (q) (tonelada)]]/Tabela1[[#This Row],[Qinf Secção P]])</f>
        <v xml:space="preserve"> -</v>
      </c>
      <c r="V428" s="153" t="str">
        <f>IF(Tabela1[[#This Row],[Qinf Secção E]]=" -", " -", Tabela1[[#This Row],[Quantidade máxima (q) (tonelada)]]/Tabela1[[#This Row],[Qinf Secção E]])</f>
        <v xml:space="preserve"> -</v>
      </c>
      <c r="W428" s="152" t="str">
        <f>IF(Tabela1[[#This Row],[Qsup Secção H]]=" -", " -", Tabela1[[#This Row],[Quantidade máxima (q) (tonelada)]]/Tabela1[[#This Row],[Qsup Secção H]])</f>
        <v xml:space="preserve"> -</v>
      </c>
      <c r="X428" s="152" t="str">
        <f>IF(Tabela1[[#This Row],[Qsup Secção P]]=" -", " -", Tabela1[[#This Row],[Quantidade máxima (q) (tonelada)]]/Tabela1[[#This Row],[Qsup Secção P]])</f>
        <v xml:space="preserve"> -</v>
      </c>
      <c r="Y428" s="153" t="str">
        <f>IF(Tabela1[[#This Row],[Qsup Secção E]]=" -", " -", Tabela1[[#This Row],[Quantidade máxima (q) (tonelada)]]/Tabela1[[#This Row],[Qsup Secção E]])</f>
        <v xml:space="preserve"> -</v>
      </c>
      <c r="Z4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29" spans="2:27" s="1" customFormat="1" x14ac:dyDescent="0.3">
      <c r="B429" s="145"/>
      <c r="C429" s="146"/>
      <c r="D429" s="146"/>
      <c r="E429" s="146"/>
      <c r="F429" s="146"/>
      <c r="G429" s="146"/>
      <c r="H429" s="147"/>
      <c r="I429" s="146"/>
      <c r="J429" s="146"/>
      <c r="K429" s="146"/>
      <c r="L4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29" s="151" t="str">
        <f>IF(Tabela1[[#This Row],[Qinf Secção H]]=" -", " -", Tabela1[[#This Row],[Quantidade máxima (q) (tonelada)]]/Tabela1[[#This Row],[Qinf Secção H]])</f>
        <v xml:space="preserve"> -</v>
      </c>
      <c r="U429" s="152" t="str">
        <f>IF(Tabela1[[#This Row],[Qinf Secção P]]=" -", " -", Tabela1[[#This Row],[Quantidade máxima (q) (tonelada)]]/Tabela1[[#This Row],[Qinf Secção P]])</f>
        <v xml:space="preserve"> -</v>
      </c>
      <c r="V429" s="153" t="str">
        <f>IF(Tabela1[[#This Row],[Qinf Secção E]]=" -", " -", Tabela1[[#This Row],[Quantidade máxima (q) (tonelada)]]/Tabela1[[#This Row],[Qinf Secção E]])</f>
        <v xml:space="preserve"> -</v>
      </c>
      <c r="W429" s="152" t="str">
        <f>IF(Tabela1[[#This Row],[Qsup Secção H]]=" -", " -", Tabela1[[#This Row],[Quantidade máxima (q) (tonelada)]]/Tabela1[[#This Row],[Qsup Secção H]])</f>
        <v xml:space="preserve"> -</v>
      </c>
      <c r="X429" s="152" t="str">
        <f>IF(Tabela1[[#This Row],[Qsup Secção P]]=" -", " -", Tabela1[[#This Row],[Quantidade máxima (q) (tonelada)]]/Tabela1[[#This Row],[Qsup Secção P]])</f>
        <v xml:space="preserve"> -</v>
      </c>
      <c r="Y429" s="153" t="str">
        <f>IF(Tabela1[[#This Row],[Qsup Secção E]]=" -", " -", Tabela1[[#This Row],[Quantidade máxima (q) (tonelada)]]/Tabela1[[#This Row],[Qsup Secção E]])</f>
        <v xml:space="preserve"> -</v>
      </c>
      <c r="Z4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0" spans="2:27" s="1" customFormat="1" x14ac:dyDescent="0.3">
      <c r="B430" s="145"/>
      <c r="C430" s="146"/>
      <c r="D430" s="146"/>
      <c r="E430" s="146"/>
      <c r="F430" s="146"/>
      <c r="G430" s="146"/>
      <c r="H430" s="147"/>
      <c r="I430" s="146"/>
      <c r="J430" s="146"/>
      <c r="K430" s="146"/>
      <c r="L4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0" s="151" t="str">
        <f>IF(Tabela1[[#This Row],[Qinf Secção H]]=" -", " -", Tabela1[[#This Row],[Quantidade máxima (q) (tonelada)]]/Tabela1[[#This Row],[Qinf Secção H]])</f>
        <v xml:space="preserve"> -</v>
      </c>
      <c r="U430" s="152" t="str">
        <f>IF(Tabela1[[#This Row],[Qinf Secção P]]=" -", " -", Tabela1[[#This Row],[Quantidade máxima (q) (tonelada)]]/Tabela1[[#This Row],[Qinf Secção P]])</f>
        <v xml:space="preserve"> -</v>
      </c>
      <c r="V430" s="153" t="str">
        <f>IF(Tabela1[[#This Row],[Qinf Secção E]]=" -", " -", Tabela1[[#This Row],[Quantidade máxima (q) (tonelada)]]/Tabela1[[#This Row],[Qinf Secção E]])</f>
        <v xml:space="preserve"> -</v>
      </c>
      <c r="W430" s="152" t="str">
        <f>IF(Tabela1[[#This Row],[Qsup Secção H]]=" -", " -", Tabela1[[#This Row],[Quantidade máxima (q) (tonelada)]]/Tabela1[[#This Row],[Qsup Secção H]])</f>
        <v xml:space="preserve"> -</v>
      </c>
      <c r="X430" s="152" t="str">
        <f>IF(Tabela1[[#This Row],[Qsup Secção P]]=" -", " -", Tabela1[[#This Row],[Quantidade máxima (q) (tonelada)]]/Tabela1[[#This Row],[Qsup Secção P]])</f>
        <v xml:space="preserve"> -</v>
      </c>
      <c r="Y430" s="153" t="str">
        <f>IF(Tabela1[[#This Row],[Qsup Secção E]]=" -", " -", Tabela1[[#This Row],[Quantidade máxima (q) (tonelada)]]/Tabela1[[#This Row],[Qsup Secção E]])</f>
        <v xml:space="preserve"> -</v>
      </c>
      <c r="Z4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1" spans="2:27" s="1" customFormat="1" x14ac:dyDescent="0.3">
      <c r="B431" s="145"/>
      <c r="C431" s="146"/>
      <c r="D431" s="146"/>
      <c r="E431" s="146"/>
      <c r="F431" s="146"/>
      <c r="G431" s="146"/>
      <c r="H431" s="147"/>
      <c r="I431" s="146"/>
      <c r="J431" s="146"/>
      <c r="K431" s="146"/>
      <c r="L4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1" s="151" t="str">
        <f>IF(Tabela1[[#This Row],[Qinf Secção H]]=" -", " -", Tabela1[[#This Row],[Quantidade máxima (q) (tonelada)]]/Tabela1[[#This Row],[Qinf Secção H]])</f>
        <v xml:space="preserve"> -</v>
      </c>
      <c r="U431" s="152" t="str">
        <f>IF(Tabela1[[#This Row],[Qinf Secção P]]=" -", " -", Tabela1[[#This Row],[Quantidade máxima (q) (tonelada)]]/Tabela1[[#This Row],[Qinf Secção P]])</f>
        <v xml:space="preserve"> -</v>
      </c>
      <c r="V431" s="153" t="str">
        <f>IF(Tabela1[[#This Row],[Qinf Secção E]]=" -", " -", Tabela1[[#This Row],[Quantidade máxima (q) (tonelada)]]/Tabela1[[#This Row],[Qinf Secção E]])</f>
        <v xml:space="preserve"> -</v>
      </c>
      <c r="W431" s="152" t="str">
        <f>IF(Tabela1[[#This Row],[Qsup Secção H]]=" -", " -", Tabela1[[#This Row],[Quantidade máxima (q) (tonelada)]]/Tabela1[[#This Row],[Qsup Secção H]])</f>
        <v xml:space="preserve"> -</v>
      </c>
      <c r="X431" s="152" t="str">
        <f>IF(Tabela1[[#This Row],[Qsup Secção P]]=" -", " -", Tabela1[[#This Row],[Quantidade máxima (q) (tonelada)]]/Tabela1[[#This Row],[Qsup Secção P]])</f>
        <v xml:space="preserve"> -</v>
      </c>
      <c r="Y431" s="153" t="str">
        <f>IF(Tabela1[[#This Row],[Qsup Secção E]]=" -", " -", Tabela1[[#This Row],[Quantidade máxima (q) (tonelada)]]/Tabela1[[#This Row],[Qsup Secção E]])</f>
        <v xml:space="preserve"> -</v>
      </c>
      <c r="Z4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2" spans="2:27" s="1" customFormat="1" x14ac:dyDescent="0.3">
      <c r="B432" s="145"/>
      <c r="C432" s="146"/>
      <c r="D432" s="146"/>
      <c r="E432" s="146"/>
      <c r="F432" s="146"/>
      <c r="G432" s="146"/>
      <c r="H432" s="147"/>
      <c r="I432" s="146"/>
      <c r="J432" s="146"/>
      <c r="K432" s="146"/>
      <c r="L4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2" s="151" t="str">
        <f>IF(Tabela1[[#This Row],[Qinf Secção H]]=" -", " -", Tabela1[[#This Row],[Quantidade máxima (q) (tonelada)]]/Tabela1[[#This Row],[Qinf Secção H]])</f>
        <v xml:space="preserve"> -</v>
      </c>
      <c r="U432" s="152" t="str">
        <f>IF(Tabela1[[#This Row],[Qinf Secção P]]=" -", " -", Tabela1[[#This Row],[Quantidade máxima (q) (tonelada)]]/Tabela1[[#This Row],[Qinf Secção P]])</f>
        <v xml:space="preserve"> -</v>
      </c>
      <c r="V432" s="153" t="str">
        <f>IF(Tabela1[[#This Row],[Qinf Secção E]]=" -", " -", Tabela1[[#This Row],[Quantidade máxima (q) (tonelada)]]/Tabela1[[#This Row],[Qinf Secção E]])</f>
        <v xml:space="preserve"> -</v>
      </c>
      <c r="W432" s="152" t="str">
        <f>IF(Tabela1[[#This Row],[Qsup Secção H]]=" -", " -", Tabela1[[#This Row],[Quantidade máxima (q) (tonelada)]]/Tabela1[[#This Row],[Qsup Secção H]])</f>
        <v xml:space="preserve"> -</v>
      </c>
      <c r="X432" s="152" t="str">
        <f>IF(Tabela1[[#This Row],[Qsup Secção P]]=" -", " -", Tabela1[[#This Row],[Quantidade máxima (q) (tonelada)]]/Tabela1[[#This Row],[Qsup Secção P]])</f>
        <v xml:space="preserve"> -</v>
      </c>
      <c r="Y432" s="153" t="str">
        <f>IF(Tabela1[[#This Row],[Qsup Secção E]]=" -", " -", Tabela1[[#This Row],[Quantidade máxima (q) (tonelada)]]/Tabela1[[#This Row],[Qsup Secção E]])</f>
        <v xml:space="preserve"> -</v>
      </c>
      <c r="Z4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3" spans="2:27" s="1" customFormat="1" x14ac:dyDescent="0.3">
      <c r="B433" s="145"/>
      <c r="C433" s="146"/>
      <c r="D433" s="146"/>
      <c r="E433" s="146"/>
      <c r="F433" s="146"/>
      <c r="G433" s="146"/>
      <c r="H433" s="147"/>
      <c r="I433" s="146"/>
      <c r="J433" s="146"/>
      <c r="K433" s="146"/>
      <c r="L4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3" s="151" t="str">
        <f>IF(Tabela1[[#This Row],[Qinf Secção H]]=" -", " -", Tabela1[[#This Row],[Quantidade máxima (q) (tonelada)]]/Tabela1[[#This Row],[Qinf Secção H]])</f>
        <v xml:space="preserve"> -</v>
      </c>
      <c r="U433" s="152" t="str">
        <f>IF(Tabela1[[#This Row],[Qinf Secção P]]=" -", " -", Tabela1[[#This Row],[Quantidade máxima (q) (tonelada)]]/Tabela1[[#This Row],[Qinf Secção P]])</f>
        <v xml:space="preserve"> -</v>
      </c>
      <c r="V433" s="153" t="str">
        <f>IF(Tabela1[[#This Row],[Qinf Secção E]]=" -", " -", Tabela1[[#This Row],[Quantidade máxima (q) (tonelada)]]/Tabela1[[#This Row],[Qinf Secção E]])</f>
        <v xml:space="preserve"> -</v>
      </c>
      <c r="W433" s="152" t="str">
        <f>IF(Tabela1[[#This Row],[Qsup Secção H]]=" -", " -", Tabela1[[#This Row],[Quantidade máxima (q) (tonelada)]]/Tabela1[[#This Row],[Qsup Secção H]])</f>
        <v xml:space="preserve"> -</v>
      </c>
      <c r="X433" s="152" t="str">
        <f>IF(Tabela1[[#This Row],[Qsup Secção P]]=" -", " -", Tabela1[[#This Row],[Quantidade máxima (q) (tonelada)]]/Tabela1[[#This Row],[Qsup Secção P]])</f>
        <v xml:space="preserve"> -</v>
      </c>
      <c r="Y433" s="153" t="str">
        <f>IF(Tabela1[[#This Row],[Qsup Secção E]]=" -", " -", Tabela1[[#This Row],[Quantidade máxima (q) (tonelada)]]/Tabela1[[#This Row],[Qsup Secção E]])</f>
        <v xml:space="preserve"> -</v>
      </c>
      <c r="Z4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4" spans="2:27" s="1" customFormat="1" x14ac:dyDescent="0.3">
      <c r="B434" s="145"/>
      <c r="C434" s="146"/>
      <c r="D434" s="146"/>
      <c r="E434" s="146"/>
      <c r="F434" s="146"/>
      <c r="G434" s="146"/>
      <c r="H434" s="147"/>
      <c r="I434" s="146"/>
      <c r="J434" s="146"/>
      <c r="K434" s="146"/>
      <c r="L4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4" s="151" t="str">
        <f>IF(Tabela1[[#This Row],[Qinf Secção H]]=" -", " -", Tabela1[[#This Row],[Quantidade máxima (q) (tonelada)]]/Tabela1[[#This Row],[Qinf Secção H]])</f>
        <v xml:space="preserve"> -</v>
      </c>
      <c r="U434" s="152" t="str">
        <f>IF(Tabela1[[#This Row],[Qinf Secção P]]=" -", " -", Tabela1[[#This Row],[Quantidade máxima (q) (tonelada)]]/Tabela1[[#This Row],[Qinf Secção P]])</f>
        <v xml:space="preserve"> -</v>
      </c>
      <c r="V434" s="153" t="str">
        <f>IF(Tabela1[[#This Row],[Qinf Secção E]]=" -", " -", Tabela1[[#This Row],[Quantidade máxima (q) (tonelada)]]/Tabela1[[#This Row],[Qinf Secção E]])</f>
        <v xml:space="preserve"> -</v>
      </c>
      <c r="W434" s="152" t="str">
        <f>IF(Tabela1[[#This Row],[Qsup Secção H]]=" -", " -", Tabela1[[#This Row],[Quantidade máxima (q) (tonelada)]]/Tabela1[[#This Row],[Qsup Secção H]])</f>
        <v xml:space="preserve"> -</v>
      </c>
      <c r="X434" s="152" t="str">
        <f>IF(Tabela1[[#This Row],[Qsup Secção P]]=" -", " -", Tabela1[[#This Row],[Quantidade máxima (q) (tonelada)]]/Tabela1[[#This Row],[Qsup Secção P]])</f>
        <v xml:space="preserve"> -</v>
      </c>
      <c r="Y434" s="153" t="str">
        <f>IF(Tabela1[[#This Row],[Qsup Secção E]]=" -", " -", Tabela1[[#This Row],[Quantidade máxima (q) (tonelada)]]/Tabela1[[#This Row],[Qsup Secção E]])</f>
        <v xml:space="preserve"> -</v>
      </c>
      <c r="Z4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5" spans="2:27" s="1" customFormat="1" x14ac:dyDescent="0.3">
      <c r="B435" s="145"/>
      <c r="C435" s="146"/>
      <c r="D435" s="146"/>
      <c r="E435" s="146"/>
      <c r="F435" s="146"/>
      <c r="G435" s="146"/>
      <c r="H435" s="147"/>
      <c r="I435" s="146"/>
      <c r="J435" s="146"/>
      <c r="K435" s="146"/>
      <c r="L4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5" s="151" t="str">
        <f>IF(Tabela1[[#This Row],[Qinf Secção H]]=" -", " -", Tabela1[[#This Row],[Quantidade máxima (q) (tonelada)]]/Tabela1[[#This Row],[Qinf Secção H]])</f>
        <v xml:space="preserve"> -</v>
      </c>
      <c r="U435" s="152" t="str">
        <f>IF(Tabela1[[#This Row],[Qinf Secção P]]=" -", " -", Tabela1[[#This Row],[Quantidade máxima (q) (tonelada)]]/Tabela1[[#This Row],[Qinf Secção P]])</f>
        <v xml:space="preserve"> -</v>
      </c>
      <c r="V435" s="153" t="str">
        <f>IF(Tabela1[[#This Row],[Qinf Secção E]]=" -", " -", Tabela1[[#This Row],[Quantidade máxima (q) (tonelada)]]/Tabela1[[#This Row],[Qinf Secção E]])</f>
        <v xml:space="preserve"> -</v>
      </c>
      <c r="W435" s="152" t="str">
        <f>IF(Tabela1[[#This Row],[Qsup Secção H]]=" -", " -", Tabela1[[#This Row],[Quantidade máxima (q) (tonelada)]]/Tabela1[[#This Row],[Qsup Secção H]])</f>
        <v xml:space="preserve"> -</v>
      </c>
      <c r="X435" s="152" t="str">
        <f>IF(Tabela1[[#This Row],[Qsup Secção P]]=" -", " -", Tabela1[[#This Row],[Quantidade máxima (q) (tonelada)]]/Tabela1[[#This Row],[Qsup Secção P]])</f>
        <v xml:space="preserve"> -</v>
      </c>
      <c r="Y435" s="153" t="str">
        <f>IF(Tabela1[[#This Row],[Qsup Secção E]]=" -", " -", Tabela1[[#This Row],[Quantidade máxima (q) (tonelada)]]/Tabela1[[#This Row],[Qsup Secção E]])</f>
        <v xml:space="preserve"> -</v>
      </c>
      <c r="Z4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6" spans="2:27" s="1" customFormat="1" x14ac:dyDescent="0.3">
      <c r="B436" s="145"/>
      <c r="C436" s="146"/>
      <c r="D436" s="146"/>
      <c r="E436" s="146"/>
      <c r="F436" s="146"/>
      <c r="G436" s="146"/>
      <c r="H436" s="147"/>
      <c r="I436" s="146"/>
      <c r="J436" s="146"/>
      <c r="K436" s="146"/>
      <c r="L4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6" s="151" t="str">
        <f>IF(Tabela1[[#This Row],[Qinf Secção H]]=" -", " -", Tabela1[[#This Row],[Quantidade máxima (q) (tonelada)]]/Tabela1[[#This Row],[Qinf Secção H]])</f>
        <v xml:space="preserve"> -</v>
      </c>
      <c r="U436" s="152" t="str">
        <f>IF(Tabela1[[#This Row],[Qinf Secção P]]=" -", " -", Tabela1[[#This Row],[Quantidade máxima (q) (tonelada)]]/Tabela1[[#This Row],[Qinf Secção P]])</f>
        <v xml:space="preserve"> -</v>
      </c>
      <c r="V436" s="153" t="str">
        <f>IF(Tabela1[[#This Row],[Qinf Secção E]]=" -", " -", Tabela1[[#This Row],[Quantidade máxima (q) (tonelada)]]/Tabela1[[#This Row],[Qinf Secção E]])</f>
        <v xml:space="preserve"> -</v>
      </c>
      <c r="W436" s="152" t="str">
        <f>IF(Tabela1[[#This Row],[Qsup Secção H]]=" -", " -", Tabela1[[#This Row],[Quantidade máxima (q) (tonelada)]]/Tabela1[[#This Row],[Qsup Secção H]])</f>
        <v xml:space="preserve"> -</v>
      </c>
      <c r="X436" s="152" t="str">
        <f>IF(Tabela1[[#This Row],[Qsup Secção P]]=" -", " -", Tabela1[[#This Row],[Quantidade máxima (q) (tonelada)]]/Tabela1[[#This Row],[Qsup Secção P]])</f>
        <v xml:space="preserve"> -</v>
      </c>
      <c r="Y436" s="153" t="str">
        <f>IF(Tabela1[[#This Row],[Qsup Secção E]]=" -", " -", Tabela1[[#This Row],[Quantidade máxima (q) (tonelada)]]/Tabela1[[#This Row],[Qsup Secção E]])</f>
        <v xml:space="preserve"> -</v>
      </c>
      <c r="Z4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7" spans="2:27" s="1" customFormat="1" x14ac:dyDescent="0.3">
      <c r="B437" s="145"/>
      <c r="C437" s="146"/>
      <c r="D437" s="146"/>
      <c r="E437" s="146"/>
      <c r="F437" s="146"/>
      <c r="G437" s="146"/>
      <c r="H437" s="147"/>
      <c r="I437" s="146"/>
      <c r="J437" s="146"/>
      <c r="K437" s="146"/>
      <c r="L4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7" s="151" t="str">
        <f>IF(Tabela1[[#This Row],[Qinf Secção H]]=" -", " -", Tabela1[[#This Row],[Quantidade máxima (q) (tonelada)]]/Tabela1[[#This Row],[Qinf Secção H]])</f>
        <v xml:space="preserve"> -</v>
      </c>
      <c r="U437" s="152" t="str">
        <f>IF(Tabela1[[#This Row],[Qinf Secção P]]=" -", " -", Tabela1[[#This Row],[Quantidade máxima (q) (tonelada)]]/Tabela1[[#This Row],[Qinf Secção P]])</f>
        <v xml:space="preserve"> -</v>
      </c>
      <c r="V437" s="153" t="str">
        <f>IF(Tabela1[[#This Row],[Qinf Secção E]]=" -", " -", Tabela1[[#This Row],[Quantidade máxima (q) (tonelada)]]/Tabela1[[#This Row],[Qinf Secção E]])</f>
        <v xml:space="preserve"> -</v>
      </c>
      <c r="W437" s="152" t="str">
        <f>IF(Tabela1[[#This Row],[Qsup Secção H]]=" -", " -", Tabela1[[#This Row],[Quantidade máxima (q) (tonelada)]]/Tabela1[[#This Row],[Qsup Secção H]])</f>
        <v xml:space="preserve"> -</v>
      </c>
      <c r="X437" s="152" t="str">
        <f>IF(Tabela1[[#This Row],[Qsup Secção P]]=" -", " -", Tabela1[[#This Row],[Quantidade máxima (q) (tonelada)]]/Tabela1[[#This Row],[Qsup Secção P]])</f>
        <v xml:space="preserve"> -</v>
      </c>
      <c r="Y437" s="153" t="str">
        <f>IF(Tabela1[[#This Row],[Qsup Secção E]]=" -", " -", Tabela1[[#This Row],[Quantidade máxima (q) (tonelada)]]/Tabela1[[#This Row],[Qsup Secção E]])</f>
        <v xml:space="preserve"> -</v>
      </c>
      <c r="Z4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8" spans="2:27" s="1" customFormat="1" x14ac:dyDescent="0.3">
      <c r="B438" s="145"/>
      <c r="C438" s="146"/>
      <c r="D438" s="146"/>
      <c r="E438" s="146"/>
      <c r="F438" s="146"/>
      <c r="G438" s="146"/>
      <c r="H438" s="147"/>
      <c r="I438" s="146"/>
      <c r="J438" s="146"/>
      <c r="K438" s="146"/>
      <c r="L4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8" s="151" t="str">
        <f>IF(Tabela1[[#This Row],[Qinf Secção H]]=" -", " -", Tabela1[[#This Row],[Quantidade máxima (q) (tonelada)]]/Tabela1[[#This Row],[Qinf Secção H]])</f>
        <v xml:space="preserve"> -</v>
      </c>
      <c r="U438" s="152" t="str">
        <f>IF(Tabela1[[#This Row],[Qinf Secção P]]=" -", " -", Tabela1[[#This Row],[Quantidade máxima (q) (tonelada)]]/Tabela1[[#This Row],[Qinf Secção P]])</f>
        <v xml:space="preserve"> -</v>
      </c>
      <c r="V438" s="153" t="str">
        <f>IF(Tabela1[[#This Row],[Qinf Secção E]]=" -", " -", Tabela1[[#This Row],[Quantidade máxima (q) (tonelada)]]/Tabela1[[#This Row],[Qinf Secção E]])</f>
        <v xml:space="preserve"> -</v>
      </c>
      <c r="W438" s="152" t="str">
        <f>IF(Tabela1[[#This Row],[Qsup Secção H]]=" -", " -", Tabela1[[#This Row],[Quantidade máxima (q) (tonelada)]]/Tabela1[[#This Row],[Qsup Secção H]])</f>
        <v xml:space="preserve"> -</v>
      </c>
      <c r="X438" s="152" t="str">
        <f>IF(Tabela1[[#This Row],[Qsup Secção P]]=" -", " -", Tabela1[[#This Row],[Quantidade máxima (q) (tonelada)]]/Tabela1[[#This Row],[Qsup Secção P]])</f>
        <v xml:space="preserve"> -</v>
      </c>
      <c r="Y438" s="153" t="str">
        <f>IF(Tabela1[[#This Row],[Qsup Secção E]]=" -", " -", Tabela1[[#This Row],[Quantidade máxima (q) (tonelada)]]/Tabela1[[#This Row],[Qsup Secção E]])</f>
        <v xml:space="preserve"> -</v>
      </c>
      <c r="Z4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39" spans="2:27" s="1" customFormat="1" x14ac:dyDescent="0.3">
      <c r="B439" s="145"/>
      <c r="C439" s="146"/>
      <c r="D439" s="146"/>
      <c r="E439" s="146"/>
      <c r="F439" s="146"/>
      <c r="G439" s="146"/>
      <c r="H439" s="147"/>
      <c r="I439" s="146"/>
      <c r="J439" s="146"/>
      <c r="K439" s="146"/>
      <c r="L4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39" s="151" t="str">
        <f>IF(Tabela1[[#This Row],[Qinf Secção H]]=" -", " -", Tabela1[[#This Row],[Quantidade máxima (q) (tonelada)]]/Tabela1[[#This Row],[Qinf Secção H]])</f>
        <v xml:space="preserve"> -</v>
      </c>
      <c r="U439" s="152" t="str">
        <f>IF(Tabela1[[#This Row],[Qinf Secção P]]=" -", " -", Tabela1[[#This Row],[Quantidade máxima (q) (tonelada)]]/Tabela1[[#This Row],[Qinf Secção P]])</f>
        <v xml:space="preserve"> -</v>
      </c>
      <c r="V439" s="153" t="str">
        <f>IF(Tabela1[[#This Row],[Qinf Secção E]]=" -", " -", Tabela1[[#This Row],[Quantidade máxima (q) (tonelada)]]/Tabela1[[#This Row],[Qinf Secção E]])</f>
        <v xml:space="preserve"> -</v>
      </c>
      <c r="W439" s="152" t="str">
        <f>IF(Tabela1[[#This Row],[Qsup Secção H]]=" -", " -", Tabela1[[#This Row],[Quantidade máxima (q) (tonelada)]]/Tabela1[[#This Row],[Qsup Secção H]])</f>
        <v xml:space="preserve"> -</v>
      </c>
      <c r="X439" s="152" t="str">
        <f>IF(Tabela1[[#This Row],[Qsup Secção P]]=" -", " -", Tabela1[[#This Row],[Quantidade máxima (q) (tonelada)]]/Tabela1[[#This Row],[Qsup Secção P]])</f>
        <v xml:space="preserve"> -</v>
      </c>
      <c r="Y439" s="153" t="str">
        <f>IF(Tabela1[[#This Row],[Qsup Secção E]]=" -", " -", Tabela1[[#This Row],[Quantidade máxima (q) (tonelada)]]/Tabela1[[#This Row],[Qsup Secção E]])</f>
        <v xml:space="preserve"> -</v>
      </c>
      <c r="Z4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0" spans="2:27" s="1" customFormat="1" x14ac:dyDescent="0.3">
      <c r="B440" s="145"/>
      <c r="C440" s="146"/>
      <c r="D440" s="146"/>
      <c r="E440" s="146"/>
      <c r="F440" s="146"/>
      <c r="G440" s="146"/>
      <c r="H440" s="147"/>
      <c r="I440" s="146"/>
      <c r="J440" s="146"/>
      <c r="K440" s="146"/>
      <c r="L4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0" s="151" t="str">
        <f>IF(Tabela1[[#This Row],[Qinf Secção H]]=" -", " -", Tabela1[[#This Row],[Quantidade máxima (q) (tonelada)]]/Tabela1[[#This Row],[Qinf Secção H]])</f>
        <v xml:space="preserve"> -</v>
      </c>
      <c r="U440" s="152" t="str">
        <f>IF(Tabela1[[#This Row],[Qinf Secção P]]=" -", " -", Tabela1[[#This Row],[Quantidade máxima (q) (tonelada)]]/Tabela1[[#This Row],[Qinf Secção P]])</f>
        <v xml:space="preserve"> -</v>
      </c>
      <c r="V440" s="153" t="str">
        <f>IF(Tabela1[[#This Row],[Qinf Secção E]]=" -", " -", Tabela1[[#This Row],[Quantidade máxima (q) (tonelada)]]/Tabela1[[#This Row],[Qinf Secção E]])</f>
        <v xml:space="preserve"> -</v>
      </c>
      <c r="W440" s="152" t="str">
        <f>IF(Tabela1[[#This Row],[Qsup Secção H]]=" -", " -", Tabela1[[#This Row],[Quantidade máxima (q) (tonelada)]]/Tabela1[[#This Row],[Qsup Secção H]])</f>
        <v xml:space="preserve"> -</v>
      </c>
      <c r="X440" s="152" t="str">
        <f>IF(Tabela1[[#This Row],[Qsup Secção P]]=" -", " -", Tabela1[[#This Row],[Quantidade máxima (q) (tonelada)]]/Tabela1[[#This Row],[Qsup Secção P]])</f>
        <v xml:space="preserve"> -</v>
      </c>
      <c r="Y440" s="153" t="str">
        <f>IF(Tabela1[[#This Row],[Qsup Secção E]]=" -", " -", Tabela1[[#This Row],[Quantidade máxima (q) (tonelada)]]/Tabela1[[#This Row],[Qsup Secção E]])</f>
        <v xml:space="preserve"> -</v>
      </c>
      <c r="Z4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1" spans="2:27" s="1" customFormat="1" x14ac:dyDescent="0.3">
      <c r="B441" s="145"/>
      <c r="C441" s="146"/>
      <c r="D441" s="146"/>
      <c r="E441" s="146"/>
      <c r="F441" s="146"/>
      <c r="G441" s="146"/>
      <c r="H441" s="147"/>
      <c r="I441" s="146"/>
      <c r="J441" s="146"/>
      <c r="K441" s="146"/>
      <c r="L4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1" s="151" t="str">
        <f>IF(Tabela1[[#This Row],[Qinf Secção H]]=" -", " -", Tabela1[[#This Row],[Quantidade máxima (q) (tonelada)]]/Tabela1[[#This Row],[Qinf Secção H]])</f>
        <v xml:space="preserve"> -</v>
      </c>
      <c r="U441" s="152" t="str">
        <f>IF(Tabela1[[#This Row],[Qinf Secção P]]=" -", " -", Tabela1[[#This Row],[Quantidade máxima (q) (tonelada)]]/Tabela1[[#This Row],[Qinf Secção P]])</f>
        <v xml:space="preserve"> -</v>
      </c>
      <c r="V441" s="153" t="str">
        <f>IF(Tabela1[[#This Row],[Qinf Secção E]]=" -", " -", Tabela1[[#This Row],[Quantidade máxima (q) (tonelada)]]/Tabela1[[#This Row],[Qinf Secção E]])</f>
        <v xml:space="preserve"> -</v>
      </c>
      <c r="W441" s="152" t="str">
        <f>IF(Tabela1[[#This Row],[Qsup Secção H]]=" -", " -", Tabela1[[#This Row],[Quantidade máxima (q) (tonelada)]]/Tabela1[[#This Row],[Qsup Secção H]])</f>
        <v xml:space="preserve"> -</v>
      </c>
      <c r="X441" s="152" t="str">
        <f>IF(Tabela1[[#This Row],[Qsup Secção P]]=" -", " -", Tabela1[[#This Row],[Quantidade máxima (q) (tonelada)]]/Tabela1[[#This Row],[Qsup Secção P]])</f>
        <v xml:space="preserve"> -</v>
      </c>
      <c r="Y441" s="153" t="str">
        <f>IF(Tabela1[[#This Row],[Qsup Secção E]]=" -", " -", Tabela1[[#This Row],[Quantidade máxima (q) (tonelada)]]/Tabela1[[#This Row],[Qsup Secção E]])</f>
        <v xml:space="preserve"> -</v>
      </c>
      <c r="Z4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2" spans="2:27" s="1" customFormat="1" x14ac:dyDescent="0.3">
      <c r="B442" s="145"/>
      <c r="C442" s="146"/>
      <c r="D442" s="146"/>
      <c r="E442" s="146"/>
      <c r="F442" s="146"/>
      <c r="G442" s="146"/>
      <c r="H442" s="147"/>
      <c r="I442" s="146"/>
      <c r="J442" s="146"/>
      <c r="K442" s="146"/>
      <c r="L4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2" s="151" t="str">
        <f>IF(Tabela1[[#This Row],[Qinf Secção H]]=" -", " -", Tabela1[[#This Row],[Quantidade máxima (q) (tonelada)]]/Tabela1[[#This Row],[Qinf Secção H]])</f>
        <v xml:space="preserve"> -</v>
      </c>
      <c r="U442" s="152" t="str">
        <f>IF(Tabela1[[#This Row],[Qinf Secção P]]=" -", " -", Tabela1[[#This Row],[Quantidade máxima (q) (tonelada)]]/Tabela1[[#This Row],[Qinf Secção P]])</f>
        <v xml:space="preserve"> -</v>
      </c>
      <c r="V442" s="153" t="str">
        <f>IF(Tabela1[[#This Row],[Qinf Secção E]]=" -", " -", Tabela1[[#This Row],[Quantidade máxima (q) (tonelada)]]/Tabela1[[#This Row],[Qinf Secção E]])</f>
        <v xml:space="preserve"> -</v>
      </c>
      <c r="W442" s="152" t="str">
        <f>IF(Tabela1[[#This Row],[Qsup Secção H]]=" -", " -", Tabela1[[#This Row],[Quantidade máxima (q) (tonelada)]]/Tabela1[[#This Row],[Qsup Secção H]])</f>
        <v xml:space="preserve"> -</v>
      </c>
      <c r="X442" s="152" t="str">
        <f>IF(Tabela1[[#This Row],[Qsup Secção P]]=" -", " -", Tabela1[[#This Row],[Quantidade máxima (q) (tonelada)]]/Tabela1[[#This Row],[Qsup Secção P]])</f>
        <v xml:space="preserve"> -</v>
      </c>
      <c r="Y442" s="153" t="str">
        <f>IF(Tabela1[[#This Row],[Qsup Secção E]]=" -", " -", Tabela1[[#This Row],[Quantidade máxima (q) (tonelada)]]/Tabela1[[#This Row],[Qsup Secção E]])</f>
        <v xml:space="preserve"> -</v>
      </c>
      <c r="Z4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3" spans="2:27" s="1" customFormat="1" x14ac:dyDescent="0.3">
      <c r="B443" s="145"/>
      <c r="C443" s="146"/>
      <c r="D443" s="146"/>
      <c r="E443" s="146"/>
      <c r="F443" s="146"/>
      <c r="G443" s="146"/>
      <c r="H443" s="147"/>
      <c r="I443" s="146"/>
      <c r="J443" s="146"/>
      <c r="K443" s="146"/>
      <c r="L4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3" s="151" t="str">
        <f>IF(Tabela1[[#This Row],[Qinf Secção H]]=" -", " -", Tabela1[[#This Row],[Quantidade máxima (q) (tonelada)]]/Tabela1[[#This Row],[Qinf Secção H]])</f>
        <v xml:space="preserve"> -</v>
      </c>
      <c r="U443" s="152" t="str">
        <f>IF(Tabela1[[#This Row],[Qinf Secção P]]=" -", " -", Tabela1[[#This Row],[Quantidade máxima (q) (tonelada)]]/Tabela1[[#This Row],[Qinf Secção P]])</f>
        <v xml:space="preserve"> -</v>
      </c>
      <c r="V443" s="153" t="str">
        <f>IF(Tabela1[[#This Row],[Qinf Secção E]]=" -", " -", Tabela1[[#This Row],[Quantidade máxima (q) (tonelada)]]/Tabela1[[#This Row],[Qinf Secção E]])</f>
        <v xml:space="preserve"> -</v>
      </c>
      <c r="W443" s="152" t="str">
        <f>IF(Tabela1[[#This Row],[Qsup Secção H]]=" -", " -", Tabela1[[#This Row],[Quantidade máxima (q) (tonelada)]]/Tabela1[[#This Row],[Qsup Secção H]])</f>
        <v xml:space="preserve"> -</v>
      </c>
      <c r="X443" s="152" t="str">
        <f>IF(Tabela1[[#This Row],[Qsup Secção P]]=" -", " -", Tabela1[[#This Row],[Quantidade máxima (q) (tonelada)]]/Tabela1[[#This Row],[Qsup Secção P]])</f>
        <v xml:space="preserve"> -</v>
      </c>
      <c r="Y443" s="153" t="str">
        <f>IF(Tabela1[[#This Row],[Qsup Secção E]]=" -", " -", Tabela1[[#This Row],[Quantidade máxima (q) (tonelada)]]/Tabela1[[#This Row],[Qsup Secção E]])</f>
        <v xml:space="preserve"> -</v>
      </c>
      <c r="Z4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4" spans="2:27" s="1" customFormat="1" x14ac:dyDescent="0.3">
      <c r="B444" s="145"/>
      <c r="C444" s="146"/>
      <c r="D444" s="146"/>
      <c r="E444" s="146"/>
      <c r="F444" s="146"/>
      <c r="G444" s="146"/>
      <c r="H444" s="147"/>
      <c r="I444" s="146"/>
      <c r="J444" s="146"/>
      <c r="K444" s="146"/>
      <c r="L4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4" s="151" t="str">
        <f>IF(Tabela1[[#This Row],[Qinf Secção H]]=" -", " -", Tabela1[[#This Row],[Quantidade máxima (q) (tonelada)]]/Tabela1[[#This Row],[Qinf Secção H]])</f>
        <v xml:space="preserve"> -</v>
      </c>
      <c r="U444" s="152" t="str">
        <f>IF(Tabela1[[#This Row],[Qinf Secção P]]=" -", " -", Tabela1[[#This Row],[Quantidade máxima (q) (tonelada)]]/Tabela1[[#This Row],[Qinf Secção P]])</f>
        <v xml:space="preserve"> -</v>
      </c>
      <c r="V444" s="153" t="str">
        <f>IF(Tabela1[[#This Row],[Qinf Secção E]]=" -", " -", Tabela1[[#This Row],[Quantidade máxima (q) (tonelada)]]/Tabela1[[#This Row],[Qinf Secção E]])</f>
        <v xml:space="preserve"> -</v>
      </c>
      <c r="W444" s="152" t="str">
        <f>IF(Tabela1[[#This Row],[Qsup Secção H]]=" -", " -", Tabela1[[#This Row],[Quantidade máxima (q) (tonelada)]]/Tabela1[[#This Row],[Qsup Secção H]])</f>
        <v xml:space="preserve"> -</v>
      </c>
      <c r="X444" s="152" t="str">
        <f>IF(Tabela1[[#This Row],[Qsup Secção P]]=" -", " -", Tabela1[[#This Row],[Quantidade máxima (q) (tonelada)]]/Tabela1[[#This Row],[Qsup Secção P]])</f>
        <v xml:space="preserve"> -</v>
      </c>
      <c r="Y444" s="153" t="str">
        <f>IF(Tabela1[[#This Row],[Qsup Secção E]]=" -", " -", Tabela1[[#This Row],[Quantidade máxima (q) (tonelada)]]/Tabela1[[#This Row],[Qsup Secção E]])</f>
        <v xml:space="preserve"> -</v>
      </c>
      <c r="Z4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5" spans="2:27" s="1" customFormat="1" x14ac:dyDescent="0.3">
      <c r="B445" s="145"/>
      <c r="C445" s="146"/>
      <c r="D445" s="146"/>
      <c r="E445" s="146"/>
      <c r="F445" s="146"/>
      <c r="G445" s="146"/>
      <c r="H445" s="147"/>
      <c r="I445" s="146"/>
      <c r="J445" s="146"/>
      <c r="K445" s="146"/>
      <c r="L4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5" s="151" t="str">
        <f>IF(Tabela1[[#This Row],[Qinf Secção H]]=" -", " -", Tabela1[[#This Row],[Quantidade máxima (q) (tonelada)]]/Tabela1[[#This Row],[Qinf Secção H]])</f>
        <v xml:space="preserve"> -</v>
      </c>
      <c r="U445" s="152" t="str">
        <f>IF(Tabela1[[#This Row],[Qinf Secção P]]=" -", " -", Tabela1[[#This Row],[Quantidade máxima (q) (tonelada)]]/Tabela1[[#This Row],[Qinf Secção P]])</f>
        <v xml:space="preserve"> -</v>
      </c>
      <c r="V445" s="153" t="str">
        <f>IF(Tabela1[[#This Row],[Qinf Secção E]]=" -", " -", Tabela1[[#This Row],[Quantidade máxima (q) (tonelada)]]/Tabela1[[#This Row],[Qinf Secção E]])</f>
        <v xml:space="preserve"> -</v>
      </c>
      <c r="W445" s="152" t="str">
        <f>IF(Tabela1[[#This Row],[Qsup Secção H]]=" -", " -", Tabela1[[#This Row],[Quantidade máxima (q) (tonelada)]]/Tabela1[[#This Row],[Qsup Secção H]])</f>
        <v xml:space="preserve"> -</v>
      </c>
      <c r="X445" s="152" t="str">
        <f>IF(Tabela1[[#This Row],[Qsup Secção P]]=" -", " -", Tabela1[[#This Row],[Quantidade máxima (q) (tonelada)]]/Tabela1[[#This Row],[Qsup Secção P]])</f>
        <v xml:space="preserve"> -</v>
      </c>
      <c r="Y445" s="153" t="str">
        <f>IF(Tabela1[[#This Row],[Qsup Secção E]]=" -", " -", Tabela1[[#This Row],[Quantidade máxima (q) (tonelada)]]/Tabela1[[#This Row],[Qsup Secção E]])</f>
        <v xml:space="preserve"> -</v>
      </c>
      <c r="Z4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6" spans="2:27" s="1" customFormat="1" x14ac:dyDescent="0.3">
      <c r="B446" s="145"/>
      <c r="C446" s="146"/>
      <c r="D446" s="146"/>
      <c r="E446" s="146"/>
      <c r="F446" s="146"/>
      <c r="G446" s="146"/>
      <c r="H446" s="147"/>
      <c r="I446" s="146"/>
      <c r="J446" s="146"/>
      <c r="K446" s="146"/>
      <c r="L4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6" s="151" t="str">
        <f>IF(Tabela1[[#This Row],[Qinf Secção H]]=" -", " -", Tabela1[[#This Row],[Quantidade máxima (q) (tonelada)]]/Tabela1[[#This Row],[Qinf Secção H]])</f>
        <v xml:space="preserve"> -</v>
      </c>
      <c r="U446" s="152" t="str">
        <f>IF(Tabela1[[#This Row],[Qinf Secção P]]=" -", " -", Tabela1[[#This Row],[Quantidade máxima (q) (tonelada)]]/Tabela1[[#This Row],[Qinf Secção P]])</f>
        <v xml:space="preserve"> -</v>
      </c>
      <c r="V446" s="153" t="str">
        <f>IF(Tabela1[[#This Row],[Qinf Secção E]]=" -", " -", Tabela1[[#This Row],[Quantidade máxima (q) (tonelada)]]/Tabela1[[#This Row],[Qinf Secção E]])</f>
        <v xml:space="preserve"> -</v>
      </c>
      <c r="W446" s="152" t="str">
        <f>IF(Tabela1[[#This Row],[Qsup Secção H]]=" -", " -", Tabela1[[#This Row],[Quantidade máxima (q) (tonelada)]]/Tabela1[[#This Row],[Qsup Secção H]])</f>
        <v xml:space="preserve"> -</v>
      </c>
      <c r="X446" s="152" t="str">
        <f>IF(Tabela1[[#This Row],[Qsup Secção P]]=" -", " -", Tabela1[[#This Row],[Quantidade máxima (q) (tonelada)]]/Tabela1[[#This Row],[Qsup Secção P]])</f>
        <v xml:space="preserve"> -</v>
      </c>
      <c r="Y446" s="153" t="str">
        <f>IF(Tabela1[[#This Row],[Qsup Secção E]]=" -", " -", Tabela1[[#This Row],[Quantidade máxima (q) (tonelada)]]/Tabela1[[#This Row],[Qsup Secção E]])</f>
        <v xml:space="preserve"> -</v>
      </c>
      <c r="Z4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7" spans="2:27" s="1" customFormat="1" x14ac:dyDescent="0.3">
      <c r="B447" s="145"/>
      <c r="C447" s="146"/>
      <c r="D447" s="146"/>
      <c r="E447" s="146"/>
      <c r="F447" s="146"/>
      <c r="G447" s="146"/>
      <c r="H447" s="147"/>
      <c r="I447" s="146"/>
      <c r="J447" s="146"/>
      <c r="K447" s="146"/>
      <c r="L4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7" s="151" t="str">
        <f>IF(Tabela1[[#This Row],[Qinf Secção H]]=" -", " -", Tabela1[[#This Row],[Quantidade máxima (q) (tonelada)]]/Tabela1[[#This Row],[Qinf Secção H]])</f>
        <v xml:space="preserve"> -</v>
      </c>
      <c r="U447" s="152" t="str">
        <f>IF(Tabela1[[#This Row],[Qinf Secção P]]=" -", " -", Tabela1[[#This Row],[Quantidade máxima (q) (tonelada)]]/Tabela1[[#This Row],[Qinf Secção P]])</f>
        <v xml:space="preserve"> -</v>
      </c>
      <c r="V447" s="153" t="str">
        <f>IF(Tabela1[[#This Row],[Qinf Secção E]]=" -", " -", Tabela1[[#This Row],[Quantidade máxima (q) (tonelada)]]/Tabela1[[#This Row],[Qinf Secção E]])</f>
        <v xml:space="preserve"> -</v>
      </c>
      <c r="W447" s="152" t="str">
        <f>IF(Tabela1[[#This Row],[Qsup Secção H]]=" -", " -", Tabela1[[#This Row],[Quantidade máxima (q) (tonelada)]]/Tabela1[[#This Row],[Qsup Secção H]])</f>
        <v xml:space="preserve"> -</v>
      </c>
      <c r="X447" s="152" t="str">
        <f>IF(Tabela1[[#This Row],[Qsup Secção P]]=" -", " -", Tabela1[[#This Row],[Quantidade máxima (q) (tonelada)]]/Tabela1[[#This Row],[Qsup Secção P]])</f>
        <v xml:space="preserve"> -</v>
      </c>
      <c r="Y447" s="153" t="str">
        <f>IF(Tabela1[[#This Row],[Qsup Secção E]]=" -", " -", Tabela1[[#This Row],[Quantidade máxima (q) (tonelada)]]/Tabela1[[#This Row],[Qsup Secção E]])</f>
        <v xml:space="preserve"> -</v>
      </c>
      <c r="Z4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8" spans="2:27" s="1" customFormat="1" x14ac:dyDescent="0.3">
      <c r="B448" s="145"/>
      <c r="C448" s="146"/>
      <c r="D448" s="146"/>
      <c r="E448" s="146"/>
      <c r="F448" s="146"/>
      <c r="G448" s="146"/>
      <c r="H448" s="147"/>
      <c r="I448" s="146"/>
      <c r="J448" s="146"/>
      <c r="K448" s="146"/>
      <c r="L4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8" s="151" t="str">
        <f>IF(Tabela1[[#This Row],[Qinf Secção H]]=" -", " -", Tabela1[[#This Row],[Quantidade máxima (q) (tonelada)]]/Tabela1[[#This Row],[Qinf Secção H]])</f>
        <v xml:space="preserve"> -</v>
      </c>
      <c r="U448" s="152" t="str">
        <f>IF(Tabela1[[#This Row],[Qinf Secção P]]=" -", " -", Tabela1[[#This Row],[Quantidade máxima (q) (tonelada)]]/Tabela1[[#This Row],[Qinf Secção P]])</f>
        <v xml:space="preserve"> -</v>
      </c>
      <c r="V448" s="153" t="str">
        <f>IF(Tabela1[[#This Row],[Qinf Secção E]]=" -", " -", Tabela1[[#This Row],[Quantidade máxima (q) (tonelada)]]/Tabela1[[#This Row],[Qinf Secção E]])</f>
        <v xml:space="preserve"> -</v>
      </c>
      <c r="W448" s="152" t="str">
        <f>IF(Tabela1[[#This Row],[Qsup Secção H]]=" -", " -", Tabela1[[#This Row],[Quantidade máxima (q) (tonelada)]]/Tabela1[[#This Row],[Qsup Secção H]])</f>
        <v xml:space="preserve"> -</v>
      </c>
      <c r="X448" s="152" t="str">
        <f>IF(Tabela1[[#This Row],[Qsup Secção P]]=" -", " -", Tabela1[[#This Row],[Quantidade máxima (q) (tonelada)]]/Tabela1[[#This Row],[Qsup Secção P]])</f>
        <v xml:space="preserve"> -</v>
      </c>
      <c r="Y448" s="153" t="str">
        <f>IF(Tabela1[[#This Row],[Qsup Secção E]]=" -", " -", Tabela1[[#This Row],[Quantidade máxima (q) (tonelada)]]/Tabela1[[#This Row],[Qsup Secção E]])</f>
        <v xml:space="preserve"> -</v>
      </c>
      <c r="Z4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49" spans="2:27" s="1" customFormat="1" x14ac:dyDescent="0.3">
      <c r="B449" s="145"/>
      <c r="C449" s="146"/>
      <c r="D449" s="146"/>
      <c r="E449" s="146"/>
      <c r="F449" s="146"/>
      <c r="G449" s="146"/>
      <c r="H449" s="147"/>
      <c r="I449" s="146"/>
      <c r="J449" s="146"/>
      <c r="K449" s="146"/>
      <c r="L4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49" s="151" t="str">
        <f>IF(Tabela1[[#This Row],[Qinf Secção H]]=" -", " -", Tabela1[[#This Row],[Quantidade máxima (q) (tonelada)]]/Tabela1[[#This Row],[Qinf Secção H]])</f>
        <v xml:space="preserve"> -</v>
      </c>
      <c r="U449" s="152" t="str">
        <f>IF(Tabela1[[#This Row],[Qinf Secção P]]=" -", " -", Tabela1[[#This Row],[Quantidade máxima (q) (tonelada)]]/Tabela1[[#This Row],[Qinf Secção P]])</f>
        <v xml:space="preserve"> -</v>
      </c>
      <c r="V449" s="153" t="str">
        <f>IF(Tabela1[[#This Row],[Qinf Secção E]]=" -", " -", Tabela1[[#This Row],[Quantidade máxima (q) (tonelada)]]/Tabela1[[#This Row],[Qinf Secção E]])</f>
        <v xml:space="preserve"> -</v>
      </c>
      <c r="W449" s="152" t="str">
        <f>IF(Tabela1[[#This Row],[Qsup Secção H]]=" -", " -", Tabela1[[#This Row],[Quantidade máxima (q) (tonelada)]]/Tabela1[[#This Row],[Qsup Secção H]])</f>
        <v xml:space="preserve"> -</v>
      </c>
      <c r="X449" s="152" t="str">
        <f>IF(Tabela1[[#This Row],[Qsup Secção P]]=" -", " -", Tabela1[[#This Row],[Quantidade máxima (q) (tonelada)]]/Tabela1[[#This Row],[Qsup Secção P]])</f>
        <v xml:space="preserve"> -</v>
      </c>
      <c r="Y449" s="153" t="str">
        <f>IF(Tabela1[[#This Row],[Qsup Secção E]]=" -", " -", Tabela1[[#This Row],[Quantidade máxima (q) (tonelada)]]/Tabela1[[#This Row],[Qsup Secção E]])</f>
        <v xml:space="preserve"> -</v>
      </c>
      <c r="Z4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0" spans="2:27" s="1" customFormat="1" x14ac:dyDescent="0.3">
      <c r="B450" s="145"/>
      <c r="C450" s="146"/>
      <c r="D450" s="146"/>
      <c r="E450" s="146"/>
      <c r="F450" s="146"/>
      <c r="G450" s="146"/>
      <c r="H450" s="147"/>
      <c r="I450" s="146"/>
      <c r="J450" s="146"/>
      <c r="K450" s="146"/>
      <c r="L4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0" s="151" t="str">
        <f>IF(Tabela1[[#This Row],[Qinf Secção H]]=" -", " -", Tabela1[[#This Row],[Quantidade máxima (q) (tonelada)]]/Tabela1[[#This Row],[Qinf Secção H]])</f>
        <v xml:space="preserve"> -</v>
      </c>
      <c r="U450" s="152" t="str">
        <f>IF(Tabela1[[#This Row],[Qinf Secção P]]=" -", " -", Tabela1[[#This Row],[Quantidade máxima (q) (tonelada)]]/Tabela1[[#This Row],[Qinf Secção P]])</f>
        <v xml:space="preserve"> -</v>
      </c>
      <c r="V450" s="153" t="str">
        <f>IF(Tabela1[[#This Row],[Qinf Secção E]]=" -", " -", Tabela1[[#This Row],[Quantidade máxima (q) (tonelada)]]/Tabela1[[#This Row],[Qinf Secção E]])</f>
        <v xml:space="preserve"> -</v>
      </c>
      <c r="W450" s="152" t="str">
        <f>IF(Tabela1[[#This Row],[Qsup Secção H]]=" -", " -", Tabela1[[#This Row],[Quantidade máxima (q) (tonelada)]]/Tabela1[[#This Row],[Qsup Secção H]])</f>
        <v xml:space="preserve"> -</v>
      </c>
      <c r="X450" s="152" t="str">
        <f>IF(Tabela1[[#This Row],[Qsup Secção P]]=" -", " -", Tabela1[[#This Row],[Quantidade máxima (q) (tonelada)]]/Tabela1[[#This Row],[Qsup Secção P]])</f>
        <v xml:space="preserve"> -</v>
      </c>
      <c r="Y450" s="153" t="str">
        <f>IF(Tabela1[[#This Row],[Qsup Secção E]]=" -", " -", Tabela1[[#This Row],[Quantidade máxima (q) (tonelada)]]/Tabela1[[#This Row],[Qsup Secção E]])</f>
        <v xml:space="preserve"> -</v>
      </c>
      <c r="Z4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1" spans="2:27" s="1" customFormat="1" x14ac:dyDescent="0.3">
      <c r="B451" s="145"/>
      <c r="C451" s="146"/>
      <c r="D451" s="146"/>
      <c r="E451" s="146"/>
      <c r="F451" s="146"/>
      <c r="G451" s="146"/>
      <c r="H451" s="147"/>
      <c r="I451" s="146"/>
      <c r="J451" s="146"/>
      <c r="K451" s="146"/>
      <c r="L4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1" s="151" t="str">
        <f>IF(Tabela1[[#This Row],[Qinf Secção H]]=" -", " -", Tabela1[[#This Row],[Quantidade máxima (q) (tonelada)]]/Tabela1[[#This Row],[Qinf Secção H]])</f>
        <v xml:space="preserve"> -</v>
      </c>
      <c r="U451" s="152" t="str">
        <f>IF(Tabela1[[#This Row],[Qinf Secção P]]=" -", " -", Tabela1[[#This Row],[Quantidade máxima (q) (tonelada)]]/Tabela1[[#This Row],[Qinf Secção P]])</f>
        <v xml:space="preserve"> -</v>
      </c>
      <c r="V451" s="153" t="str">
        <f>IF(Tabela1[[#This Row],[Qinf Secção E]]=" -", " -", Tabela1[[#This Row],[Quantidade máxima (q) (tonelada)]]/Tabela1[[#This Row],[Qinf Secção E]])</f>
        <v xml:space="preserve"> -</v>
      </c>
      <c r="W451" s="152" t="str">
        <f>IF(Tabela1[[#This Row],[Qsup Secção H]]=" -", " -", Tabela1[[#This Row],[Quantidade máxima (q) (tonelada)]]/Tabela1[[#This Row],[Qsup Secção H]])</f>
        <v xml:space="preserve"> -</v>
      </c>
      <c r="X451" s="152" t="str">
        <f>IF(Tabela1[[#This Row],[Qsup Secção P]]=" -", " -", Tabela1[[#This Row],[Quantidade máxima (q) (tonelada)]]/Tabela1[[#This Row],[Qsup Secção P]])</f>
        <v xml:space="preserve"> -</v>
      </c>
      <c r="Y451" s="153" t="str">
        <f>IF(Tabela1[[#This Row],[Qsup Secção E]]=" -", " -", Tabela1[[#This Row],[Quantidade máxima (q) (tonelada)]]/Tabela1[[#This Row],[Qsup Secção E]])</f>
        <v xml:space="preserve"> -</v>
      </c>
      <c r="Z4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2" spans="2:27" s="1" customFormat="1" x14ac:dyDescent="0.3">
      <c r="B452" s="145"/>
      <c r="C452" s="146"/>
      <c r="D452" s="146"/>
      <c r="E452" s="146"/>
      <c r="F452" s="146"/>
      <c r="G452" s="146"/>
      <c r="H452" s="147"/>
      <c r="I452" s="146"/>
      <c r="J452" s="146"/>
      <c r="K452" s="146"/>
      <c r="L4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2" s="151" t="str">
        <f>IF(Tabela1[[#This Row],[Qinf Secção H]]=" -", " -", Tabela1[[#This Row],[Quantidade máxima (q) (tonelada)]]/Tabela1[[#This Row],[Qinf Secção H]])</f>
        <v xml:space="preserve"> -</v>
      </c>
      <c r="U452" s="152" t="str">
        <f>IF(Tabela1[[#This Row],[Qinf Secção P]]=" -", " -", Tabela1[[#This Row],[Quantidade máxima (q) (tonelada)]]/Tabela1[[#This Row],[Qinf Secção P]])</f>
        <v xml:space="preserve"> -</v>
      </c>
      <c r="V452" s="153" t="str">
        <f>IF(Tabela1[[#This Row],[Qinf Secção E]]=" -", " -", Tabela1[[#This Row],[Quantidade máxima (q) (tonelada)]]/Tabela1[[#This Row],[Qinf Secção E]])</f>
        <v xml:space="preserve"> -</v>
      </c>
      <c r="W452" s="152" t="str">
        <f>IF(Tabela1[[#This Row],[Qsup Secção H]]=" -", " -", Tabela1[[#This Row],[Quantidade máxima (q) (tonelada)]]/Tabela1[[#This Row],[Qsup Secção H]])</f>
        <v xml:space="preserve"> -</v>
      </c>
      <c r="X452" s="152" t="str">
        <f>IF(Tabela1[[#This Row],[Qsup Secção P]]=" -", " -", Tabela1[[#This Row],[Quantidade máxima (q) (tonelada)]]/Tabela1[[#This Row],[Qsup Secção P]])</f>
        <v xml:space="preserve"> -</v>
      </c>
      <c r="Y452" s="153" t="str">
        <f>IF(Tabela1[[#This Row],[Qsup Secção E]]=" -", " -", Tabela1[[#This Row],[Quantidade máxima (q) (tonelada)]]/Tabela1[[#This Row],[Qsup Secção E]])</f>
        <v xml:space="preserve"> -</v>
      </c>
      <c r="Z4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3" spans="2:27" s="1" customFormat="1" x14ac:dyDescent="0.3">
      <c r="B453" s="145"/>
      <c r="C453" s="146"/>
      <c r="D453" s="146"/>
      <c r="E453" s="146"/>
      <c r="F453" s="146"/>
      <c r="G453" s="146"/>
      <c r="H453" s="147"/>
      <c r="I453" s="146"/>
      <c r="J453" s="146"/>
      <c r="K453" s="146"/>
      <c r="L4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3" s="151" t="str">
        <f>IF(Tabela1[[#This Row],[Qinf Secção H]]=" -", " -", Tabela1[[#This Row],[Quantidade máxima (q) (tonelada)]]/Tabela1[[#This Row],[Qinf Secção H]])</f>
        <v xml:space="preserve"> -</v>
      </c>
      <c r="U453" s="152" t="str">
        <f>IF(Tabela1[[#This Row],[Qinf Secção P]]=" -", " -", Tabela1[[#This Row],[Quantidade máxima (q) (tonelada)]]/Tabela1[[#This Row],[Qinf Secção P]])</f>
        <v xml:space="preserve"> -</v>
      </c>
      <c r="V453" s="153" t="str">
        <f>IF(Tabela1[[#This Row],[Qinf Secção E]]=" -", " -", Tabela1[[#This Row],[Quantidade máxima (q) (tonelada)]]/Tabela1[[#This Row],[Qinf Secção E]])</f>
        <v xml:space="preserve"> -</v>
      </c>
      <c r="W453" s="152" t="str">
        <f>IF(Tabela1[[#This Row],[Qsup Secção H]]=" -", " -", Tabela1[[#This Row],[Quantidade máxima (q) (tonelada)]]/Tabela1[[#This Row],[Qsup Secção H]])</f>
        <v xml:space="preserve"> -</v>
      </c>
      <c r="X453" s="152" t="str">
        <f>IF(Tabela1[[#This Row],[Qsup Secção P]]=" -", " -", Tabela1[[#This Row],[Quantidade máxima (q) (tonelada)]]/Tabela1[[#This Row],[Qsup Secção P]])</f>
        <v xml:space="preserve"> -</v>
      </c>
      <c r="Y453" s="153" t="str">
        <f>IF(Tabela1[[#This Row],[Qsup Secção E]]=" -", " -", Tabela1[[#This Row],[Quantidade máxima (q) (tonelada)]]/Tabela1[[#This Row],[Qsup Secção E]])</f>
        <v xml:space="preserve"> -</v>
      </c>
      <c r="Z4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4" spans="2:27" s="1" customFormat="1" x14ac:dyDescent="0.3">
      <c r="B454" s="145"/>
      <c r="C454" s="146"/>
      <c r="D454" s="146"/>
      <c r="E454" s="146"/>
      <c r="F454" s="146"/>
      <c r="G454" s="146"/>
      <c r="H454" s="147"/>
      <c r="I454" s="146"/>
      <c r="J454" s="146"/>
      <c r="K454" s="146"/>
      <c r="L4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4" s="151" t="str">
        <f>IF(Tabela1[[#This Row],[Qinf Secção H]]=" -", " -", Tabela1[[#This Row],[Quantidade máxima (q) (tonelada)]]/Tabela1[[#This Row],[Qinf Secção H]])</f>
        <v xml:space="preserve"> -</v>
      </c>
      <c r="U454" s="152" t="str">
        <f>IF(Tabela1[[#This Row],[Qinf Secção P]]=" -", " -", Tabela1[[#This Row],[Quantidade máxima (q) (tonelada)]]/Tabela1[[#This Row],[Qinf Secção P]])</f>
        <v xml:space="preserve"> -</v>
      </c>
      <c r="V454" s="153" t="str">
        <f>IF(Tabela1[[#This Row],[Qinf Secção E]]=" -", " -", Tabela1[[#This Row],[Quantidade máxima (q) (tonelada)]]/Tabela1[[#This Row],[Qinf Secção E]])</f>
        <v xml:space="preserve"> -</v>
      </c>
      <c r="W454" s="152" t="str">
        <f>IF(Tabela1[[#This Row],[Qsup Secção H]]=" -", " -", Tabela1[[#This Row],[Quantidade máxima (q) (tonelada)]]/Tabela1[[#This Row],[Qsup Secção H]])</f>
        <v xml:space="preserve"> -</v>
      </c>
      <c r="X454" s="152" t="str">
        <f>IF(Tabela1[[#This Row],[Qsup Secção P]]=" -", " -", Tabela1[[#This Row],[Quantidade máxima (q) (tonelada)]]/Tabela1[[#This Row],[Qsup Secção P]])</f>
        <v xml:space="preserve"> -</v>
      </c>
      <c r="Y454" s="153" t="str">
        <f>IF(Tabela1[[#This Row],[Qsup Secção E]]=" -", " -", Tabela1[[#This Row],[Quantidade máxima (q) (tonelada)]]/Tabela1[[#This Row],[Qsup Secção E]])</f>
        <v xml:space="preserve"> -</v>
      </c>
      <c r="Z4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5" spans="2:27" s="1" customFormat="1" x14ac:dyDescent="0.3">
      <c r="B455" s="145"/>
      <c r="C455" s="146"/>
      <c r="D455" s="146"/>
      <c r="E455" s="146"/>
      <c r="F455" s="146"/>
      <c r="G455" s="146"/>
      <c r="H455" s="147"/>
      <c r="I455" s="146"/>
      <c r="J455" s="146"/>
      <c r="K455" s="146"/>
      <c r="L4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5" s="151" t="str">
        <f>IF(Tabela1[[#This Row],[Qinf Secção H]]=" -", " -", Tabela1[[#This Row],[Quantidade máxima (q) (tonelada)]]/Tabela1[[#This Row],[Qinf Secção H]])</f>
        <v xml:space="preserve"> -</v>
      </c>
      <c r="U455" s="152" t="str">
        <f>IF(Tabela1[[#This Row],[Qinf Secção P]]=" -", " -", Tabela1[[#This Row],[Quantidade máxima (q) (tonelada)]]/Tabela1[[#This Row],[Qinf Secção P]])</f>
        <v xml:space="preserve"> -</v>
      </c>
      <c r="V455" s="153" t="str">
        <f>IF(Tabela1[[#This Row],[Qinf Secção E]]=" -", " -", Tabela1[[#This Row],[Quantidade máxima (q) (tonelada)]]/Tabela1[[#This Row],[Qinf Secção E]])</f>
        <v xml:space="preserve"> -</v>
      </c>
      <c r="W455" s="152" t="str">
        <f>IF(Tabela1[[#This Row],[Qsup Secção H]]=" -", " -", Tabela1[[#This Row],[Quantidade máxima (q) (tonelada)]]/Tabela1[[#This Row],[Qsup Secção H]])</f>
        <v xml:space="preserve"> -</v>
      </c>
      <c r="X455" s="152" t="str">
        <f>IF(Tabela1[[#This Row],[Qsup Secção P]]=" -", " -", Tabela1[[#This Row],[Quantidade máxima (q) (tonelada)]]/Tabela1[[#This Row],[Qsup Secção P]])</f>
        <v xml:space="preserve"> -</v>
      </c>
      <c r="Y455" s="153" t="str">
        <f>IF(Tabela1[[#This Row],[Qsup Secção E]]=" -", " -", Tabela1[[#This Row],[Quantidade máxima (q) (tonelada)]]/Tabela1[[#This Row],[Qsup Secção E]])</f>
        <v xml:space="preserve"> -</v>
      </c>
      <c r="Z4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6" spans="2:27" s="1" customFormat="1" x14ac:dyDescent="0.3">
      <c r="B456" s="145"/>
      <c r="C456" s="146"/>
      <c r="D456" s="146"/>
      <c r="E456" s="146"/>
      <c r="F456" s="146"/>
      <c r="G456" s="146"/>
      <c r="H456" s="147"/>
      <c r="I456" s="146"/>
      <c r="J456" s="146"/>
      <c r="K456" s="146"/>
      <c r="L4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6" s="151" t="str">
        <f>IF(Tabela1[[#This Row],[Qinf Secção H]]=" -", " -", Tabela1[[#This Row],[Quantidade máxima (q) (tonelada)]]/Tabela1[[#This Row],[Qinf Secção H]])</f>
        <v xml:space="preserve"> -</v>
      </c>
      <c r="U456" s="152" t="str">
        <f>IF(Tabela1[[#This Row],[Qinf Secção P]]=" -", " -", Tabela1[[#This Row],[Quantidade máxima (q) (tonelada)]]/Tabela1[[#This Row],[Qinf Secção P]])</f>
        <v xml:space="preserve"> -</v>
      </c>
      <c r="V456" s="153" t="str">
        <f>IF(Tabela1[[#This Row],[Qinf Secção E]]=" -", " -", Tabela1[[#This Row],[Quantidade máxima (q) (tonelada)]]/Tabela1[[#This Row],[Qinf Secção E]])</f>
        <v xml:space="preserve"> -</v>
      </c>
      <c r="W456" s="152" t="str">
        <f>IF(Tabela1[[#This Row],[Qsup Secção H]]=" -", " -", Tabela1[[#This Row],[Quantidade máxima (q) (tonelada)]]/Tabela1[[#This Row],[Qsup Secção H]])</f>
        <v xml:space="preserve"> -</v>
      </c>
      <c r="X456" s="152" t="str">
        <f>IF(Tabela1[[#This Row],[Qsup Secção P]]=" -", " -", Tabela1[[#This Row],[Quantidade máxima (q) (tonelada)]]/Tabela1[[#This Row],[Qsup Secção P]])</f>
        <v xml:space="preserve"> -</v>
      </c>
      <c r="Y456" s="153" t="str">
        <f>IF(Tabela1[[#This Row],[Qsup Secção E]]=" -", " -", Tabela1[[#This Row],[Quantidade máxima (q) (tonelada)]]/Tabela1[[#This Row],[Qsup Secção E]])</f>
        <v xml:space="preserve"> -</v>
      </c>
      <c r="Z4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7" spans="2:27" s="1" customFormat="1" x14ac:dyDescent="0.3">
      <c r="B457" s="145"/>
      <c r="C457" s="146"/>
      <c r="D457" s="146"/>
      <c r="E457" s="146"/>
      <c r="F457" s="146"/>
      <c r="G457" s="146"/>
      <c r="H457" s="147"/>
      <c r="I457" s="146"/>
      <c r="J457" s="146"/>
      <c r="K457" s="146"/>
      <c r="L4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7" s="151" t="str">
        <f>IF(Tabela1[[#This Row],[Qinf Secção H]]=" -", " -", Tabela1[[#This Row],[Quantidade máxima (q) (tonelada)]]/Tabela1[[#This Row],[Qinf Secção H]])</f>
        <v xml:space="preserve"> -</v>
      </c>
      <c r="U457" s="152" t="str">
        <f>IF(Tabela1[[#This Row],[Qinf Secção P]]=" -", " -", Tabela1[[#This Row],[Quantidade máxima (q) (tonelada)]]/Tabela1[[#This Row],[Qinf Secção P]])</f>
        <v xml:space="preserve"> -</v>
      </c>
      <c r="V457" s="153" t="str">
        <f>IF(Tabela1[[#This Row],[Qinf Secção E]]=" -", " -", Tabela1[[#This Row],[Quantidade máxima (q) (tonelada)]]/Tabela1[[#This Row],[Qinf Secção E]])</f>
        <v xml:space="preserve"> -</v>
      </c>
      <c r="W457" s="152" t="str">
        <f>IF(Tabela1[[#This Row],[Qsup Secção H]]=" -", " -", Tabela1[[#This Row],[Quantidade máxima (q) (tonelada)]]/Tabela1[[#This Row],[Qsup Secção H]])</f>
        <v xml:space="preserve"> -</v>
      </c>
      <c r="X457" s="152" t="str">
        <f>IF(Tabela1[[#This Row],[Qsup Secção P]]=" -", " -", Tabela1[[#This Row],[Quantidade máxima (q) (tonelada)]]/Tabela1[[#This Row],[Qsup Secção P]])</f>
        <v xml:space="preserve"> -</v>
      </c>
      <c r="Y457" s="153" t="str">
        <f>IF(Tabela1[[#This Row],[Qsup Secção E]]=" -", " -", Tabela1[[#This Row],[Quantidade máxima (q) (tonelada)]]/Tabela1[[#This Row],[Qsup Secção E]])</f>
        <v xml:space="preserve"> -</v>
      </c>
      <c r="Z4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8" spans="2:27" s="1" customFormat="1" x14ac:dyDescent="0.3">
      <c r="B458" s="145"/>
      <c r="C458" s="146"/>
      <c r="D458" s="146"/>
      <c r="E458" s="146"/>
      <c r="F458" s="146"/>
      <c r="G458" s="146"/>
      <c r="H458" s="147"/>
      <c r="I458" s="146"/>
      <c r="J458" s="146"/>
      <c r="K458" s="146"/>
      <c r="L4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8" s="151" t="str">
        <f>IF(Tabela1[[#This Row],[Qinf Secção H]]=" -", " -", Tabela1[[#This Row],[Quantidade máxima (q) (tonelada)]]/Tabela1[[#This Row],[Qinf Secção H]])</f>
        <v xml:space="preserve"> -</v>
      </c>
      <c r="U458" s="152" t="str">
        <f>IF(Tabela1[[#This Row],[Qinf Secção P]]=" -", " -", Tabela1[[#This Row],[Quantidade máxima (q) (tonelada)]]/Tabela1[[#This Row],[Qinf Secção P]])</f>
        <v xml:space="preserve"> -</v>
      </c>
      <c r="V458" s="153" t="str">
        <f>IF(Tabela1[[#This Row],[Qinf Secção E]]=" -", " -", Tabela1[[#This Row],[Quantidade máxima (q) (tonelada)]]/Tabela1[[#This Row],[Qinf Secção E]])</f>
        <v xml:space="preserve"> -</v>
      </c>
      <c r="W458" s="152" t="str">
        <f>IF(Tabela1[[#This Row],[Qsup Secção H]]=" -", " -", Tabela1[[#This Row],[Quantidade máxima (q) (tonelada)]]/Tabela1[[#This Row],[Qsup Secção H]])</f>
        <v xml:space="preserve"> -</v>
      </c>
      <c r="X458" s="152" t="str">
        <f>IF(Tabela1[[#This Row],[Qsup Secção P]]=" -", " -", Tabela1[[#This Row],[Quantidade máxima (q) (tonelada)]]/Tabela1[[#This Row],[Qsup Secção P]])</f>
        <v xml:space="preserve"> -</v>
      </c>
      <c r="Y458" s="153" t="str">
        <f>IF(Tabela1[[#This Row],[Qsup Secção E]]=" -", " -", Tabela1[[#This Row],[Quantidade máxima (q) (tonelada)]]/Tabela1[[#This Row],[Qsup Secção E]])</f>
        <v xml:space="preserve"> -</v>
      </c>
      <c r="Z4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59" spans="2:27" s="1" customFormat="1" x14ac:dyDescent="0.3">
      <c r="B459" s="145"/>
      <c r="C459" s="146"/>
      <c r="D459" s="146"/>
      <c r="E459" s="146"/>
      <c r="F459" s="146"/>
      <c r="G459" s="146"/>
      <c r="H459" s="147"/>
      <c r="I459" s="146"/>
      <c r="J459" s="146"/>
      <c r="K459" s="146"/>
      <c r="L4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59" s="151" t="str">
        <f>IF(Tabela1[[#This Row],[Qinf Secção H]]=" -", " -", Tabela1[[#This Row],[Quantidade máxima (q) (tonelada)]]/Tabela1[[#This Row],[Qinf Secção H]])</f>
        <v xml:space="preserve"> -</v>
      </c>
      <c r="U459" s="152" t="str">
        <f>IF(Tabela1[[#This Row],[Qinf Secção P]]=" -", " -", Tabela1[[#This Row],[Quantidade máxima (q) (tonelada)]]/Tabela1[[#This Row],[Qinf Secção P]])</f>
        <v xml:space="preserve"> -</v>
      </c>
      <c r="V459" s="153" t="str">
        <f>IF(Tabela1[[#This Row],[Qinf Secção E]]=" -", " -", Tabela1[[#This Row],[Quantidade máxima (q) (tonelada)]]/Tabela1[[#This Row],[Qinf Secção E]])</f>
        <v xml:space="preserve"> -</v>
      </c>
      <c r="W459" s="152" t="str">
        <f>IF(Tabela1[[#This Row],[Qsup Secção H]]=" -", " -", Tabela1[[#This Row],[Quantidade máxima (q) (tonelada)]]/Tabela1[[#This Row],[Qsup Secção H]])</f>
        <v xml:space="preserve"> -</v>
      </c>
      <c r="X459" s="152" t="str">
        <f>IF(Tabela1[[#This Row],[Qsup Secção P]]=" -", " -", Tabela1[[#This Row],[Quantidade máxima (q) (tonelada)]]/Tabela1[[#This Row],[Qsup Secção P]])</f>
        <v xml:space="preserve"> -</v>
      </c>
      <c r="Y459" s="153" t="str">
        <f>IF(Tabela1[[#This Row],[Qsup Secção E]]=" -", " -", Tabela1[[#This Row],[Quantidade máxima (q) (tonelada)]]/Tabela1[[#This Row],[Qsup Secção E]])</f>
        <v xml:space="preserve"> -</v>
      </c>
      <c r="Z4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0" spans="2:27" s="1" customFormat="1" x14ac:dyDescent="0.3">
      <c r="B460" s="145"/>
      <c r="C460" s="146"/>
      <c r="D460" s="146"/>
      <c r="E460" s="146"/>
      <c r="F460" s="146"/>
      <c r="G460" s="146"/>
      <c r="H460" s="147"/>
      <c r="I460" s="146"/>
      <c r="J460" s="146"/>
      <c r="K460" s="146"/>
      <c r="L4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0" s="151" t="str">
        <f>IF(Tabela1[[#This Row],[Qinf Secção H]]=" -", " -", Tabela1[[#This Row],[Quantidade máxima (q) (tonelada)]]/Tabela1[[#This Row],[Qinf Secção H]])</f>
        <v xml:space="preserve"> -</v>
      </c>
      <c r="U460" s="152" t="str">
        <f>IF(Tabela1[[#This Row],[Qinf Secção P]]=" -", " -", Tabela1[[#This Row],[Quantidade máxima (q) (tonelada)]]/Tabela1[[#This Row],[Qinf Secção P]])</f>
        <v xml:space="preserve"> -</v>
      </c>
      <c r="V460" s="153" t="str">
        <f>IF(Tabela1[[#This Row],[Qinf Secção E]]=" -", " -", Tabela1[[#This Row],[Quantidade máxima (q) (tonelada)]]/Tabela1[[#This Row],[Qinf Secção E]])</f>
        <v xml:space="preserve"> -</v>
      </c>
      <c r="W460" s="152" t="str">
        <f>IF(Tabela1[[#This Row],[Qsup Secção H]]=" -", " -", Tabela1[[#This Row],[Quantidade máxima (q) (tonelada)]]/Tabela1[[#This Row],[Qsup Secção H]])</f>
        <v xml:space="preserve"> -</v>
      </c>
      <c r="X460" s="152" t="str">
        <f>IF(Tabela1[[#This Row],[Qsup Secção P]]=" -", " -", Tabela1[[#This Row],[Quantidade máxima (q) (tonelada)]]/Tabela1[[#This Row],[Qsup Secção P]])</f>
        <v xml:space="preserve"> -</v>
      </c>
      <c r="Y460" s="153" t="str">
        <f>IF(Tabela1[[#This Row],[Qsup Secção E]]=" -", " -", Tabela1[[#This Row],[Quantidade máxima (q) (tonelada)]]/Tabela1[[#This Row],[Qsup Secção E]])</f>
        <v xml:space="preserve"> -</v>
      </c>
      <c r="Z4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1" spans="2:27" s="1" customFormat="1" x14ac:dyDescent="0.3">
      <c r="B461" s="145"/>
      <c r="C461" s="146"/>
      <c r="D461" s="146"/>
      <c r="E461" s="146"/>
      <c r="F461" s="146"/>
      <c r="G461" s="146"/>
      <c r="H461" s="147"/>
      <c r="I461" s="146"/>
      <c r="J461" s="146"/>
      <c r="K461" s="146"/>
      <c r="L4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1" s="151" t="str">
        <f>IF(Tabela1[[#This Row],[Qinf Secção H]]=" -", " -", Tabela1[[#This Row],[Quantidade máxima (q) (tonelada)]]/Tabela1[[#This Row],[Qinf Secção H]])</f>
        <v xml:space="preserve"> -</v>
      </c>
      <c r="U461" s="152" t="str">
        <f>IF(Tabela1[[#This Row],[Qinf Secção P]]=" -", " -", Tabela1[[#This Row],[Quantidade máxima (q) (tonelada)]]/Tabela1[[#This Row],[Qinf Secção P]])</f>
        <v xml:space="preserve"> -</v>
      </c>
      <c r="V461" s="153" t="str">
        <f>IF(Tabela1[[#This Row],[Qinf Secção E]]=" -", " -", Tabela1[[#This Row],[Quantidade máxima (q) (tonelada)]]/Tabela1[[#This Row],[Qinf Secção E]])</f>
        <v xml:space="preserve"> -</v>
      </c>
      <c r="W461" s="152" t="str">
        <f>IF(Tabela1[[#This Row],[Qsup Secção H]]=" -", " -", Tabela1[[#This Row],[Quantidade máxima (q) (tonelada)]]/Tabela1[[#This Row],[Qsup Secção H]])</f>
        <v xml:space="preserve"> -</v>
      </c>
      <c r="X461" s="152" t="str">
        <f>IF(Tabela1[[#This Row],[Qsup Secção P]]=" -", " -", Tabela1[[#This Row],[Quantidade máxima (q) (tonelada)]]/Tabela1[[#This Row],[Qsup Secção P]])</f>
        <v xml:space="preserve"> -</v>
      </c>
      <c r="Y461" s="153" t="str">
        <f>IF(Tabela1[[#This Row],[Qsup Secção E]]=" -", " -", Tabela1[[#This Row],[Quantidade máxima (q) (tonelada)]]/Tabela1[[#This Row],[Qsup Secção E]])</f>
        <v xml:space="preserve"> -</v>
      </c>
      <c r="Z4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2" spans="2:27" s="1" customFormat="1" x14ac:dyDescent="0.3">
      <c r="B462" s="145"/>
      <c r="C462" s="146"/>
      <c r="D462" s="146"/>
      <c r="E462" s="146"/>
      <c r="F462" s="146"/>
      <c r="G462" s="146"/>
      <c r="H462" s="147"/>
      <c r="I462" s="146"/>
      <c r="J462" s="146"/>
      <c r="K462" s="146"/>
      <c r="L4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2" s="151" t="str">
        <f>IF(Tabela1[[#This Row],[Qinf Secção H]]=" -", " -", Tabela1[[#This Row],[Quantidade máxima (q) (tonelada)]]/Tabela1[[#This Row],[Qinf Secção H]])</f>
        <v xml:space="preserve"> -</v>
      </c>
      <c r="U462" s="152" t="str">
        <f>IF(Tabela1[[#This Row],[Qinf Secção P]]=" -", " -", Tabela1[[#This Row],[Quantidade máxima (q) (tonelada)]]/Tabela1[[#This Row],[Qinf Secção P]])</f>
        <v xml:space="preserve"> -</v>
      </c>
      <c r="V462" s="153" t="str">
        <f>IF(Tabela1[[#This Row],[Qinf Secção E]]=" -", " -", Tabela1[[#This Row],[Quantidade máxima (q) (tonelada)]]/Tabela1[[#This Row],[Qinf Secção E]])</f>
        <v xml:space="preserve"> -</v>
      </c>
      <c r="W462" s="152" t="str">
        <f>IF(Tabela1[[#This Row],[Qsup Secção H]]=" -", " -", Tabela1[[#This Row],[Quantidade máxima (q) (tonelada)]]/Tabela1[[#This Row],[Qsup Secção H]])</f>
        <v xml:space="preserve"> -</v>
      </c>
      <c r="X462" s="152" t="str">
        <f>IF(Tabela1[[#This Row],[Qsup Secção P]]=" -", " -", Tabela1[[#This Row],[Quantidade máxima (q) (tonelada)]]/Tabela1[[#This Row],[Qsup Secção P]])</f>
        <v xml:space="preserve"> -</v>
      </c>
      <c r="Y462" s="153" t="str">
        <f>IF(Tabela1[[#This Row],[Qsup Secção E]]=" -", " -", Tabela1[[#This Row],[Quantidade máxima (q) (tonelada)]]/Tabela1[[#This Row],[Qsup Secção E]])</f>
        <v xml:space="preserve"> -</v>
      </c>
      <c r="Z4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3" spans="2:27" s="1" customFormat="1" x14ac:dyDescent="0.3">
      <c r="B463" s="145"/>
      <c r="C463" s="146"/>
      <c r="D463" s="146"/>
      <c r="E463" s="146"/>
      <c r="F463" s="146"/>
      <c r="G463" s="146"/>
      <c r="H463" s="147"/>
      <c r="I463" s="146"/>
      <c r="J463" s="146"/>
      <c r="K463" s="146"/>
      <c r="L4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3" s="151" t="str">
        <f>IF(Tabela1[[#This Row],[Qinf Secção H]]=" -", " -", Tabela1[[#This Row],[Quantidade máxima (q) (tonelada)]]/Tabela1[[#This Row],[Qinf Secção H]])</f>
        <v xml:space="preserve"> -</v>
      </c>
      <c r="U463" s="152" t="str">
        <f>IF(Tabela1[[#This Row],[Qinf Secção P]]=" -", " -", Tabela1[[#This Row],[Quantidade máxima (q) (tonelada)]]/Tabela1[[#This Row],[Qinf Secção P]])</f>
        <v xml:space="preserve"> -</v>
      </c>
      <c r="V463" s="153" t="str">
        <f>IF(Tabela1[[#This Row],[Qinf Secção E]]=" -", " -", Tabela1[[#This Row],[Quantidade máxima (q) (tonelada)]]/Tabela1[[#This Row],[Qinf Secção E]])</f>
        <v xml:space="preserve"> -</v>
      </c>
      <c r="W463" s="152" t="str">
        <f>IF(Tabela1[[#This Row],[Qsup Secção H]]=" -", " -", Tabela1[[#This Row],[Quantidade máxima (q) (tonelada)]]/Tabela1[[#This Row],[Qsup Secção H]])</f>
        <v xml:space="preserve"> -</v>
      </c>
      <c r="X463" s="152" t="str">
        <f>IF(Tabela1[[#This Row],[Qsup Secção P]]=" -", " -", Tabela1[[#This Row],[Quantidade máxima (q) (tonelada)]]/Tabela1[[#This Row],[Qsup Secção P]])</f>
        <v xml:space="preserve"> -</v>
      </c>
      <c r="Y463" s="153" t="str">
        <f>IF(Tabela1[[#This Row],[Qsup Secção E]]=" -", " -", Tabela1[[#This Row],[Quantidade máxima (q) (tonelada)]]/Tabela1[[#This Row],[Qsup Secção E]])</f>
        <v xml:space="preserve"> -</v>
      </c>
      <c r="Z4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4" spans="2:27" s="1" customFormat="1" x14ac:dyDescent="0.3">
      <c r="B464" s="145"/>
      <c r="C464" s="146"/>
      <c r="D464" s="146"/>
      <c r="E464" s="146"/>
      <c r="F464" s="146"/>
      <c r="G464" s="146"/>
      <c r="H464" s="147"/>
      <c r="I464" s="146"/>
      <c r="J464" s="146"/>
      <c r="K464" s="146"/>
      <c r="L4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4" s="151" t="str">
        <f>IF(Tabela1[[#This Row],[Qinf Secção H]]=" -", " -", Tabela1[[#This Row],[Quantidade máxima (q) (tonelada)]]/Tabela1[[#This Row],[Qinf Secção H]])</f>
        <v xml:space="preserve"> -</v>
      </c>
      <c r="U464" s="152" t="str">
        <f>IF(Tabela1[[#This Row],[Qinf Secção P]]=" -", " -", Tabela1[[#This Row],[Quantidade máxima (q) (tonelada)]]/Tabela1[[#This Row],[Qinf Secção P]])</f>
        <v xml:space="preserve"> -</v>
      </c>
      <c r="V464" s="153" t="str">
        <f>IF(Tabela1[[#This Row],[Qinf Secção E]]=" -", " -", Tabela1[[#This Row],[Quantidade máxima (q) (tonelada)]]/Tabela1[[#This Row],[Qinf Secção E]])</f>
        <v xml:space="preserve"> -</v>
      </c>
      <c r="W464" s="152" t="str">
        <f>IF(Tabela1[[#This Row],[Qsup Secção H]]=" -", " -", Tabela1[[#This Row],[Quantidade máxima (q) (tonelada)]]/Tabela1[[#This Row],[Qsup Secção H]])</f>
        <v xml:space="preserve"> -</v>
      </c>
      <c r="X464" s="152" t="str">
        <f>IF(Tabela1[[#This Row],[Qsup Secção P]]=" -", " -", Tabela1[[#This Row],[Quantidade máxima (q) (tonelada)]]/Tabela1[[#This Row],[Qsup Secção P]])</f>
        <v xml:space="preserve"> -</v>
      </c>
      <c r="Y464" s="153" t="str">
        <f>IF(Tabela1[[#This Row],[Qsup Secção E]]=" -", " -", Tabela1[[#This Row],[Quantidade máxima (q) (tonelada)]]/Tabela1[[#This Row],[Qsup Secção E]])</f>
        <v xml:space="preserve"> -</v>
      </c>
      <c r="Z4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5" spans="2:27" s="1" customFormat="1" x14ac:dyDescent="0.3">
      <c r="B465" s="145"/>
      <c r="C465" s="146"/>
      <c r="D465" s="146"/>
      <c r="E465" s="146"/>
      <c r="F465" s="146"/>
      <c r="G465" s="146"/>
      <c r="H465" s="147"/>
      <c r="I465" s="146"/>
      <c r="J465" s="146"/>
      <c r="K465" s="146"/>
      <c r="L4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5" s="151" t="str">
        <f>IF(Tabela1[[#This Row],[Qinf Secção H]]=" -", " -", Tabela1[[#This Row],[Quantidade máxima (q) (tonelada)]]/Tabela1[[#This Row],[Qinf Secção H]])</f>
        <v xml:space="preserve"> -</v>
      </c>
      <c r="U465" s="152" t="str">
        <f>IF(Tabela1[[#This Row],[Qinf Secção P]]=" -", " -", Tabela1[[#This Row],[Quantidade máxima (q) (tonelada)]]/Tabela1[[#This Row],[Qinf Secção P]])</f>
        <v xml:space="preserve"> -</v>
      </c>
      <c r="V465" s="153" t="str">
        <f>IF(Tabela1[[#This Row],[Qinf Secção E]]=" -", " -", Tabela1[[#This Row],[Quantidade máxima (q) (tonelada)]]/Tabela1[[#This Row],[Qinf Secção E]])</f>
        <v xml:space="preserve"> -</v>
      </c>
      <c r="W465" s="152" t="str">
        <f>IF(Tabela1[[#This Row],[Qsup Secção H]]=" -", " -", Tabela1[[#This Row],[Quantidade máxima (q) (tonelada)]]/Tabela1[[#This Row],[Qsup Secção H]])</f>
        <v xml:space="preserve"> -</v>
      </c>
      <c r="X465" s="152" t="str">
        <f>IF(Tabela1[[#This Row],[Qsup Secção P]]=" -", " -", Tabela1[[#This Row],[Quantidade máxima (q) (tonelada)]]/Tabela1[[#This Row],[Qsup Secção P]])</f>
        <v xml:space="preserve"> -</v>
      </c>
      <c r="Y465" s="153" t="str">
        <f>IF(Tabela1[[#This Row],[Qsup Secção E]]=" -", " -", Tabela1[[#This Row],[Quantidade máxima (q) (tonelada)]]/Tabela1[[#This Row],[Qsup Secção E]])</f>
        <v xml:space="preserve"> -</v>
      </c>
      <c r="Z4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6" spans="2:27" s="1" customFormat="1" x14ac:dyDescent="0.3">
      <c r="B466" s="145"/>
      <c r="C466" s="146"/>
      <c r="D466" s="146"/>
      <c r="E466" s="146"/>
      <c r="F466" s="146"/>
      <c r="G466" s="146"/>
      <c r="H466" s="147"/>
      <c r="I466" s="146"/>
      <c r="J466" s="146"/>
      <c r="K466" s="146"/>
      <c r="L4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6" s="151" t="str">
        <f>IF(Tabela1[[#This Row],[Qinf Secção H]]=" -", " -", Tabela1[[#This Row],[Quantidade máxima (q) (tonelada)]]/Tabela1[[#This Row],[Qinf Secção H]])</f>
        <v xml:space="preserve"> -</v>
      </c>
      <c r="U466" s="152" t="str">
        <f>IF(Tabela1[[#This Row],[Qinf Secção P]]=" -", " -", Tabela1[[#This Row],[Quantidade máxima (q) (tonelada)]]/Tabela1[[#This Row],[Qinf Secção P]])</f>
        <v xml:space="preserve"> -</v>
      </c>
      <c r="V466" s="153" t="str">
        <f>IF(Tabela1[[#This Row],[Qinf Secção E]]=" -", " -", Tabela1[[#This Row],[Quantidade máxima (q) (tonelada)]]/Tabela1[[#This Row],[Qinf Secção E]])</f>
        <v xml:space="preserve"> -</v>
      </c>
      <c r="W466" s="152" t="str">
        <f>IF(Tabela1[[#This Row],[Qsup Secção H]]=" -", " -", Tabela1[[#This Row],[Quantidade máxima (q) (tonelada)]]/Tabela1[[#This Row],[Qsup Secção H]])</f>
        <v xml:space="preserve"> -</v>
      </c>
      <c r="X466" s="152" t="str">
        <f>IF(Tabela1[[#This Row],[Qsup Secção P]]=" -", " -", Tabela1[[#This Row],[Quantidade máxima (q) (tonelada)]]/Tabela1[[#This Row],[Qsup Secção P]])</f>
        <v xml:space="preserve"> -</v>
      </c>
      <c r="Y466" s="153" t="str">
        <f>IF(Tabela1[[#This Row],[Qsup Secção E]]=" -", " -", Tabela1[[#This Row],[Quantidade máxima (q) (tonelada)]]/Tabela1[[#This Row],[Qsup Secção E]])</f>
        <v xml:space="preserve"> -</v>
      </c>
      <c r="Z4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7" spans="2:27" s="1" customFormat="1" x14ac:dyDescent="0.3">
      <c r="B467" s="145"/>
      <c r="C467" s="146"/>
      <c r="D467" s="146"/>
      <c r="E467" s="146"/>
      <c r="F467" s="146"/>
      <c r="G467" s="146"/>
      <c r="H467" s="147"/>
      <c r="I467" s="146"/>
      <c r="J467" s="146"/>
      <c r="K467" s="146"/>
      <c r="L4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7" s="151" t="str">
        <f>IF(Tabela1[[#This Row],[Qinf Secção H]]=" -", " -", Tabela1[[#This Row],[Quantidade máxima (q) (tonelada)]]/Tabela1[[#This Row],[Qinf Secção H]])</f>
        <v xml:space="preserve"> -</v>
      </c>
      <c r="U467" s="152" t="str">
        <f>IF(Tabela1[[#This Row],[Qinf Secção P]]=" -", " -", Tabela1[[#This Row],[Quantidade máxima (q) (tonelada)]]/Tabela1[[#This Row],[Qinf Secção P]])</f>
        <v xml:space="preserve"> -</v>
      </c>
      <c r="V467" s="153" t="str">
        <f>IF(Tabela1[[#This Row],[Qinf Secção E]]=" -", " -", Tabela1[[#This Row],[Quantidade máxima (q) (tonelada)]]/Tabela1[[#This Row],[Qinf Secção E]])</f>
        <v xml:space="preserve"> -</v>
      </c>
      <c r="W467" s="152" t="str">
        <f>IF(Tabela1[[#This Row],[Qsup Secção H]]=" -", " -", Tabela1[[#This Row],[Quantidade máxima (q) (tonelada)]]/Tabela1[[#This Row],[Qsup Secção H]])</f>
        <v xml:space="preserve"> -</v>
      </c>
      <c r="X467" s="152" t="str">
        <f>IF(Tabela1[[#This Row],[Qsup Secção P]]=" -", " -", Tabela1[[#This Row],[Quantidade máxima (q) (tonelada)]]/Tabela1[[#This Row],[Qsup Secção P]])</f>
        <v xml:space="preserve"> -</v>
      </c>
      <c r="Y467" s="153" t="str">
        <f>IF(Tabela1[[#This Row],[Qsup Secção E]]=" -", " -", Tabela1[[#This Row],[Quantidade máxima (q) (tonelada)]]/Tabela1[[#This Row],[Qsup Secção E]])</f>
        <v xml:space="preserve"> -</v>
      </c>
      <c r="Z4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8" spans="2:27" s="1" customFormat="1" x14ac:dyDescent="0.3">
      <c r="B468" s="145"/>
      <c r="C468" s="146"/>
      <c r="D468" s="146"/>
      <c r="E468" s="146"/>
      <c r="F468" s="146"/>
      <c r="G468" s="146"/>
      <c r="H468" s="147"/>
      <c r="I468" s="146"/>
      <c r="J468" s="146"/>
      <c r="K468" s="146"/>
      <c r="L4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8" s="151" t="str">
        <f>IF(Tabela1[[#This Row],[Qinf Secção H]]=" -", " -", Tabela1[[#This Row],[Quantidade máxima (q) (tonelada)]]/Tabela1[[#This Row],[Qinf Secção H]])</f>
        <v xml:space="preserve"> -</v>
      </c>
      <c r="U468" s="152" t="str">
        <f>IF(Tabela1[[#This Row],[Qinf Secção P]]=" -", " -", Tabela1[[#This Row],[Quantidade máxima (q) (tonelada)]]/Tabela1[[#This Row],[Qinf Secção P]])</f>
        <v xml:space="preserve"> -</v>
      </c>
      <c r="V468" s="153" t="str">
        <f>IF(Tabela1[[#This Row],[Qinf Secção E]]=" -", " -", Tabela1[[#This Row],[Quantidade máxima (q) (tonelada)]]/Tabela1[[#This Row],[Qinf Secção E]])</f>
        <v xml:space="preserve"> -</v>
      </c>
      <c r="W468" s="152" t="str">
        <f>IF(Tabela1[[#This Row],[Qsup Secção H]]=" -", " -", Tabela1[[#This Row],[Quantidade máxima (q) (tonelada)]]/Tabela1[[#This Row],[Qsup Secção H]])</f>
        <v xml:space="preserve"> -</v>
      </c>
      <c r="X468" s="152" t="str">
        <f>IF(Tabela1[[#This Row],[Qsup Secção P]]=" -", " -", Tabela1[[#This Row],[Quantidade máxima (q) (tonelada)]]/Tabela1[[#This Row],[Qsup Secção P]])</f>
        <v xml:space="preserve"> -</v>
      </c>
      <c r="Y468" s="153" t="str">
        <f>IF(Tabela1[[#This Row],[Qsup Secção E]]=" -", " -", Tabela1[[#This Row],[Quantidade máxima (q) (tonelada)]]/Tabela1[[#This Row],[Qsup Secção E]])</f>
        <v xml:space="preserve"> -</v>
      </c>
      <c r="Z4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69" spans="2:27" s="1" customFormat="1" x14ac:dyDescent="0.3">
      <c r="B469" s="145"/>
      <c r="C469" s="146"/>
      <c r="D469" s="146"/>
      <c r="E469" s="146"/>
      <c r="F469" s="146"/>
      <c r="G469" s="146"/>
      <c r="H469" s="147"/>
      <c r="I469" s="146"/>
      <c r="J469" s="146"/>
      <c r="K469" s="146"/>
      <c r="L4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69" s="151" t="str">
        <f>IF(Tabela1[[#This Row],[Qinf Secção H]]=" -", " -", Tabela1[[#This Row],[Quantidade máxima (q) (tonelada)]]/Tabela1[[#This Row],[Qinf Secção H]])</f>
        <v xml:space="preserve"> -</v>
      </c>
      <c r="U469" s="152" t="str">
        <f>IF(Tabela1[[#This Row],[Qinf Secção P]]=" -", " -", Tabela1[[#This Row],[Quantidade máxima (q) (tonelada)]]/Tabela1[[#This Row],[Qinf Secção P]])</f>
        <v xml:space="preserve"> -</v>
      </c>
      <c r="V469" s="153" t="str">
        <f>IF(Tabela1[[#This Row],[Qinf Secção E]]=" -", " -", Tabela1[[#This Row],[Quantidade máxima (q) (tonelada)]]/Tabela1[[#This Row],[Qinf Secção E]])</f>
        <v xml:space="preserve"> -</v>
      </c>
      <c r="W469" s="152" t="str">
        <f>IF(Tabela1[[#This Row],[Qsup Secção H]]=" -", " -", Tabela1[[#This Row],[Quantidade máxima (q) (tonelada)]]/Tabela1[[#This Row],[Qsup Secção H]])</f>
        <v xml:space="preserve"> -</v>
      </c>
      <c r="X469" s="152" t="str">
        <f>IF(Tabela1[[#This Row],[Qsup Secção P]]=" -", " -", Tabela1[[#This Row],[Quantidade máxima (q) (tonelada)]]/Tabela1[[#This Row],[Qsup Secção P]])</f>
        <v xml:space="preserve"> -</v>
      </c>
      <c r="Y469" s="153" t="str">
        <f>IF(Tabela1[[#This Row],[Qsup Secção E]]=" -", " -", Tabela1[[#This Row],[Quantidade máxima (q) (tonelada)]]/Tabela1[[#This Row],[Qsup Secção E]])</f>
        <v xml:space="preserve"> -</v>
      </c>
      <c r="Z4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0" spans="2:27" s="1" customFormat="1" x14ac:dyDescent="0.3">
      <c r="B470" s="145"/>
      <c r="C470" s="146"/>
      <c r="D470" s="146"/>
      <c r="E470" s="146"/>
      <c r="F470" s="146"/>
      <c r="G470" s="146"/>
      <c r="H470" s="147"/>
      <c r="I470" s="146"/>
      <c r="J470" s="146"/>
      <c r="K470" s="146"/>
      <c r="L4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0" s="151" t="str">
        <f>IF(Tabela1[[#This Row],[Qinf Secção H]]=" -", " -", Tabela1[[#This Row],[Quantidade máxima (q) (tonelada)]]/Tabela1[[#This Row],[Qinf Secção H]])</f>
        <v xml:space="preserve"> -</v>
      </c>
      <c r="U470" s="152" t="str">
        <f>IF(Tabela1[[#This Row],[Qinf Secção P]]=" -", " -", Tabela1[[#This Row],[Quantidade máxima (q) (tonelada)]]/Tabela1[[#This Row],[Qinf Secção P]])</f>
        <v xml:space="preserve"> -</v>
      </c>
      <c r="V470" s="153" t="str">
        <f>IF(Tabela1[[#This Row],[Qinf Secção E]]=" -", " -", Tabela1[[#This Row],[Quantidade máxima (q) (tonelada)]]/Tabela1[[#This Row],[Qinf Secção E]])</f>
        <v xml:space="preserve"> -</v>
      </c>
      <c r="W470" s="152" t="str">
        <f>IF(Tabela1[[#This Row],[Qsup Secção H]]=" -", " -", Tabela1[[#This Row],[Quantidade máxima (q) (tonelada)]]/Tabela1[[#This Row],[Qsup Secção H]])</f>
        <v xml:space="preserve"> -</v>
      </c>
      <c r="X470" s="152" t="str">
        <f>IF(Tabela1[[#This Row],[Qsup Secção P]]=" -", " -", Tabela1[[#This Row],[Quantidade máxima (q) (tonelada)]]/Tabela1[[#This Row],[Qsup Secção P]])</f>
        <v xml:space="preserve"> -</v>
      </c>
      <c r="Y470" s="153" t="str">
        <f>IF(Tabela1[[#This Row],[Qsup Secção E]]=" -", " -", Tabela1[[#This Row],[Quantidade máxima (q) (tonelada)]]/Tabela1[[#This Row],[Qsup Secção E]])</f>
        <v xml:space="preserve"> -</v>
      </c>
      <c r="Z4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1" spans="2:27" s="1" customFormat="1" x14ac:dyDescent="0.3">
      <c r="B471" s="145"/>
      <c r="C471" s="146"/>
      <c r="D471" s="146"/>
      <c r="E471" s="146"/>
      <c r="F471" s="146"/>
      <c r="G471" s="146"/>
      <c r="H471" s="147"/>
      <c r="I471" s="146"/>
      <c r="J471" s="146"/>
      <c r="K471" s="146"/>
      <c r="L4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1" s="151" t="str">
        <f>IF(Tabela1[[#This Row],[Qinf Secção H]]=" -", " -", Tabela1[[#This Row],[Quantidade máxima (q) (tonelada)]]/Tabela1[[#This Row],[Qinf Secção H]])</f>
        <v xml:space="preserve"> -</v>
      </c>
      <c r="U471" s="152" t="str">
        <f>IF(Tabela1[[#This Row],[Qinf Secção P]]=" -", " -", Tabela1[[#This Row],[Quantidade máxima (q) (tonelada)]]/Tabela1[[#This Row],[Qinf Secção P]])</f>
        <v xml:space="preserve"> -</v>
      </c>
      <c r="V471" s="153" t="str">
        <f>IF(Tabela1[[#This Row],[Qinf Secção E]]=" -", " -", Tabela1[[#This Row],[Quantidade máxima (q) (tonelada)]]/Tabela1[[#This Row],[Qinf Secção E]])</f>
        <v xml:space="preserve"> -</v>
      </c>
      <c r="W471" s="152" t="str">
        <f>IF(Tabela1[[#This Row],[Qsup Secção H]]=" -", " -", Tabela1[[#This Row],[Quantidade máxima (q) (tonelada)]]/Tabela1[[#This Row],[Qsup Secção H]])</f>
        <v xml:space="preserve"> -</v>
      </c>
      <c r="X471" s="152" t="str">
        <f>IF(Tabela1[[#This Row],[Qsup Secção P]]=" -", " -", Tabela1[[#This Row],[Quantidade máxima (q) (tonelada)]]/Tabela1[[#This Row],[Qsup Secção P]])</f>
        <v xml:space="preserve"> -</v>
      </c>
      <c r="Y471" s="153" t="str">
        <f>IF(Tabela1[[#This Row],[Qsup Secção E]]=" -", " -", Tabela1[[#This Row],[Quantidade máxima (q) (tonelada)]]/Tabela1[[#This Row],[Qsup Secção E]])</f>
        <v xml:space="preserve"> -</v>
      </c>
      <c r="Z4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2" spans="2:27" s="1" customFormat="1" x14ac:dyDescent="0.3">
      <c r="B472" s="145"/>
      <c r="C472" s="146"/>
      <c r="D472" s="146"/>
      <c r="E472" s="146"/>
      <c r="F472" s="146"/>
      <c r="G472" s="146"/>
      <c r="H472" s="147"/>
      <c r="I472" s="146"/>
      <c r="J472" s="146"/>
      <c r="K472" s="146"/>
      <c r="L4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2" s="151" t="str">
        <f>IF(Tabela1[[#This Row],[Qinf Secção H]]=" -", " -", Tabela1[[#This Row],[Quantidade máxima (q) (tonelada)]]/Tabela1[[#This Row],[Qinf Secção H]])</f>
        <v xml:space="preserve"> -</v>
      </c>
      <c r="U472" s="152" t="str">
        <f>IF(Tabela1[[#This Row],[Qinf Secção P]]=" -", " -", Tabela1[[#This Row],[Quantidade máxima (q) (tonelada)]]/Tabela1[[#This Row],[Qinf Secção P]])</f>
        <v xml:space="preserve"> -</v>
      </c>
      <c r="V472" s="153" t="str">
        <f>IF(Tabela1[[#This Row],[Qinf Secção E]]=" -", " -", Tabela1[[#This Row],[Quantidade máxima (q) (tonelada)]]/Tabela1[[#This Row],[Qinf Secção E]])</f>
        <v xml:space="preserve"> -</v>
      </c>
      <c r="W472" s="152" t="str">
        <f>IF(Tabela1[[#This Row],[Qsup Secção H]]=" -", " -", Tabela1[[#This Row],[Quantidade máxima (q) (tonelada)]]/Tabela1[[#This Row],[Qsup Secção H]])</f>
        <v xml:space="preserve"> -</v>
      </c>
      <c r="X472" s="152" t="str">
        <f>IF(Tabela1[[#This Row],[Qsup Secção P]]=" -", " -", Tabela1[[#This Row],[Quantidade máxima (q) (tonelada)]]/Tabela1[[#This Row],[Qsup Secção P]])</f>
        <v xml:space="preserve"> -</v>
      </c>
      <c r="Y472" s="153" t="str">
        <f>IF(Tabela1[[#This Row],[Qsup Secção E]]=" -", " -", Tabela1[[#This Row],[Quantidade máxima (q) (tonelada)]]/Tabela1[[#This Row],[Qsup Secção E]])</f>
        <v xml:space="preserve"> -</v>
      </c>
      <c r="Z4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3" spans="2:27" s="1" customFormat="1" x14ac:dyDescent="0.3">
      <c r="B473" s="145"/>
      <c r="C473" s="146"/>
      <c r="D473" s="146"/>
      <c r="E473" s="146"/>
      <c r="F473" s="146"/>
      <c r="G473" s="146"/>
      <c r="H473" s="147"/>
      <c r="I473" s="146"/>
      <c r="J473" s="146"/>
      <c r="K473" s="146"/>
      <c r="L4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3" s="151" t="str">
        <f>IF(Tabela1[[#This Row],[Qinf Secção H]]=" -", " -", Tabela1[[#This Row],[Quantidade máxima (q) (tonelada)]]/Tabela1[[#This Row],[Qinf Secção H]])</f>
        <v xml:space="preserve"> -</v>
      </c>
      <c r="U473" s="152" t="str">
        <f>IF(Tabela1[[#This Row],[Qinf Secção P]]=" -", " -", Tabela1[[#This Row],[Quantidade máxima (q) (tonelada)]]/Tabela1[[#This Row],[Qinf Secção P]])</f>
        <v xml:space="preserve"> -</v>
      </c>
      <c r="V473" s="153" t="str">
        <f>IF(Tabela1[[#This Row],[Qinf Secção E]]=" -", " -", Tabela1[[#This Row],[Quantidade máxima (q) (tonelada)]]/Tabela1[[#This Row],[Qinf Secção E]])</f>
        <v xml:space="preserve"> -</v>
      </c>
      <c r="W473" s="152" t="str">
        <f>IF(Tabela1[[#This Row],[Qsup Secção H]]=" -", " -", Tabela1[[#This Row],[Quantidade máxima (q) (tonelada)]]/Tabela1[[#This Row],[Qsup Secção H]])</f>
        <v xml:space="preserve"> -</v>
      </c>
      <c r="X473" s="152" t="str">
        <f>IF(Tabela1[[#This Row],[Qsup Secção P]]=" -", " -", Tabela1[[#This Row],[Quantidade máxima (q) (tonelada)]]/Tabela1[[#This Row],[Qsup Secção P]])</f>
        <v xml:space="preserve"> -</v>
      </c>
      <c r="Y473" s="153" t="str">
        <f>IF(Tabela1[[#This Row],[Qsup Secção E]]=" -", " -", Tabela1[[#This Row],[Quantidade máxima (q) (tonelada)]]/Tabela1[[#This Row],[Qsup Secção E]])</f>
        <v xml:space="preserve"> -</v>
      </c>
      <c r="Z4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4" spans="2:27" s="1" customFormat="1" x14ac:dyDescent="0.3">
      <c r="B474" s="145"/>
      <c r="C474" s="146"/>
      <c r="D474" s="146"/>
      <c r="E474" s="146"/>
      <c r="F474" s="146"/>
      <c r="G474" s="146"/>
      <c r="H474" s="147"/>
      <c r="I474" s="146"/>
      <c r="J474" s="146"/>
      <c r="K474" s="146"/>
      <c r="L4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4" s="151" t="str">
        <f>IF(Tabela1[[#This Row],[Qinf Secção H]]=" -", " -", Tabela1[[#This Row],[Quantidade máxima (q) (tonelada)]]/Tabela1[[#This Row],[Qinf Secção H]])</f>
        <v xml:space="preserve"> -</v>
      </c>
      <c r="U474" s="152" t="str">
        <f>IF(Tabela1[[#This Row],[Qinf Secção P]]=" -", " -", Tabela1[[#This Row],[Quantidade máxima (q) (tonelada)]]/Tabela1[[#This Row],[Qinf Secção P]])</f>
        <v xml:space="preserve"> -</v>
      </c>
      <c r="V474" s="153" t="str">
        <f>IF(Tabela1[[#This Row],[Qinf Secção E]]=" -", " -", Tabela1[[#This Row],[Quantidade máxima (q) (tonelada)]]/Tabela1[[#This Row],[Qinf Secção E]])</f>
        <v xml:space="preserve"> -</v>
      </c>
      <c r="W474" s="152" t="str">
        <f>IF(Tabela1[[#This Row],[Qsup Secção H]]=" -", " -", Tabela1[[#This Row],[Quantidade máxima (q) (tonelada)]]/Tabela1[[#This Row],[Qsup Secção H]])</f>
        <v xml:space="preserve"> -</v>
      </c>
      <c r="X474" s="152" t="str">
        <f>IF(Tabela1[[#This Row],[Qsup Secção P]]=" -", " -", Tabela1[[#This Row],[Quantidade máxima (q) (tonelada)]]/Tabela1[[#This Row],[Qsup Secção P]])</f>
        <v xml:space="preserve"> -</v>
      </c>
      <c r="Y474" s="153" t="str">
        <f>IF(Tabela1[[#This Row],[Qsup Secção E]]=" -", " -", Tabela1[[#This Row],[Quantidade máxima (q) (tonelada)]]/Tabela1[[#This Row],[Qsup Secção E]])</f>
        <v xml:space="preserve"> -</v>
      </c>
      <c r="Z4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5" spans="2:27" s="1" customFormat="1" x14ac:dyDescent="0.3">
      <c r="B475" s="145"/>
      <c r="C475" s="146"/>
      <c r="D475" s="146"/>
      <c r="E475" s="146"/>
      <c r="F475" s="146"/>
      <c r="G475" s="146"/>
      <c r="H475" s="147"/>
      <c r="I475" s="146"/>
      <c r="J475" s="146"/>
      <c r="K475" s="146"/>
      <c r="L4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5" s="151" t="str">
        <f>IF(Tabela1[[#This Row],[Qinf Secção H]]=" -", " -", Tabela1[[#This Row],[Quantidade máxima (q) (tonelada)]]/Tabela1[[#This Row],[Qinf Secção H]])</f>
        <v xml:space="preserve"> -</v>
      </c>
      <c r="U475" s="152" t="str">
        <f>IF(Tabela1[[#This Row],[Qinf Secção P]]=" -", " -", Tabela1[[#This Row],[Quantidade máxima (q) (tonelada)]]/Tabela1[[#This Row],[Qinf Secção P]])</f>
        <v xml:space="preserve"> -</v>
      </c>
      <c r="V475" s="153" t="str">
        <f>IF(Tabela1[[#This Row],[Qinf Secção E]]=" -", " -", Tabela1[[#This Row],[Quantidade máxima (q) (tonelada)]]/Tabela1[[#This Row],[Qinf Secção E]])</f>
        <v xml:space="preserve"> -</v>
      </c>
      <c r="W475" s="152" t="str">
        <f>IF(Tabela1[[#This Row],[Qsup Secção H]]=" -", " -", Tabela1[[#This Row],[Quantidade máxima (q) (tonelada)]]/Tabela1[[#This Row],[Qsup Secção H]])</f>
        <v xml:space="preserve"> -</v>
      </c>
      <c r="X475" s="152" t="str">
        <f>IF(Tabela1[[#This Row],[Qsup Secção P]]=" -", " -", Tabela1[[#This Row],[Quantidade máxima (q) (tonelada)]]/Tabela1[[#This Row],[Qsup Secção P]])</f>
        <v xml:space="preserve"> -</v>
      </c>
      <c r="Y475" s="153" t="str">
        <f>IF(Tabela1[[#This Row],[Qsup Secção E]]=" -", " -", Tabela1[[#This Row],[Quantidade máxima (q) (tonelada)]]/Tabela1[[#This Row],[Qsup Secção E]])</f>
        <v xml:space="preserve"> -</v>
      </c>
      <c r="Z4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6" spans="2:27" s="1" customFormat="1" x14ac:dyDescent="0.3">
      <c r="B476" s="145"/>
      <c r="C476" s="146"/>
      <c r="D476" s="146"/>
      <c r="E476" s="146"/>
      <c r="F476" s="146"/>
      <c r="G476" s="146"/>
      <c r="H476" s="147"/>
      <c r="I476" s="146"/>
      <c r="J476" s="146"/>
      <c r="K476" s="146"/>
      <c r="L4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6" s="151" t="str">
        <f>IF(Tabela1[[#This Row],[Qinf Secção H]]=" -", " -", Tabela1[[#This Row],[Quantidade máxima (q) (tonelada)]]/Tabela1[[#This Row],[Qinf Secção H]])</f>
        <v xml:space="preserve"> -</v>
      </c>
      <c r="U476" s="152" t="str">
        <f>IF(Tabela1[[#This Row],[Qinf Secção P]]=" -", " -", Tabela1[[#This Row],[Quantidade máxima (q) (tonelada)]]/Tabela1[[#This Row],[Qinf Secção P]])</f>
        <v xml:space="preserve"> -</v>
      </c>
      <c r="V476" s="153" t="str">
        <f>IF(Tabela1[[#This Row],[Qinf Secção E]]=" -", " -", Tabela1[[#This Row],[Quantidade máxima (q) (tonelada)]]/Tabela1[[#This Row],[Qinf Secção E]])</f>
        <v xml:space="preserve"> -</v>
      </c>
      <c r="W476" s="152" t="str">
        <f>IF(Tabela1[[#This Row],[Qsup Secção H]]=" -", " -", Tabela1[[#This Row],[Quantidade máxima (q) (tonelada)]]/Tabela1[[#This Row],[Qsup Secção H]])</f>
        <v xml:space="preserve"> -</v>
      </c>
      <c r="X476" s="152" t="str">
        <f>IF(Tabela1[[#This Row],[Qsup Secção P]]=" -", " -", Tabela1[[#This Row],[Quantidade máxima (q) (tonelada)]]/Tabela1[[#This Row],[Qsup Secção P]])</f>
        <v xml:space="preserve"> -</v>
      </c>
      <c r="Y476" s="153" t="str">
        <f>IF(Tabela1[[#This Row],[Qsup Secção E]]=" -", " -", Tabela1[[#This Row],[Quantidade máxima (q) (tonelada)]]/Tabela1[[#This Row],[Qsup Secção E]])</f>
        <v xml:space="preserve"> -</v>
      </c>
      <c r="Z4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7" spans="2:27" s="1" customFormat="1" x14ac:dyDescent="0.3">
      <c r="B477" s="145"/>
      <c r="C477" s="146"/>
      <c r="D477" s="146"/>
      <c r="E477" s="146"/>
      <c r="F477" s="146"/>
      <c r="G477" s="146"/>
      <c r="H477" s="147"/>
      <c r="I477" s="146"/>
      <c r="J477" s="146"/>
      <c r="K477" s="146"/>
      <c r="L4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7" s="151" t="str">
        <f>IF(Tabela1[[#This Row],[Qinf Secção H]]=" -", " -", Tabela1[[#This Row],[Quantidade máxima (q) (tonelada)]]/Tabela1[[#This Row],[Qinf Secção H]])</f>
        <v xml:space="preserve"> -</v>
      </c>
      <c r="U477" s="152" t="str">
        <f>IF(Tabela1[[#This Row],[Qinf Secção P]]=" -", " -", Tabela1[[#This Row],[Quantidade máxima (q) (tonelada)]]/Tabela1[[#This Row],[Qinf Secção P]])</f>
        <v xml:space="preserve"> -</v>
      </c>
      <c r="V477" s="153" t="str">
        <f>IF(Tabela1[[#This Row],[Qinf Secção E]]=" -", " -", Tabela1[[#This Row],[Quantidade máxima (q) (tonelada)]]/Tabela1[[#This Row],[Qinf Secção E]])</f>
        <v xml:space="preserve"> -</v>
      </c>
      <c r="W477" s="152" t="str">
        <f>IF(Tabela1[[#This Row],[Qsup Secção H]]=" -", " -", Tabela1[[#This Row],[Quantidade máxima (q) (tonelada)]]/Tabela1[[#This Row],[Qsup Secção H]])</f>
        <v xml:space="preserve"> -</v>
      </c>
      <c r="X477" s="152" t="str">
        <f>IF(Tabela1[[#This Row],[Qsup Secção P]]=" -", " -", Tabela1[[#This Row],[Quantidade máxima (q) (tonelada)]]/Tabela1[[#This Row],[Qsup Secção P]])</f>
        <v xml:space="preserve"> -</v>
      </c>
      <c r="Y477" s="153" t="str">
        <f>IF(Tabela1[[#This Row],[Qsup Secção E]]=" -", " -", Tabela1[[#This Row],[Quantidade máxima (q) (tonelada)]]/Tabela1[[#This Row],[Qsup Secção E]])</f>
        <v xml:space="preserve"> -</v>
      </c>
      <c r="Z4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8" spans="2:27" s="1" customFormat="1" x14ac:dyDescent="0.3">
      <c r="B478" s="145"/>
      <c r="C478" s="146"/>
      <c r="D478" s="146"/>
      <c r="E478" s="146"/>
      <c r="F478" s="146"/>
      <c r="G478" s="146"/>
      <c r="H478" s="147"/>
      <c r="I478" s="146"/>
      <c r="J478" s="146"/>
      <c r="K478" s="146"/>
      <c r="L4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8" s="151" t="str">
        <f>IF(Tabela1[[#This Row],[Qinf Secção H]]=" -", " -", Tabela1[[#This Row],[Quantidade máxima (q) (tonelada)]]/Tabela1[[#This Row],[Qinf Secção H]])</f>
        <v xml:space="preserve"> -</v>
      </c>
      <c r="U478" s="152" t="str">
        <f>IF(Tabela1[[#This Row],[Qinf Secção P]]=" -", " -", Tabela1[[#This Row],[Quantidade máxima (q) (tonelada)]]/Tabela1[[#This Row],[Qinf Secção P]])</f>
        <v xml:space="preserve"> -</v>
      </c>
      <c r="V478" s="153" t="str">
        <f>IF(Tabela1[[#This Row],[Qinf Secção E]]=" -", " -", Tabela1[[#This Row],[Quantidade máxima (q) (tonelada)]]/Tabela1[[#This Row],[Qinf Secção E]])</f>
        <v xml:space="preserve"> -</v>
      </c>
      <c r="W478" s="152" t="str">
        <f>IF(Tabela1[[#This Row],[Qsup Secção H]]=" -", " -", Tabela1[[#This Row],[Quantidade máxima (q) (tonelada)]]/Tabela1[[#This Row],[Qsup Secção H]])</f>
        <v xml:space="preserve"> -</v>
      </c>
      <c r="X478" s="152" t="str">
        <f>IF(Tabela1[[#This Row],[Qsup Secção P]]=" -", " -", Tabela1[[#This Row],[Quantidade máxima (q) (tonelada)]]/Tabela1[[#This Row],[Qsup Secção P]])</f>
        <v xml:space="preserve"> -</v>
      </c>
      <c r="Y478" s="153" t="str">
        <f>IF(Tabela1[[#This Row],[Qsup Secção E]]=" -", " -", Tabela1[[#This Row],[Quantidade máxima (q) (tonelada)]]/Tabela1[[#This Row],[Qsup Secção E]])</f>
        <v xml:space="preserve"> -</v>
      </c>
      <c r="Z4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79" spans="2:27" s="1" customFormat="1" x14ac:dyDescent="0.3">
      <c r="B479" s="145"/>
      <c r="C479" s="146"/>
      <c r="D479" s="146"/>
      <c r="E479" s="146"/>
      <c r="F479" s="146"/>
      <c r="G479" s="146"/>
      <c r="H479" s="147"/>
      <c r="I479" s="146"/>
      <c r="J479" s="146"/>
      <c r="K479" s="146"/>
      <c r="L4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79" s="151" t="str">
        <f>IF(Tabela1[[#This Row],[Qinf Secção H]]=" -", " -", Tabela1[[#This Row],[Quantidade máxima (q) (tonelada)]]/Tabela1[[#This Row],[Qinf Secção H]])</f>
        <v xml:space="preserve"> -</v>
      </c>
      <c r="U479" s="152" t="str">
        <f>IF(Tabela1[[#This Row],[Qinf Secção P]]=" -", " -", Tabela1[[#This Row],[Quantidade máxima (q) (tonelada)]]/Tabela1[[#This Row],[Qinf Secção P]])</f>
        <v xml:space="preserve"> -</v>
      </c>
      <c r="V479" s="153" t="str">
        <f>IF(Tabela1[[#This Row],[Qinf Secção E]]=" -", " -", Tabela1[[#This Row],[Quantidade máxima (q) (tonelada)]]/Tabela1[[#This Row],[Qinf Secção E]])</f>
        <v xml:space="preserve"> -</v>
      </c>
      <c r="W479" s="152" t="str">
        <f>IF(Tabela1[[#This Row],[Qsup Secção H]]=" -", " -", Tabela1[[#This Row],[Quantidade máxima (q) (tonelada)]]/Tabela1[[#This Row],[Qsup Secção H]])</f>
        <v xml:space="preserve"> -</v>
      </c>
      <c r="X479" s="152" t="str">
        <f>IF(Tabela1[[#This Row],[Qsup Secção P]]=" -", " -", Tabela1[[#This Row],[Quantidade máxima (q) (tonelada)]]/Tabela1[[#This Row],[Qsup Secção P]])</f>
        <v xml:space="preserve"> -</v>
      </c>
      <c r="Y479" s="153" t="str">
        <f>IF(Tabela1[[#This Row],[Qsup Secção E]]=" -", " -", Tabela1[[#This Row],[Quantidade máxima (q) (tonelada)]]/Tabela1[[#This Row],[Qsup Secção E]])</f>
        <v xml:space="preserve"> -</v>
      </c>
      <c r="Z4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0" spans="2:27" s="1" customFormat="1" x14ac:dyDescent="0.3">
      <c r="B480" s="145"/>
      <c r="C480" s="146"/>
      <c r="D480" s="146"/>
      <c r="E480" s="146"/>
      <c r="F480" s="146"/>
      <c r="G480" s="146"/>
      <c r="H480" s="147"/>
      <c r="I480" s="146"/>
      <c r="J480" s="146"/>
      <c r="K480" s="146"/>
      <c r="L4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0" s="151" t="str">
        <f>IF(Tabela1[[#This Row],[Qinf Secção H]]=" -", " -", Tabela1[[#This Row],[Quantidade máxima (q) (tonelada)]]/Tabela1[[#This Row],[Qinf Secção H]])</f>
        <v xml:space="preserve"> -</v>
      </c>
      <c r="U480" s="152" t="str">
        <f>IF(Tabela1[[#This Row],[Qinf Secção P]]=" -", " -", Tabela1[[#This Row],[Quantidade máxima (q) (tonelada)]]/Tabela1[[#This Row],[Qinf Secção P]])</f>
        <v xml:space="preserve"> -</v>
      </c>
      <c r="V480" s="153" t="str">
        <f>IF(Tabela1[[#This Row],[Qinf Secção E]]=" -", " -", Tabela1[[#This Row],[Quantidade máxima (q) (tonelada)]]/Tabela1[[#This Row],[Qinf Secção E]])</f>
        <v xml:space="preserve"> -</v>
      </c>
      <c r="W480" s="152" t="str">
        <f>IF(Tabela1[[#This Row],[Qsup Secção H]]=" -", " -", Tabela1[[#This Row],[Quantidade máxima (q) (tonelada)]]/Tabela1[[#This Row],[Qsup Secção H]])</f>
        <v xml:space="preserve"> -</v>
      </c>
      <c r="X480" s="152" t="str">
        <f>IF(Tabela1[[#This Row],[Qsup Secção P]]=" -", " -", Tabela1[[#This Row],[Quantidade máxima (q) (tonelada)]]/Tabela1[[#This Row],[Qsup Secção P]])</f>
        <v xml:space="preserve"> -</v>
      </c>
      <c r="Y480" s="153" t="str">
        <f>IF(Tabela1[[#This Row],[Qsup Secção E]]=" -", " -", Tabela1[[#This Row],[Quantidade máxima (q) (tonelada)]]/Tabela1[[#This Row],[Qsup Secção E]])</f>
        <v xml:space="preserve"> -</v>
      </c>
      <c r="Z4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1" spans="2:27" s="1" customFormat="1" x14ac:dyDescent="0.3">
      <c r="B481" s="145"/>
      <c r="C481" s="146"/>
      <c r="D481" s="146"/>
      <c r="E481" s="146"/>
      <c r="F481" s="146"/>
      <c r="G481" s="146"/>
      <c r="H481" s="147"/>
      <c r="I481" s="146"/>
      <c r="J481" s="146"/>
      <c r="K481" s="146"/>
      <c r="L4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1" s="151" t="str">
        <f>IF(Tabela1[[#This Row],[Qinf Secção H]]=" -", " -", Tabela1[[#This Row],[Quantidade máxima (q) (tonelada)]]/Tabela1[[#This Row],[Qinf Secção H]])</f>
        <v xml:space="preserve"> -</v>
      </c>
      <c r="U481" s="152" t="str">
        <f>IF(Tabela1[[#This Row],[Qinf Secção P]]=" -", " -", Tabela1[[#This Row],[Quantidade máxima (q) (tonelada)]]/Tabela1[[#This Row],[Qinf Secção P]])</f>
        <v xml:space="preserve"> -</v>
      </c>
      <c r="V481" s="153" t="str">
        <f>IF(Tabela1[[#This Row],[Qinf Secção E]]=" -", " -", Tabela1[[#This Row],[Quantidade máxima (q) (tonelada)]]/Tabela1[[#This Row],[Qinf Secção E]])</f>
        <v xml:space="preserve"> -</v>
      </c>
      <c r="W481" s="152" t="str">
        <f>IF(Tabela1[[#This Row],[Qsup Secção H]]=" -", " -", Tabela1[[#This Row],[Quantidade máxima (q) (tonelada)]]/Tabela1[[#This Row],[Qsup Secção H]])</f>
        <v xml:space="preserve"> -</v>
      </c>
      <c r="X481" s="152" t="str">
        <f>IF(Tabela1[[#This Row],[Qsup Secção P]]=" -", " -", Tabela1[[#This Row],[Quantidade máxima (q) (tonelada)]]/Tabela1[[#This Row],[Qsup Secção P]])</f>
        <v xml:space="preserve"> -</v>
      </c>
      <c r="Y481" s="153" t="str">
        <f>IF(Tabela1[[#This Row],[Qsup Secção E]]=" -", " -", Tabela1[[#This Row],[Quantidade máxima (q) (tonelada)]]/Tabela1[[#This Row],[Qsup Secção E]])</f>
        <v xml:space="preserve"> -</v>
      </c>
      <c r="Z4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2" spans="2:27" s="1" customFormat="1" x14ac:dyDescent="0.3">
      <c r="B482" s="145"/>
      <c r="C482" s="146"/>
      <c r="D482" s="146"/>
      <c r="E482" s="146"/>
      <c r="F482" s="146"/>
      <c r="G482" s="146"/>
      <c r="H482" s="147"/>
      <c r="I482" s="146"/>
      <c r="J482" s="146"/>
      <c r="K482" s="146"/>
      <c r="L4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2" s="151" t="str">
        <f>IF(Tabela1[[#This Row],[Qinf Secção H]]=" -", " -", Tabela1[[#This Row],[Quantidade máxima (q) (tonelada)]]/Tabela1[[#This Row],[Qinf Secção H]])</f>
        <v xml:space="preserve"> -</v>
      </c>
      <c r="U482" s="152" t="str">
        <f>IF(Tabela1[[#This Row],[Qinf Secção P]]=" -", " -", Tabela1[[#This Row],[Quantidade máxima (q) (tonelada)]]/Tabela1[[#This Row],[Qinf Secção P]])</f>
        <v xml:space="preserve"> -</v>
      </c>
      <c r="V482" s="153" t="str">
        <f>IF(Tabela1[[#This Row],[Qinf Secção E]]=" -", " -", Tabela1[[#This Row],[Quantidade máxima (q) (tonelada)]]/Tabela1[[#This Row],[Qinf Secção E]])</f>
        <v xml:space="preserve"> -</v>
      </c>
      <c r="W482" s="152" t="str">
        <f>IF(Tabela1[[#This Row],[Qsup Secção H]]=" -", " -", Tabela1[[#This Row],[Quantidade máxima (q) (tonelada)]]/Tabela1[[#This Row],[Qsup Secção H]])</f>
        <v xml:space="preserve"> -</v>
      </c>
      <c r="X482" s="152" t="str">
        <f>IF(Tabela1[[#This Row],[Qsup Secção P]]=" -", " -", Tabela1[[#This Row],[Quantidade máxima (q) (tonelada)]]/Tabela1[[#This Row],[Qsup Secção P]])</f>
        <v xml:space="preserve"> -</v>
      </c>
      <c r="Y482" s="153" t="str">
        <f>IF(Tabela1[[#This Row],[Qsup Secção E]]=" -", " -", Tabela1[[#This Row],[Quantidade máxima (q) (tonelada)]]/Tabela1[[#This Row],[Qsup Secção E]])</f>
        <v xml:space="preserve"> -</v>
      </c>
      <c r="Z4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3" spans="2:27" s="1" customFormat="1" x14ac:dyDescent="0.3">
      <c r="B483" s="145"/>
      <c r="C483" s="146"/>
      <c r="D483" s="146"/>
      <c r="E483" s="146"/>
      <c r="F483" s="146"/>
      <c r="G483" s="146"/>
      <c r="H483" s="147"/>
      <c r="I483" s="146"/>
      <c r="J483" s="146"/>
      <c r="K483" s="146"/>
      <c r="L4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3" s="151" t="str">
        <f>IF(Tabela1[[#This Row],[Qinf Secção H]]=" -", " -", Tabela1[[#This Row],[Quantidade máxima (q) (tonelada)]]/Tabela1[[#This Row],[Qinf Secção H]])</f>
        <v xml:space="preserve"> -</v>
      </c>
      <c r="U483" s="152" t="str">
        <f>IF(Tabela1[[#This Row],[Qinf Secção P]]=" -", " -", Tabela1[[#This Row],[Quantidade máxima (q) (tonelada)]]/Tabela1[[#This Row],[Qinf Secção P]])</f>
        <v xml:space="preserve"> -</v>
      </c>
      <c r="V483" s="153" t="str">
        <f>IF(Tabela1[[#This Row],[Qinf Secção E]]=" -", " -", Tabela1[[#This Row],[Quantidade máxima (q) (tonelada)]]/Tabela1[[#This Row],[Qinf Secção E]])</f>
        <v xml:space="preserve"> -</v>
      </c>
      <c r="W483" s="152" t="str">
        <f>IF(Tabela1[[#This Row],[Qsup Secção H]]=" -", " -", Tabela1[[#This Row],[Quantidade máxima (q) (tonelada)]]/Tabela1[[#This Row],[Qsup Secção H]])</f>
        <v xml:space="preserve"> -</v>
      </c>
      <c r="X483" s="152" t="str">
        <f>IF(Tabela1[[#This Row],[Qsup Secção P]]=" -", " -", Tabela1[[#This Row],[Quantidade máxima (q) (tonelada)]]/Tabela1[[#This Row],[Qsup Secção P]])</f>
        <v xml:space="preserve"> -</v>
      </c>
      <c r="Y483" s="153" t="str">
        <f>IF(Tabela1[[#This Row],[Qsup Secção E]]=" -", " -", Tabela1[[#This Row],[Quantidade máxima (q) (tonelada)]]/Tabela1[[#This Row],[Qsup Secção E]])</f>
        <v xml:space="preserve"> -</v>
      </c>
      <c r="Z4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4" spans="2:27" s="1" customFormat="1" x14ac:dyDescent="0.3">
      <c r="B484" s="145"/>
      <c r="C484" s="146"/>
      <c r="D484" s="146"/>
      <c r="E484" s="146"/>
      <c r="F484" s="146"/>
      <c r="G484" s="146"/>
      <c r="H484" s="147"/>
      <c r="I484" s="146"/>
      <c r="J484" s="146"/>
      <c r="K484" s="146"/>
      <c r="L4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4" s="151" t="str">
        <f>IF(Tabela1[[#This Row],[Qinf Secção H]]=" -", " -", Tabela1[[#This Row],[Quantidade máxima (q) (tonelada)]]/Tabela1[[#This Row],[Qinf Secção H]])</f>
        <v xml:space="preserve"> -</v>
      </c>
      <c r="U484" s="152" t="str">
        <f>IF(Tabela1[[#This Row],[Qinf Secção P]]=" -", " -", Tabela1[[#This Row],[Quantidade máxima (q) (tonelada)]]/Tabela1[[#This Row],[Qinf Secção P]])</f>
        <v xml:space="preserve"> -</v>
      </c>
      <c r="V484" s="153" t="str">
        <f>IF(Tabela1[[#This Row],[Qinf Secção E]]=" -", " -", Tabela1[[#This Row],[Quantidade máxima (q) (tonelada)]]/Tabela1[[#This Row],[Qinf Secção E]])</f>
        <v xml:space="preserve"> -</v>
      </c>
      <c r="W484" s="152" t="str">
        <f>IF(Tabela1[[#This Row],[Qsup Secção H]]=" -", " -", Tabela1[[#This Row],[Quantidade máxima (q) (tonelada)]]/Tabela1[[#This Row],[Qsup Secção H]])</f>
        <v xml:space="preserve"> -</v>
      </c>
      <c r="X484" s="152" t="str">
        <f>IF(Tabela1[[#This Row],[Qsup Secção P]]=" -", " -", Tabela1[[#This Row],[Quantidade máxima (q) (tonelada)]]/Tabela1[[#This Row],[Qsup Secção P]])</f>
        <v xml:space="preserve"> -</v>
      </c>
      <c r="Y484" s="153" t="str">
        <f>IF(Tabela1[[#This Row],[Qsup Secção E]]=" -", " -", Tabela1[[#This Row],[Quantidade máxima (q) (tonelada)]]/Tabela1[[#This Row],[Qsup Secção E]])</f>
        <v xml:space="preserve"> -</v>
      </c>
      <c r="Z4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5" spans="2:27" s="1" customFormat="1" x14ac:dyDescent="0.3">
      <c r="B485" s="145"/>
      <c r="C485" s="146"/>
      <c r="D485" s="146"/>
      <c r="E485" s="146"/>
      <c r="F485" s="146"/>
      <c r="G485" s="146"/>
      <c r="H485" s="147"/>
      <c r="I485" s="146"/>
      <c r="J485" s="146"/>
      <c r="K485" s="146"/>
      <c r="L4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5" s="151" t="str">
        <f>IF(Tabela1[[#This Row],[Qinf Secção H]]=" -", " -", Tabela1[[#This Row],[Quantidade máxima (q) (tonelada)]]/Tabela1[[#This Row],[Qinf Secção H]])</f>
        <v xml:space="preserve"> -</v>
      </c>
      <c r="U485" s="152" t="str">
        <f>IF(Tabela1[[#This Row],[Qinf Secção P]]=" -", " -", Tabela1[[#This Row],[Quantidade máxima (q) (tonelada)]]/Tabela1[[#This Row],[Qinf Secção P]])</f>
        <v xml:space="preserve"> -</v>
      </c>
      <c r="V485" s="153" t="str">
        <f>IF(Tabela1[[#This Row],[Qinf Secção E]]=" -", " -", Tabela1[[#This Row],[Quantidade máxima (q) (tonelada)]]/Tabela1[[#This Row],[Qinf Secção E]])</f>
        <v xml:space="preserve"> -</v>
      </c>
      <c r="W485" s="152" t="str">
        <f>IF(Tabela1[[#This Row],[Qsup Secção H]]=" -", " -", Tabela1[[#This Row],[Quantidade máxima (q) (tonelada)]]/Tabela1[[#This Row],[Qsup Secção H]])</f>
        <v xml:space="preserve"> -</v>
      </c>
      <c r="X485" s="152" t="str">
        <f>IF(Tabela1[[#This Row],[Qsup Secção P]]=" -", " -", Tabela1[[#This Row],[Quantidade máxima (q) (tonelada)]]/Tabela1[[#This Row],[Qsup Secção P]])</f>
        <v xml:space="preserve"> -</v>
      </c>
      <c r="Y485" s="153" t="str">
        <f>IF(Tabela1[[#This Row],[Qsup Secção E]]=" -", " -", Tabela1[[#This Row],[Quantidade máxima (q) (tonelada)]]/Tabela1[[#This Row],[Qsup Secção E]])</f>
        <v xml:space="preserve"> -</v>
      </c>
      <c r="Z4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6" spans="2:27" s="1" customFormat="1" x14ac:dyDescent="0.3">
      <c r="B486" s="145"/>
      <c r="C486" s="146"/>
      <c r="D486" s="146"/>
      <c r="E486" s="146"/>
      <c r="F486" s="146"/>
      <c r="G486" s="146"/>
      <c r="H486" s="147"/>
      <c r="I486" s="146"/>
      <c r="J486" s="146"/>
      <c r="K486" s="146"/>
      <c r="L4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6" s="151" t="str">
        <f>IF(Tabela1[[#This Row],[Qinf Secção H]]=" -", " -", Tabela1[[#This Row],[Quantidade máxima (q) (tonelada)]]/Tabela1[[#This Row],[Qinf Secção H]])</f>
        <v xml:space="preserve"> -</v>
      </c>
      <c r="U486" s="152" t="str">
        <f>IF(Tabela1[[#This Row],[Qinf Secção P]]=" -", " -", Tabela1[[#This Row],[Quantidade máxima (q) (tonelada)]]/Tabela1[[#This Row],[Qinf Secção P]])</f>
        <v xml:space="preserve"> -</v>
      </c>
      <c r="V486" s="153" t="str">
        <f>IF(Tabela1[[#This Row],[Qinf Secção E]]=" -", " -", Tabela1[[#This Row],[Quantidade máxima (q) (tonelada)]]/Tabela1[[#This Row],[Qinf Secção E]])</f>
        <v xml:space="preserve"> -</v>
      </c>
      <c r="W486" s="152" t="str">
        <f>IF(Tabela1[[#This Row],[Qsup Secção H]]=" -", " -", Tabela1[[#This Row],[Quantidade máxima (q) (tonelada)]]/Tabela1[[#This Row],[Qsup Secção H]])</f>
        <v xml:space="preserve"> -</v>
      </c>
      <c r="X486" s="152" t="str">
        <f>IF(Tabela1[[#This Row],[Qsup Secção P]]=" -", " -", Tabela1[[#This Row],[Quantidade máxima (q) (tonelada)]]/Tabela1[[#This Row],[Qsup Secção P]])</f>
        <v xml:space="preserve"> -</v>
      </c>
      <c r="Y486" s="153" t="str">
        <f>IF(Tabela1[[#This Row],[Qsup Secção E]]=" -", " -", Tabela1[[#This Row],[Quantidade máxima (q) (tonelada)]]/Tabela1[[#This Row],[Qsup Secção E]])</f>
        <v xml:space="preserve"> -</v>
      </c>
      <c r="Z4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7" spans="2:27" s="1" customFormat="1" x14ac:dyDescent="0.3">
      <c r="B487" s="145"/>
      <c r="C487" s="146"/>
      <c r="D487" s="146"/>
      <c r="E487" s="146"/>
      <c r="F487" s="146"/>
      <c r="G487" s="146"/>
      <c r="H487" s="147"/>
      <c r="I487" s="146"/>
      <c r="J487" s="146"/>
      <c r="K487" s="146"/>
      <c r="L4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7" s="151" t="str">
        <f>IF(Tabela1[[#This Row],[Qinf Secção H]]=" -", " -", Tabela1[[#This Row],[Quantidade máxima (q) (tonelada)]]/Tabela1[[#This Row],[Qinf Secção H]])</f>
        <v xml:space="preserve"> -</v>
      </c>
      <c r="U487" s="152" t="str">
        <f>IF(Tabela1[[#This Row],[Qinf Secção P]]=" -", " -", Tabela1[[#This Row],[Quantidade máxima (q) (tonelada)]]/Tabela1[[#This Row],[Qinf Secção P]])</f>
        <v xml:space="preserve"> -</v>
      </c>
      <c r="V487" s="153" t="str">
        <f>IF(Tabela1[[#This Row],[Qinf Secção E]]=" -", " -", Tabela1[[#This Row],[Quantidade máxima (q) (tonelada)]]/Tabela1[[#This Row],[Qinf Secção E]])</f>
        <v xml:space="preserve"> -</v>
      </c>
      <c r="W487" s="152" t="str">
        <f>IF(Tabela1[[#This Row],[Qsup Secção H]]=" -", " -", Tabela1[[#This Row],[Quantidade máxima (q) (tonelada)]]/Tabela1[[#This Row],[Qsup Secção H]])</f>
        <v xml:space="preserve"> -</v>
      </c>
      <c r="X487" s="152" t="str">
        <f>IF(Tabela1[[#This Row],[Qsup Secção P]]=" -", " -", Tabela1[[#This Row],[Quantidade máxima (q) (tonelada)]]/Tabela1[[#This Row],[Qsup Secção P]])</f>
        <v xml:space="preserve"> -</v>
      </c>
      <c r="Y487" s="153" t="str">
        <f>IF(Tabela1[[#This Row],[Qsup Secção E]]=" -", " -", Tabela1[[#This Row],[Quantidade máxima (q) (tonelada)]]/Tabela1[[#This Row],[Qsup Secção E]])</f>
        <v xml:space="preserve"> -</v>
      </c>
      <c r="Z4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8" spans="2:27" s="1" customFormat="1" x14ac:dyDescent="0.3">
      <c r="B488" s="145"/>
      <c r="C488" s="146"/>
      <c r="D488" s="146"/>
      <c r="E488" s="146"/>
      <c r="F488" s="146"/>
      <c r="G488" s="146"/>
      <c r="H488" s="147"/>
      <c r="I488" s="146"/>
      <c r="J488" s="146"/>
      <c r="K488" s="146"/>
      <c r="L4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8" s="151" t="str">
        <f>IF(Tabela1[[#This Row],[Qinf Secção H]]=" -", " -", Tabela1[[#This Row],[Quantidade máxima (q) (tonelada)]]/Tabela1[[#This Row],[Qinf Secção H]])</f>
        <v xml:space="preserve"> -</v>
      </c>
      <c r="U488" s="152" t="str">
        <f>IF(Tabela1[[#This Row],[Qinf Secção P]]=" -", " -", Tabela1[[#This Row],[Quantidade máxima (q) (tonelada)]]/Tabela1[[#This Row],[Qinf Secção P]])</f>
        <v xml:space="preserve"> -</v>
      </c>
      <c r="V488" s="153" t="str">
        <f>IF(Tabela1[[#This Row],[Qinf Secção E]]=" -", " -", Tabela1[[#This Row],[Quantidade máxima (q) (tonelada)]]/Tabela1[[#This Row],[Qinf Secção E]])</f>
        <v xml:space="preserve"> -</v>
      </c>
      <c r="W488" s="152" t="str">
        <f>IF(Tabela1[[#This Row],[Qsup Secção H]]=" -", " -", Tabela1[[#This Row],[Quantidade máxima (q) (tonelada)]]/Tabela1[[#This Row],[Qsup Secção H]])</f>
        <v xml:space="preserve"> -</v>
      </c>
      <c r="X488" s="152" t="str">
        <f>IF(Tabela1[[#This Row],[Qsup Secção P]]=" -", " -", Tabela1[[#This Row],[Quantidade máxima (q) (tonelada)]]/Tabela1[[#This Row],[Qsup Secção P]])</f>
        <v xml:space="preserve"> -</v>
      </c>
      <c r="Y488" s="153" t="str">
        <f>IF(Tabela1[[#This Row],[Qsup Secção E]]=" -", " -", Tabela1[[#This Row],[Quantidade máxima (q) (tonelada)]]/Tabela1[[#This Row],[Qsup Secção E]])</f>
        <v xml:space="preserve"> -</v>
      </c>
      <c r="Z4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89" spans="2:27" s="1" customFormat="1" x14ac:dyDescent="0.3">
      <c r="B489" s="145"/>
      <c r="C489" s="146"/>
      <c r="D489" s="146"/>
      <c r="E489" s="146"/>
      <c r="F489" s="146"/>
      <c r="G489" s="146"/>
      <c r="H489" s="147"/>
      <c r="I489" s="146"/>
      <c r="J489" s="146"/>
      <c r="K489" s="146"/>
      <c r="L4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89" s="151" t="str">
        <f>IF(Tabela1[[#This Row],[Qinf Secção H]]=" -", " -", Tabela1[[#This Row],[Quantidade máxima (q) (tonelada)]]/Tabela1[[#This Row],[Qinf Secção H]])</f>
        <v xml:space="preserve"> -</v>
      </c>
      <c r="U489" s="152" t="str">
        <f>IF(Tabela1[[#This Row],[Qinf Secção P]]=" -", " -", Tabela1[[#This Row],[Quantidade máxima (q) (tonelada)]]/Tabela1[[#This Row],[Qinf Secção P]])</f>
        <v xml:space="preserve"> -</v>
      </c>
      <c r="V489" s="153" t="str">
        <f>IF(Tabela1[[#This Row],[Qinf Secção E]]=" -", " -", Tabela1[[#This Row],[Quantidade máxima (q) (tonelada)]]/Tabela1[[#This Row],[Qinf Secção E]])</f>
        <v xml:space="preserve"> -</v>
      </c>
      <c r="W489" s="152" t="str">
        <f>IF(Tabela1[[#This Row],[Qsup Secção H]]=" -", " -", Tabela1[[#This Row],[Quantidade máxima (q) (tonelada)]]/Tabela1[[#This Row],[Qsup Secção H]])</f>
        <v xml:space="preserve"> -</v>
      </c>
      <c r="X489" s="152" t="str">
        <f>IF(Tabela1[[#This Row],[Qsup Secção P]]=" -", " -", Tabela1[[#This Row],[Quantidade máxima (q) (tonelada)]]/Tabela1[[#This Row],[Qsup Secção P]])</f>
        <v xml:space="preserve"> -</v>
      </c>
      <c r="Y489" s="153" t="str">
        <f>IF(Tabela1[[#This Row],[Qsup Secção E]]=" -", " -", Tabela1[[#This Row],[Quantidade máxima (q) (tonelada)]]/Tabela1[[#This Row],[Qsup Secção E]])</f>
        <v xml:space="preserve"> -</v>
      </c>
      <c r="Z4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0" spans="2:27" s="1" customFormat="1" x14ac:dyDescent="0.3">
      <c r="B490" s="145"/>
      <c r="C490" s="146"/>
      <c r="D490" s="146"/>
      <c r="E490" s="146"/>
      <c r="F490" s="146"/>
      <c r="G490" s="146"/>
      <c r="H490" s="147"/>
      <c r="I490" s="146"/>
      <c r="J490" s="146"/>
      <c r="K490" s="146"/>
      <c r="L4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0" s="151" t="str">
        <f>IF(Tabela1[[#This Row],[Qinf Secção H]]=" -", " -", Tabela1[[#This Row],[Quantidade máxima (q) (tonelada)]]/Tabela1[[#This Row],[Qinf Secção H]])</f>
        <v xml:space="preserve"> -</v>
      </c>
      <c r="U490" s="152" t="str">
        <f>IF(Tabela1[[#This Row],[Qinf Secção P]]=" -", " -", Tabela1[[#This Row],[Quantidade máxima (q) (tonelada)]]/Tabela1[[#This Row],[Qinf Secção P]])</f>
        <v xml:space="preserve"> -</v>
      </c>
      <c r="V490" s="153" t="str">
        <f>IF(Tabela1[[#This Row],[Qinf Secção E]]=" -", " -", Tabela1[[#This Row],[Quantidade máxima (q) (tonelada)]]/Tabela1[[#This Row],[Qinf Secção E]])</f>
        <v xml:space="preserve"> -</v>
      </c>
      <c r="W490" s="152" t="str">
        <f>IF(Tabela1[[#This Row],[Qsup Secção H]]=" -", " -", Tabela1[[#This Row],[Quantidade máxima (q) (tonelada)]]/Tabela1[[#This Row],[Qsup Secção H]])</f>
        <v xml:space="preserve"> -</v>
      </c>
      <c r="X490" s="152" t="str">
        <f>IF(Tabela1[[#This Row],[Qsup Secção P]]=" -", " -", Tabela1[[#This Row],[Quantidade máxima (q) (tonelada)]]/Tabela1[[#This Row],[Qsup Secção P]])</f>
        <v xml:space="preserve"> -</v>
      </c>
      <c r="Y490" s="153" t="str">
        <f>IF(Tabela1[[#This Row],[Qsup Secção E]]=" -", " -", Tabela1[[#This Row],[Quantidade máxima (q) (tonelada)]]/Tabela1[[#This Row],[Qsup Secção E]])</f>
        <v xml:space="preserve"> -</v>
      </c>
      <c r="Z4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1" spans="2:27" s="1" customFormat="1" x14ac:dyDescent="0.3">
      <c r="B491" s="145"/>
      <c r="C491" s="146"/>
      <c r="D491" s="146"/>
      <c r="E491" s="146"/>
      <c r="F491" s="146"/>
      <c r="G491" s="146"/>
      <c r="H491" s="147"/>
      <c r="I491" s="146"/>
      <c r="J491" s="146"/>
      <c r="K491" s="146"/>
      <c r="L4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1" s="151" t="str">
        <f>IF(Tabela1[[#This Row],[Qinf Secção H]]=" -", " -", Tabela1[[#This Row],[Quantidade máxima (q) (tonelada)]]/Tabela1[[#This Row],[Qinf Secção H]])</f>
        <v xml:space="preserve"> -</v>
      </c>
      <c r="U491" s="152" t="str">
        <f>IF(Tabela1[[#This Row],[Qinf Secção P]]=" -", " -", Tabela1[[#This Row],[Quantidade máxima (q) (tonelada)]]/Tabela1[[#This Row],[Qinf Secção P]])</f>
        <v xml:space="preserve"> -</v>
      </c>
      <c r="V491" s="153" t="str">
        <f>IF(Tabela1[[#This Row],[Qinf Secção E]]=" -", " -", Tabela1[[#This Row],[Quantidade máxima (q) (tonelada)]]/Tabela1[[#This Row],[Qinf Secção E]])</f>
        <v xml:space="preserve"> -</v>
      </c>
      <c r="W491" s="152" t="str">
        <f>IF(Tabela1[[#This Row],[Qsup Secção H]]=" -", " -", Tabela1[[#This Row],[Quantidade máxima (q) (tonelada)]]/Tabela1[[#This Row],[Qsup Secção H]])</f>
        <v xml:space="preserve"> -</v>
      </c>
      <c r="X491" s="152" t="str">
        <f>IF(Tabela1[[#This Row],[Qsup Secção P]]=" -", " -", Tabela1[[#This Row],[Quantidade máxima (q) (tonelada)]]/Tabela1[[#This Row],[Qsup Secção P]])</f>
        <v xml:space="preserve"> -</v>
      </c>
      <c r="Y491" s="153" t="str">
        <f>IF(Tabela1[[#This Row],[Qsup Secção E]]=" -", " -", Tabela1[[#This Row],[Quantidade máxima (q) (tonelada)]]/Tabela1[[#This Row],[Qsup Secção E]])</f>
        <v xml:space="preserve"> -</v>
      </c>
      <c r="Z4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2" spans="2:27" s="1" customFormat="1" x14ac:dyDescent="0.3">
      <c r="B492" s="145"/>
      <c r="C492" s="146"/>
      <c r="D492" s="146"/>
      <c r="E492" s="146"/>
      <c r="F492" s="146"/>
      <c r="G492" s="146"/>
      <c r="H492" s="147"/>
      <c r="I492" s="146"/>
      <c r="J492" s="146"/>
      <c r="K492" s="146"/>
      <c r="L4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2" s="151" t="str">
        <f>IF(Tabela1[[#This Row],[Qinf Secção H]]=" -", " -", Tabela1[[#This Row],[Quantidade máxima (q) (tonelada)]]/Tabela1[[#This Row],[Qinf Secção H]])</f>
        <v xml:space="preserve"> -</v>
      </c>
      <c r="U492" s="152" t="str">
        <f>IF(Tabela1[[#This Row],[Qinf Secção P]]=" -", " -", Tabela1[[#This Row],[Quantidade máxima (q) (tonelada)]]/Tabela1[[#This Row],[Qinf Secção P]])</f>
        <v xml:space="preserve"> -</v>
      </c>
      <c r="V492" s="153" t="str">
        <f>IF(Tabela1[[#This Row],[Qinf Secção E]]=" -", " -", Tabela1[[#This Row],[Quantidade máxima (q) (tonelada)]]/Tabela1[[#This Row],[Qinf Secção E]])</f>
        <v xml:space="preserve"> -</v>
      </c>
      <c r="W492" s="152" t="str">
        <f>IF(Tabela1[[#This Row],[Qsup Secção H]]=" -", " -", Tabela1[[#This Row],[Quantidade máxima (q) (tonelada)]]/Tabela1[[#This Row],[Qsup Secção H]])</f>
        <v xml:space="preserve"> -</v>
      </c>
      <c r="X492" s="152" t="str">
        <f>IF(Tabela1[[#This Row],[Qsup Secção P]]=" -", " -", Tabela1[[#This Row],[Quantidade máxima (q) (tonelada)]]/Tabela1[[#This Row],[Qsup Secção P]])</f>
        <v xml:space="preserve"> -</v>
      </c>
      <c r="Y492" s="153" t="str">
        <f>IF(Tabela1[[#This Row],[Qsup Secção E]]=" -", " -", Tabela1[[#This Row],[Quantidade máxima (q) (tonelada)]]/Tabela1[[#This Row],[Qsup Secção E]])</f>
        <v xml:space="preserve"> -</v>
      </c>
      <c r="Z4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3" spans="2:27" s="1" customFormat="1" x14ac:dyDescent="0.3">
      <c r="B493" s="145"/>
      <c r="C493" s="146"/>
      <c r="D493" s="146"/>
      <c r="E493" s="146"/>
      <c r="F493" s="146"/>
      <c r="G493" s="146"/>
      <c r="H493" s="147"/>
      <c r="I493" s="146"/>
      <c r="J493" s="146"/>
      <c r="K493" s="146"/>
      <c r="L4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3" s="151" t="str">
        <f>IF(Tabela1[[#This Row],[Qinf Secção H]]=" -", " -", Tabela1[[#This Row],[Quantidade máxima (q) (tonelada)]]/Tabela1[[#This Row],[Qinf Secção H]])</f>
        <v xml:space="preserve"> -</v>
      </c>
      <c r="U493" s="152" t="str">
        <f>IF(Tabela1[[#This Row],[Qinf Secção P]]=" -", " -", Tabela1[[#This Row],[Quantidade máxima (q) (tonelada)]]/Tabela1[[#This Row],[Qinf Secção P]])</f>
        <v xml:space="preserve"> -</v>
      </c>
      <c r="V493" s="153" t="str">
        <f>IF(Tabela1[[#This Row],[Qinf Secção E]]=" -", " -", Tabela1[[#This Row],[Quantidade máxima (q) (tonelada)]]/Tabela1[[#This Row],[Qinf Secção E]])</f>
        <v xml:space="preserve"> -</v>
      </c>
      <c r="W493" s="152" t="str">
        <f>IF(Tabela1[[#This Row],[Qsup Secção H]]=" -", " -", Tabela1[[#This Row],[Quantidade máxima (q) (tonelada)]]/Tabela1[[#This Row],[Qsup Secção H]])</f>
        <v xml:space="preserve"> -</v>
      </c>
      <c r="X493" s="152" t="str">
        <f>IF(Tabela1[[#This Row],[Qsup Secção P]]=" -", " -", Tabela1[[#This Row],[Quantidade máxima (q) (tonelada)]]/Tabela1[[#This Row],[Qsup Secção P]])</f>
        <v xml:space="preserve"> -</v>
      </c>
      <c r="Y493" s="153" t="str">
        <f>IF(Tabela1[[#This Row],[Qsup Secção E]]=" -", " -", Tabela1[[#This Row],[Quantidade máxima (q) (tonelada)]]/Tabela1[[#This Row],[Qsup Secção E]])</f>
        <v xml:space="preserve"> -</v>
      </c>
      <c r="Z4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4" spans="2:27" s="1" customFormat="1" x14ac:dyDescent="0.3">
      <c r="B494" s="145"/>
      <c r="C494" s="146"/>
      <c r="D494" s="146"/>
      <c r="E494" s="146"/>
      <c r="F494" s="146"/>
      <c r="G494" s="146"/>
      <c r="H494" s="147"/>
      <c r="I494" s="146"/>
      <c r="J494" s="146"/>
      <c r="K494" s="146"/>
      <c r="L4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4" s="151" t="str">
        <f>IF(Tabela1[[#This Row],[Qinf Secção H]]=" -", " -", Tabela1[[#This Row],[Quantidade máxima (q) (tonelada)]]/Tabela1[[#This Row],[Qinf Secção H]])</f>
        <v xml:space="preserve"> -</v>
      </c>
      <c r="U494" s="152" t="str">
        <f>IF(Tabela1[[#This Row],[Qinf Secção P]]=" -", " -", Tabela1[[#This Row],[Quantidade máxima (q) (tonelada)]]/Tabela1[[#This Row],[Qinf Secção P]])</f>
        <v xml:space="preserve"> -</v>
      </c>
      <c r="V494" s="153" t="str">
        <f>IF(Tabela1[[#This Row],[Qinf Secção E]]=" -", " -", Tabela1[[#This Row],[Quantidade máxima (q) (tonelada)]]/Tabela1[[#This Row],[Qinf Secção E]])</f>
        <v xml:space="preserve"> -</v>
      </c>
      <c r="W494" s="152" t="str">
        <f>IF(Tabela1[[#This Row],[Qsup Secção H]]=" -", " -", Tabela1[[#This Row],[Quantidade máxima (q) (tonelada)]]/Tabela1[[#This Row],[Qsup Secção H]])</f>
        <v xml:space="preserve"> -</v>
      </c>
      <c r="X494" s="152" t="str">
        <f>IF(Tabela1[[#This Row],[Qsup Secção P]]=" -", " -", Tabela1[[#This Row],[Quantidade máxima (q) (tonelada)]]/Tabela1[[#This Row],[Qsup Secção P]])</f>
        <v xml:space="preserve"> -</v>
      </c>
      <c r="Y494" s="153" t="str">
        <f>IF(Tabela1[[#This Row],[Qsup Secção E]]=" -", " -", Tabela1[[#This Row],[Quantidade máxima (q) (tonelada)]]/Tabela1[[#This Row],[Qsup Secção E]])</f>
        <v xml:space="preserve"> -</v>
      </c>
      <c r="Z4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5" spans="2:27" s="1" customFormat="1" x14ac:dyDescent="0.3">
      <c r="B495" s="145"/>
      <c r="C495" s="146"/>
      <c r="D495" s="146"/>
      <c r="E495" s="146"/>
      <c r="F495" s="146"/>
      <c r="G495" s="146"/>
      <c r="H495" s="147"/>
      <c r="I495" s="146"/>
      <c r="J495" s="146"/>
      <c r="K495" s="146"/>
      <c r="L4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5" s="151" t="str">
        <f>IF(Tabela1[[#This Row],[Qinf Secção H]]=" -", " -", Tabela1[[#This Row],[Quantidade máxima (q) (tonelada)]]/Tabela1[[#This Row],[Qinf Secção H]])</f>
        <v xml:space="preserve"> -</v>
      </c>
      <c r="U495" s="152" t="str">
        <f>IF(Tabela1[[#This Row],[Qinf Secção P]]=" -", " -", Tabela1[[#This Row],[Quantidade máxima (q) (tonelada)]]/Tabela1[[#This Row],[Qinf Secção P]])</f>
        <v xml:space="preserve"> -</v>
      </c>
      <c r="V495" s="153" t="str">
        <f>IF(Tabela1[[#This Row],[Qinf Secção E]]=" -", " -", Tabela1[[#This Row],[Quantidade máxima (q) (tonelada)]]/Tabela1[[#This Row],[Qinf Secção E]])</f>
        <v xml:space="preserve"> -</v>
      </c>
      <c r="W495" s="152" t="str">
        <f>IF(Tabela1[[#This Row],[Qsup Secção H]]=" -", " -", Tabela1[[#This Row],[Quantidade máxima (q) (tonelada)]]/Tabela1[[#This Row],[Qsup Secção H]])</f>
        <v xml:space="preserve"> -</v>
      </c>
      <c r="X495" s="152" t="str">
        <f>IF(Tabela1[[#This Row],[Qsup Secção P]]=" -", " -", Tabela1[[#This Row],[Quantidade máxima (q) (tonelada)]]/Tabela1[[#This Row],[Qsup Secção P]])</f>
        <v xml:space="preserve"> -</v>
      </c>
      <c r="Y495" s="153" t="str">
        <f>IF(Tabela1[[#This Row],[Qsup Secção E]]=" -", " -", Tabela1[[#This Row],[Quantidade máxima (q) (tonelada)]]/Tabela1[[#This Row],[Qsup Secção E]])</f>
        <v xml:space="preserve"> -</v>
      </c>
      <c r="Z4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6" spans="2:27" s="1" customFormat="1" x14ac:dyDescent="0.3">
      <c r="B496" s="145"/>
      <c r="C496" s="146"/>
      <c r="D496" s="146"/>
      <c r="E496" s="146"/>
      <c r="F496" s="146"/>
      <c r="G496" s="146"/>
      <c r="H496" s="147"/>
      <c r="I496" s="146"/>
      <c r="J496" s="146"/>
      <c r="K496" s="146"/>
      <c r="L4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6" s="151" t="str">
        <f>IF(Tabela1[[#This Row],[Qinf Secção H]]=" -", " -", Tabela1[[#This Row],[Quantidade máxima (q) (tonelada)]]/Tabela1[[#This Row],[Qinf Secção H]])</f>
        <v xml:space="preserve"> -</v>
      </c>
      <c r="U496" s="152" t="str">
        <f>IF(Tabela1[[#This Row],[Qinf Secção P]]=" -", " -", Tabela1[[#This Row],[Quantidade máxima (q) (tonelada)]]/Tabela1[[#This Row],[Qinf Secção P]])</f>
        <v xml:space="preserve"> -</v>
      </c>
      <c r="V496" s="153" t="str">
        <f>IF(Tabela1[[#This Row],[Qinf Secção E]]=" -", " -", Tabela1[[#This Row],[Quantidade máxima (q) (tonelada)]]/Tabela1[[#This Row],[Qinf Secção E]])</f>
        <v xml:space="preserve"> -</v>
      </c>
      <c r="W496" s="152" t="str">
        <f>IF(Tabela1[[#This Row],[Qsup Secção H]]=" -", " -", Tabela1[[#This Row],[Quantidade máxima (q) (tonelada)]]/Tabela1[[#This Row],[Qsup Secção H]])</f>
        <v xml:space="preserve"> -</v>
      </c>
      <c r="X496" s="152" t="str">
        <f>IF(Tabela1[[#This Row],[Qsup Secção P]]=" -", " -", Tabela1[[#This Row],[Quantidade máxima (q) (tonelada)]]/Tabela1[[#This Row],[Qsup Secção P]])</f>
        <v xml:space="preserve"> -</v>
      </c>
      <c r="Y496" s="153" t="str">
        <f>IF(Tabela1[[#This Row],[Qsup Secção E]]=" -", " -", Tabela1[[#This Row],[Quantidade máxima (q) (tonelada)]]/Tabela1[[#This Row],[Qsup Secção E]])</f>
        <v xml:space="preserve"> -</v>
      </c>
      <c r="Z4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7" spans="2:27" s="1" customFormat="1" x14ac:dyDescent="0.3">
      <c r="B497" s="145"/>
      <c r="C497" s="146"/>
      <c r="D497" s="146"/>
      <c r="E497" s="146"/>
      <c r="F497" s="146"/>
      <c r="G497" s="146"/>
      <c r="H497" s="147"/>
      <c r="I497" s="146"/>
      <c r="J497" s="146"/>
      <c r="K497" s="146"/>
      <c r="L4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7" s="151" t="str">
        <f>IF(Tabela1[[#This Row],[Qinf Secção H]]=" -", " -", Tabela1[[#This Row],[Quantidade máxima (q) (tonelada)]]/Tabela1[[#This Row],[Qinf Secção H]])</f>
        <v xml:space="preserve"> -</v>
      </c>
      <c r="U497" s="152" t="str">
        <f>IF(Tabela1[[#This Row],[Qinf Secção P]]=" -", " -", Tabela1[[#This Row],[Quantidade máxima (q) (tonelada)]]/Tabela1[[#This Row],[Qinf Secção P]])</f>
        <v xml:space="preserve"> -</v>
      </c>
      <c r="V497" s="153" t="str">
        <f>IF(Tabela1[[#This Row],[Qinf Secção E]]=" -", " -", Tabela1[[#This Row],[Quantidade máxima (q) (tonelada)]]/Tabela1[[#This Row],[Qinf Secção E]])</f>
        <v xml:space="preserve"> -</v>
      </c>
      <c r="W497" s="152" t="str">
        <f>IF(Tabela1[[#This Row],[Qsup Secção H]]=" -", " -", Tabela1[[#This Row],[Quantidade máxima (q) (tonelada)]]/Tabela1[[#This Row],[Qsup Secção H]])</f>
        <v xml:space="preserve"> -</v>
      </c>
      <c r="X497" s="152" t="str">
        <f>IF(Tabela1[[#This Row],[Qsup Secção P]]=" -", " -", Tabela1[[#This Row],[Quantidade máxima (q) (tonelada)]]/Tabela1[[#This Row],[Qsup Secção P]])</f>
        <v xml:space="preserve"> -</v>
      </c>
      <c r="Y497" s="153" t="str">
        <f>IF(Tabela1[[#This Row],[Qsup Secção E]]=" -", " -", Tabela1[[#This Row],[Quantidade máxima (q) (tonelada)]]/Tabela1[[#This Row],[Qsup Secção E]])</f>
        <v xml:space="preserve"> -</v>
      </c>
      <c r="Z4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8" spans="2:27" s="1" customFormat="1" x14ac:dyDescent="0.3">
      <c r="B498" s="145"/>
      <c r="C498" s="146"/>
      <c r="D498" s="146"/>
      <c r="E498" s="146"/>
      <c r="F498" s="146"/>
      <c r="G498" s="146"/>
      <c r="H498" s="147"/>
      <c r="I498" s="146"/>
      <c r="J498" s="146"/>
      <c r="K498" s="146"/>
      <c r="L4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8" s="151" t="str">
        <f>IF(Tabela1[[#This Row],[Qinf Secção H]]=" -", " -", Tabela1[[#This Row],[Quantidade máxima (q) (tonelada)]]/Tabela1[[#This Row],[Qinf Secção H]])</f>
        <v xml:space="preserve"> -</v>
      </c>
      <c r="U498" s="152" t="str">
        <f>IF(Tabela1[[#This Row],[Qinf Secção P]]=" -", " -", Tabela1[[#This Row],[Quantidade máxima (q) (tonelada)]]/Tabela1[[#This Row],[Qinf Secção P]])</f>
        <v xml:space="preserve"> -</v>
      </c>
      <c r="V498" s="153" t="str">
        <f>IF(Tabela1[[#This Row],[Qinf Secção E]]=" -", " -", Tabela1[[#This Row],[Quantidade máxima (q) (tonelada)]]/Tabela1[[#This Row],[Qinf Secção E]])</f>
        <v xml:space="preserve"> -</v>
      </c>
      <c r="W498" s="152" t="str">
        <f>IF(Tabela1[[#This Row],[Qsup Secção H]]=" -", " -", Tabela1[[#This Row],[Quantidade máxima (q) (tonelada)]]/Tabela1[[#This Row],[Qsup Secção H]])</f>
        <v xml:space="preserve"> -</v>
      </c>
      <c r="X498" s="152" t="str">
        <f>IF(Tabela1[[#This Row],[Qsup Secção P]]=" -", " -", Tabela1[[#This Row],[Quantidade máxima (q) (tonelada)]]/Tabela1[[#This Row],[Qsup Secção P]])</f>
        <v xml:space="preserve"> -</v>
      </c>
      <c r="Y498" s="153" t="str">
        <f>IF(Tabela1[[#This Row],[Qsup Secção E]]=" -", " -", Tabela1[[#This Row],[Quantidade máxima (q) (tonelada)]]/Tabela1[[#This Row],[Qsup Secção E]])</f>
        <v xml:space="preserve"> -</v>
      </c>
      <c r="Z4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499" spans="2:27" s="1" customFormat="1" x14ac:dyDescent="0.3">
      <c r="B499" s="145"/>
      <c r="C499" s="146"/>
      <c r="D499" s="146"/>
      <c r="E499" s="146"/>
      <c r="F499" s="146"/>
      <c r="G499" s="146"/>
      <c r="H499" s="147"/>
      <c r="I499" s="146"/>
      <c r="J499" s="146"/>
      <c r="K499" s="146"/>
      <c r="L4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4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4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4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4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4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4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4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499" s="151" t="str">
        <f>IF(Tabela1[[#This Row],[Qinf Secção H]]=" -", " -", Tabela1[[#This Row],[Quantidade máxima (q) (tonelada)]]/Tabela1[[#This Row],[Qinf Secção H]])</f>
        <v xml:space="preserve"> -</v>
      </c>
      <c r="U499" s="152" t="str">
        <f>IF(Tabela1[[#This Row],[Qinf Secção P]]=" -", " -", Tabela1[[#This Row],[Quantidade máxima (q) (tonelada)]]/Tabela1[[#This Row],[Qinf Secção P]])</f>
        <v xml:space="preserve"> -</v>
      </c>
      <c r="V499" s="153" t="str">
        <f>IF(Tabela1[[#This Row],[Qinf Secção E]]=" -", " -", Tabela1[[#This Row],[Quantidade máxima (q) (tonelada)]]/Tabela1[[#This Row],[Qinf Secção E]])</f>
        <v xml:space="preserve"> -</v>
      </c>
      <c r="W499" s="152" t="str">
        <f>IF(Tabela1[[#This Row],[Qsup Secção H]]=" -", " -", Tabela1[[#This Row],[Quantidade máxima (q) (tonelada)]]/Tabela1[[#This Row],[Qsup Secção H]])</f>
        <v xml:space="preserve"> -</v>
      </c>
      <c r="X499" s="152" t="str">
        <f>IF(Tabela1[[#This Row],[Qsup Secção P]]=" -", " -", Tabela1[[#This Row],[Quantidade máxima (q) (tonelada)]]/Tabela1[[#This Row],[Qsup Secção P]])</f>
        <v xml:space="preserve"> -</v>
      </c>
      <c r="Y499" s="153" t="str">
        <f>IF(Tabela1[[#This Row],[Qsup Secção E]]=" -", " -", Tabela1[[#This Row],[Quantidade máxima (q) (tonelada)]]/Tabela1[[#This Row],[Qsup Secção E]])</f>
        <v xml:space="preserve"> -</v>
      </c>
      <c r="Z4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4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0" spans="2:27" s="1" customFormat="1" x14ac:dyDescent="0.3">
      <c r="B500" s="145"/>
      <c r="C500" s="146"/>
      <c r="D500" s="146"/>
      <c r="E500" s="146"/>
      <c r="F500" s="146"/>
      <c r="G500" s="146"/>
      <c r="H500" s="147"/>
      <c r="I500" s="146"/>
      <c r="J500" s="146"/>
      <c r="K500" s="146"/>
      <c r="L5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0" s="151" t="str">
        <f>IF(Tabela1[[#This Row],[Qinf Secção H]]=" -", " -", Tabela1[[#This Row],[Quantidade máxima (q) (tonelada)]]/Tabela1[[#This Row],[Qinf Secção H]])</f>
        <v xml:space="preserve"> -</v>
      </c>
      <c r="U500" s="152" t="str">
        <f>IF(Tabela1[[#This Row],[Qinf Secção P]]=" -", " -", Tabela1[[#This Row],[Quantidade máxima (q) (tonelada)]]/Tabela1[[#This Row],[Qinf Secção P]])</f>
        <v xml:space="preserve"> -</v>
      </c>
      <c r="V500" s="153" t="str">
        <f>IF(Tabela1[[#This Row],[Qinf Secção E]]=" -", " -", Tabela1[[#This Row],[Quantidade máxima (q) (tonelada)]]/Tabela1[[#This Row],[Qinf Secção E]])</f>
        <v xml:space="preserve"> -</v>
      </c>
      <c r="W500" s="152" t="str">
        <f>IF(Tabela1[[#This Row],[Qsup Secção H]]=" -", " -", Tabela1[[#This Row],[Quantidade máxima (q) (tonelada)]]/Tabela1[[#This Row],[Qsup Secção H]])</f>
        <v xml:space="preserve"> -</v>
      </c>
      <c r="X500" s="152" t="str">
        <f>IF(Tabela1[[#This Row],[Qsup Secção P]]=" -", " -", Tabela1[[#This Row],[Quantidade máxima (q) (tonelada)]]/Tabela1[[#This Row],[Qsup Secção P]])</f>
        <v xml:space="preserve"> -</v>
      </c>
      <c r="Y500" s="153" t="str">
        <f>IF(Tabela1[[#This Row],[Qsup Secção E]]=" -", " -", Tabela1[[#This Row],[Quantidade máxima (q) (tonelada)]]/Tabela1[[#This Row],[Qsup Secção E]])</f>
        <v xml:space="preserve"> -</v>
      </c>
      <c r="Z5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1" spans="2:27" s="1" customFormat="1" x14ac:dyDescent="0.3">
      <c r="B501" s="145"/>
      <c r="C501" s="146"/>
      <c r="D501" s="146"/>
      <c r="E501" s="146"/>
      <c r="F501" s="146"/>
      <c r="G501" s="146"/>
      <c r="H501" s="147"/>
      <c r="I501" s="146"/>
      <c r="J501" s="146"/>
      <c r="K501" s="146"/>
      <c r="L5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1" s="151" t="str">
        <f>IF(Tabela1[[#This Row],[Qinf Secção H]]=" -", " -", Tabela1[[#This Row],[Quantidade máxima (q) (tonelada)]]/Tabela1[[#This Row],[Qinf Secção H]])</f>
        <v xml:space="preserve"> -</v>
      </c>
      <c r="U501" s="152" t="str">
        <f>IF(Tabela1[[#This Row],[Qinf Secção P]]=" -", " -", Tabela1[[#This Row],[Quantidade máxima (q) (tonelada)]]/Tabela1[[#This Row],[Qinf Secção P]])</f>
        <v xml:space="preserve"> -</v>
      </c>
      <c r="V501" s="153" t="str">
        <f>IF(Tabela1[[#This Row],[Qinf Secção E]]=" -", " -", Tabela1[[#This Row],[Quantidade máxima (q) (tonelada)]]/Tabela1[[#This Row],[Qinf Secção E]])</f>
        <v xml:space="preserve"> -</v>
      </c>
      <c r="W501" s="152" t="str">
        <f>IF(Tabela1[[#This Row],[Qsup Secção H]]=" -", " -", Tabela1[[#This Row],[Quantidade máxima (q) (tonelada)]]/Tabela1[[#This Row],[Qsup Secção H]])</f>
        <v xml:space="preserve"> -</v>
      </c>
      <c r="X501" s="152" t="str">
        <f>IF(Tabela1[[#This Row],[Qsup Secção P]]=" -", " -", Tabela1[[#This Row],[Quantidade máxima (q) (tonelada)]]/Tabela1[[#This Row],[Qsup Secção P]])</f>
        <v xml:space="preserve"> -</v>
      </c>
      <c r="Y501" s="153" t="str">
        <f>IF(Tabela1[[#This Row],[Qsup Secção E]]=" -", " -", Tabela1[[#This Row],[Quantidade máxima (q) (tonelada)]]/Tabela1[[#This Row],[Qsup Secção E]])</f>
        <v xml:space="preserve"> -</v>
      </c>
      <c r="Z5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2" spans="2:27" s="1" customFormat="1" x14ac:dyDescent="0.3">
      <c r="B502" s="145"/>
      <c r="C502" s="146"/>
      <c r="D502" s="146"/>
      <c r="E502" s="146"/>
      <c r="F502" s="146"/>
      <c r="G502" s="146"/>
      <c r="H502" s="147"/>
      <c r="I502" s="146"/>
      <c r="J502" s="146"/>
      <c r="K502" s="146"/>
      <c r="L5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2" s="151" t="str">
        <f>IF(Tabela1[[#This Row],[Qinf Secção H]]=" -", " -", Tabela1[[#This Row],[Quantidade máxima (q) (tonelada)]]/Tabela1[[#This Row],[Qinf Secção H]])</f>
        <v xml:space="preserve"> -</v>
      </c>
      <c r="U502" s="152" t="str">
        <f>IF(Tabela1[[#This Row],[Qinf Secção P]]=" -", " -", Tabela1[[#This Row],[Quantidade máxima (q) (tonelada)]]/Tabela1[[#This Row],[Qinf Secção P]])</f>
        <v xml:space="preserve"> -</v>
      </c>
      <c r="V502" s="153" t="str">
        <f>IF(Tabela1[[#This Row],[Qinf Secção E]]=" -", " -", Tabela1[[#This Row],[Quantidade máxima (q) (tonelada)]]/Tabela1[[#This Row],[Qinf Secção E]])</f>
        <v xml:space="preserve"> -</v>
      </c>
      <c r="W502" s="152" t="str">
        <f>IF(Tabela1[[#This Row],[Qsup Secção H]]=" -", " -", Tabela1[[#This Row],[Quantidade máxima (q) (tonelada)]]/Tabela1[[#This Row],[Qsup Secção H]])</f>
        <v xml:space="preserve"> -</v>
      </c>
      <c r="X502" s="152" t="str">
        <f>IF(Tabela1[[#This Row],[Qsup Secção P]]=" -", " -", Tabela1[[#This Row],[Quantidade máxima (q) (tonelada)]]/Tabela1[[#This Row],[Qsup Secção P]])</f>
        <v xml:space="preserve"> -</v>
      </c>
      <c r="Y502" s="153" t="str">
        <f>IF(Tabela1[[#This Row],[Qsup Secção E]]=" -", " -", Tabela1[[#This Row],[Quantidade máxima (q) (tonelada)]]/Tabela1[[#This Row],[Qsup Secção E]])</f>
        <v xml:space="preserve"> -</v>
      </c>
      <c r="Z5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3" spans="2:27" s="1" customFormat="1" x14ac:dyDescent="0.3">
      <c r="B503" s="145"/>
      <c r="C503" s="146"/>
      <c r="D503" s="146"/>
      <c r="E503" s="146"/>
      <c r="F503" s="146"/>
      <c r="G503" s="146"/>
      <c r="H503" s="147"/>
      <c r="I503" s="146"/>
      <c r="J503" s="146"/>
      <c r="K503" s="146"/>
      <c r="L5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3" s="151" t="str">
        <f>IF(Tabela1[[#This Row],[Qinf Secção H]]=" -", " -", Tabela1[[#This Row],[Quantidade máxima (q) (tonelada)]]/Tabela1[[#This Row],[Qinf Secção H]])</f>
        <v xml:space="preserve"> -</v>
      </c>
      <c r="U503" s="152" t="str">
        <f>IF(Tabela1[[#This Row],[Qinf Secção P]]=" -", " -", Tabela1[[#This Row],[Quantidade máxima (q) (tonelada)]]/Tabela1[[#This Row],[Qinf Secção P]])</f>
        <v xml:space="preserve"> -</v>
      </c>
      <c r="V503" s="153" t="str">
        <f>IF(Tabela1[[#This Row],[Qinf Secção E]]=" -", " -", Tabela1[[#This Row],[Quantidade máxima (q) (tonelada)]]/Tabela1[[#This Row],[Qinf Secção E]])</f>
        <v xml:space="preserve"> -</v>
      </c>
      <c r="W503" s="152" t="str">
        <f>IF(Tabela1[[#This Row],[Qsup Secção H]]=" -", " -", Tabela1[[#This Row],[Quantidade máxima (q) (tonelada)]]/Tabela1[[#This Row],[Qsup Secção H]])</f>
        <v xml:space="preserve"> -</v>
      </c>
      <c r="X503" s="152" t="str">
        <f>IF(Tabela1[[#This Row],[Qsup Secção P]]=" -", " -", Tabela1[[#This Row],[Quantidade máxima (q) (tonelada)]]/Tabela1[[#This Row],[Qsup Secção P]])</f>
        <v xml:space="preserve"> -</v>
      </c>
      <c r="Y503" s="153" t="str">
        <f>IF(Tabela1[[#This Row],[Qsup Secção E]]=" -", " -", Tabela1[[#This Row],[Quantidade máxima (q) (tonelada)]]/Tabela1[[#This Row],[Qsup Secção E]])</f>
        <v xml:space="preserve"> -</v>
      </c>
      <c r="Z5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4" spans="2:27" s="1" customFormat="1" x14ac:dyDescent="0.3">
      <c r="B504" s="145"/>
      <c r="C504" s="146"/>
      <c r="D504" s="146"/>
      <c r="E504" s="146"/>
      <c r="F504" s="146"/>
      <c r="G504" s="146"/>
      <c r="H504" s="147"/>
      <c r="I504" s="146"/>
      <c r="J504" s="146"/>
      <c r="K504" s="146"/>
      <c r="L5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4" s="151" t="str">
        <f>IF(Tabela1[[#This Row],[Qinf Secção H]]=" -", " -", Tabela1[[#This Row],[Quantidade máxima (q) (tonelada)]]/Tabela1[[#This Row],[Qinf Secção H]])</f>
        <v xml:space="preserve"> -</v>
      </c>
      <c r="U504" s="152" t="str">
        <f>IF(Tabela1[[#This Row],[Qinf Secção P]]=" -", " -", Tabela1[[#This Row],[Quantidade máxima (q) (tonelada)]]/Tabela1[[#This Row],[Qinf Secção P]])</f>
        <v xml:space="preserve"> -</v>
      </c>
      <c r="V504" s="153" t="str">
        <f>IF(Tabela1[[#This Row],[Qinf Secção E]]=" -", " -", Tabela1[[#This Row],[Quantidade máxima (q) (tonelada)]]/Tabela1[[#This Row],[Qinf Secção E]])</f>
        <v xml:space="preserve"> -</v>
      </c>
      <c r="W504" s="152" t="str">
        <f>IF(Tabela1[[#This Row],[Qsup Secção H]]=" -", " -", Tabela1[[#This Row],[Quantidade máxima (q) (tonelada)]]/Tabela1[[#This Row],[Qsup Secção H]])</f>
        <v xml:space="preserve"> -</v>
      </c>
      <c r="X504" s="152" t="str">
        <f>IF(Tabela1[[#This Row],[Qsup Secção P]]=" -", " -", Tabela1[[#This Row],[Quantidade máxima (q) (tonelada)]]/Tabela1[[#This Row],[Qsup Secção P]])</f>
        <v xml:space="preserve"> -</v>
      </c>
      <c r="Y504" s="153" t="str">
        <f>IF(Tabela1[[#This Row],[Qsup Secção E]]=" -", " -", Tabela1[[#This Row],[Quantidade máxima (q) (tonelada)]]/Tabela1[[#This Row],[Qsup Secção E]])</f>
        <v xml:space="preserve"> -</v>
      </c>
      <c r="Z5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5" spans="2:27" s="1" customFormat="1" x14ac:dyDescent="0.3">
      <c r="B505" s="145"/>
      <c r="C505" s="146"/>
      <c r="D505" s="146"/>
      <c r="E505" s="146"/>
      <c r="F505" s="146"/>
      <c r="G505" s="146"/>
      <c r="H505" s="147"/>
      <c r="I505" s="146"/>
      <c r="J505" s="146"/>
      <c r="K505" s="146"/>
      <c r="L5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5" s="151" t="str">
        <f>IF(Tabela1[[#This Row],[Qinf Secção H]]=" -", " -", Tabela1[[#This Row],[Quantidade máxima (q) (tonelada)]]/Tabela1[[#This Row],[Qinf Secção H]])</f>
        <v xml:space="preserve"> -</v>
      </c>
      <c r="U505" s="152" t="str">
        <f>IF(Tabela1[[#This Row],[Qinf Secção P]]=" -", " -", Tabela1[[#This Row],[Quantidade máxima (q) (tonelada)]]/Tabela1[[#This Row],[Qinf Secção P]])</f>
        <v xml:space="preserve"> -</v>
      </c>
      <c r="V505" s="153" t="str">
        <f>IF(Tabela1[[#This Row],[Qinf Secção E]]=" -", " -", Tabela1[[#This Row],[Quantidade máxima (q) (tonelada)]]/Tabela1[[#This Row],[Qinf Secção E]])</f>
        <v xml:space="preserve"> -</v>
      </c>
      <c r="W505" s="152" t="str">
        <f>IF(Tabela1[[#This Row],[Qsup Secção H]]=" -", " -", Tabela1[[#This Row],[Quantidade máxima (q) (tonelada)]]/Tabela1[[#This Row],[Qsup Secção H]])</f>
        <v xml:space="preserve"> -</v>
      </c>
      <c r="X505" s="152" t="str">
        <f>IF(Tabela1[[#This Row],[Qsup Secção P]]=" -", " -", Tabela1[[#This Row],[Quantidade máxima (q) (tonelada)]]/Tabela1[[#This Row],[Qsup Secção P]])</f>
        <v xml:space="preserve"> -</v>
      </c>
      <c r="Y505" s="153" t="str">
        <f>IF(Tabela1[[#This Row],[Qsup Secção E]]=" -", " -", Tabela1[[#This Row],[Quantidade máxima (q) (tonelada)]]/Tabela1[[#This Row],[Qsup Secção E]])</f>
        <v xml:space="preserve"> -</v>
      </c>
      <c r="Z5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6" spans="2:27" s="1" customFormat="1" x14ac:dyDescent="0.3">
      <c r="B506" s="145"/>
      <c r="C506" s="146"/>
      <c r="D506" s="146"/>
      <c r="E506" s="146"/>
      <c r="F506" s="146"/>
      <c r="G506" s="146"/>
      <c r="H506" s="147"/>
      <c r="I506" s="146"/>
      <c r="J506" s="146"/>
      <c r="K506" s="146"/>
      <c r="L5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6" s="151" t="str">
        <f>IF(Tabela1[[#This Row],[Qinf Secção H]]=" -", " -", Tabela1[[#This Row],[Quantidade máxima (q) (tonelada)]]/Tabela1[[#This Row],[Qinf Secção H]])</f>
        <v xml:space="preserve"> -</v>
      </c>
      <c r="U506" s="152" t="str">
        <f>IF(Tabela1[[#This Row],[Qinf Secção P]]=" -", " -", Tabela1[[#This Row],[Quantidade máxima (q) (tonelada)]]/Tabela1[[#This Row],[Qinf Secção P]])</f>
        <v xml:space="preserve"> -</v>
      </c>
      <c r="V506" s="153" t="str">
        <f>IF(Tabela1[[#This Row],[Qinf Secção E]]=" -", " -", Tabela1[[#This Row],[Quantidade máxima (q) (tonelada)]]/Tabela1[[#This Row],[Qinf Secção E]])</f>
        <v xml:space="preserve"> -</v>
      </c>
      <c r="W506" s="152" t="str">
        <f>IF(Tabela1[[#This Row],[Qsup Secção H]]=" -", " -", Tabela1[[#This Row],[Quantidade máxima (q) (tonelada)]]/Tabela1[[#This Row],[Qsup Secção H]])</f>
        <v xml:space="preserve"> -</v>
      </c>
      <c r="X506" s="152" t="str">
        <f>IF(Tabela1[[#This Row],[Qsup Secção P]]=" -", " -", Tabela1[[#This Row],[Quantidade máxima (q) (tonelada)]]/Tabela1[[#This Row],[Qsup Secção P]])</f>
        <v xml:space="preserve"> -</v>
      </c>
      <c r="Y506" s="153" t="str">
        <f>IF(Tabela1[[#This Row],[Qsup Secção E]]=" -", " -", Tabela1[[#This Row],[Quantidade máxima (q) (tonelada)]]/Tabela1[[#This Row],[Qsup Secção E]])</f>
        <v xml:space="preserve"> -</v>
      </c>
      <c r="Z5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7" spans="2:27" s="1" customFormat="1" x14ac:dyDescent="0.3">
      <c r="B507" s="145"/>
      <c r="C507" s="146"/>
      <c r="D507" s="146"/>
      <c r="E507" s="146"/>
      <c r="F507" s="146"/>
      <c r="G507" s="146"/>
      <c r="H507" s="147"/>
      <c r="I507" s="146"/>
      <c r="J507" s="146"/>
      <c r="K507" s="146"/>
      <c r="L5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7" s="151" t="str">
        <f>IF(Tabela1[[#This Row],[Qinf Secção H]]=" -", " -", Tabela1[[#This Row],[Quantidade máxima (q) (tonelada)]]/Tabela1[[#This Row],[Qinf Secção H]])</f>
        <v xml:space="preserve"> -</v>
      </c>
      <c r="U507" s="152" t="str">
        <f>IF(Tabela1[[#This Row],[Qinf Secção P]]=" -", " -", Tabela1[[#This Row],[Quantidade máxima (q) (tonelada)]]/Tabela1[[#This Row],[Qinf Secção P]])</f>
        <v xml:space="preserve"> -</v>
      </c>
      <c r="V507" s="153" t="str">
        <f>IF(Tabela1[[#This Row],[Qinf Secção E]]=" -", " -", Tabela1[[#This Row],[Quantidade máxima (q) (tonelada)]]/Tabela1[[#This Row],[Qinf Secção E]])</f>
        <v xml:space="preserve"> -</v>
      </c>
      <c r="W507" s="152" t="str">
        <f>IF(Tabela1[[#This Row],[Qsup Secção H]]=" -", " -", Tabela1[[#This Row],[Quantidade máxima (q) (tonelada)]]/Tabela1[[#This Row],[Qsup Secção H]])</f>
        <v xml:space="preserve"> -</v>
      </c>
      <c r="X507" s="152" t="str">
        <f>IF(Tabela1[[#This Row],[Qsup Secção P]]=" -", " -", Tabela1[[#This Row],[Quantidade máxima (q) (tonelada)]]/Tabela1[[#This Row],[Qsup Secção P]])</f>
        <v xml:space="preserve"> -</v>
      </c>
      <c r="Y507" s="153" t="str">
        <f>IF(Tabela1[[#This Row],[Qsup Secção E]]=" -", " -", Tabela1[[#This Row],[Quantidade máxima (q) (tonelada)]]/Tabela1[[#This Row],[Qsup Secção E]])</f>
        <v xml:space="preserve"> -</v>
      </c>
      <c r="Z5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8" spans="2:27" s="1" customFormat="1" x14ac:dyDescent="0.3">
      <c r="B508" s="145"/>
      <c r="C508" s="146"/>
      <c r="D508" s="146"/>
      <c r="E508" s="146"/>
      <c r="F508" s="146"/>
      <c r="G508" s="146"/>
      <c r="H508" s="147"/>
      <c r="I508" s="146"/>
      <c r="J508" s="146"/>
      <c r="K508" s="146"/>
      <c r="L5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8" s="151" t="str">
        <f>IF(Tabela1[[#This Row],[Qinf Secção H]]=" -", " -", Tabela1[[#This Row],[Quantidade máxima (q) (tonelada)]]/Tabela1[[#This Row],[Qinf Secção H]])</f>
        <v xml:space="preserve"> -</v>
      </c>
      <c r="U508" s="152" t="str">
        <f>IF(Tabela1[[#This Row],[Qinf Secção P]]=" -", " -", Tabela1[[#This Row],[Quantidade máxima (q) (tonelada)]]/Tabela1[[#This Row],[Qinf Secção P]])</f>
        <v xml:space="preserve"> -</v>
      </c>
      <c r="V508" s="153" t="str">
        <f>IF(Tabela1[[#This Row],[Qinf Secção E]]=" -", " -", Tabela1[[#This Row],[Quantidade máxima (q) (tonelada)]]/Tabela1[[#This Row],[Qinf Secção E]])</f>
        <v xml:space="preserve"> -</v>
      </c>
      <c r="W508" s="152" t="str">
        <f>IF(Tabela1[[#This Row],[Qsup Secção H]]=" -", " -", Tabela1[[#This Row],[Quantidade máxima (q) (tonelada)]]/Tabela1[[#This Row],[Qsup Secção H]])</f>
        <v xml:space="preserve"> -</v>
      </c>
      <c r="X508" s="152" t="str">
        <f>IF(Tabela1[[#This Row],[Qsup Secção P]]=" -", " -", Tabela1[[#This Row],[Quantidade máxima (q) (tonelada)]]/Tabela1[[#This Row],[Qsup Secção P]])</f>
        <v xml:space="preserve"> -</v>
      </c>
      <c r="Y508" s="153" t="str">
        <f>IF(Tabela1[[#This Row],[Qsup Secção E]]=" -", " -", Tabela1[[#This Row],[Quantidade máxima (q) (tonelada)]]/Tabela1[[#This Row],[Qsup Secção E]])</f>
        <v xml:space="preserve"> -</v>
      </c>
      <c r="Z5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09" spans="2:27" s="1" customFormat="1" x14ac:dyDescent="0.3">
      <c r="B509" s="145"/>
      <c r="C509" s="146"/>
      <c r="D509" s="146"/>
      <c r="E509" s="146"/>
      <c r="F509" s="146"/>
      <c r="G509" s="146"/>
      <c r="H509" s="147"/>
      <c r="I509" s="146"/>
      <c r="J509" s="146"/>
      <c r="K509" s="146"/>
      <c r="L5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09" s="151" t="str">
        <f>IF(Tabela1[[#This Row],[Qinf Secção H]]=" -", " -", Tabela1[[#This Row],[Quantidade máxima (q) (tonelada)]]/Tabela1[[#This Row],[Qinf Secção H]])</f>
        <v xml:space="preserve"> -</v>
      </c>
      <c r="U509" s="152" t="str">
        <f>IF(Tabela1[[#This Row],[Qinf Secção P]]=" -", " -", Tabela1[[#This Row],[Quantidade máxima (q) (tonelada)]]/Tabela1[[#This Row],[Qinf Secção P]])</f>
        <v xml:space="preserve"> -</v>
      </c>
      <c r="V509" s="153" t="str">
        <f>IF(Tabela1[[#This Row],[Qinf Secção E]]=" -", " -", Tabela1[[#This Row],[Quantidade máxima (q) (tonelada)]]/Tabela1[[#This Row],[Qinf Secção E]])</f>
        <v xml:space="preserve"> -</v>
      </c>
      <c r="W509" s="152" t="str">
        <f>IF(Tabela1[[#This Row],[Qsup Secção H]]=" -", " -", Tabela1[[#This Row],[Quantidade máxima (q) (tonelada)]]/Tabela1[[#This Row],[Qsup Secção H]])</f>
        <v xml:space="preserve"> -</v>
      </c>
      <c r="X509" s="152" t="str">
        <f>IF(Tabela1[[#This Row],[Qsup Secção P]]=" -", " -", Tabela1[[#This Row],[Quantidade máxima (q) (tonelada)]]/Tabela1[[#This Row],[Qsup Secção P]])</f>
        <v xml:space="preserve"> -</v>
      </c>
      <c r="Y509" s="153" t="str">
        <f>IF(Tabela1[[#This Row],[Qsup Secção E]]=" -", " -", Tabela1[[#This Row],[Quantidade máxima (q) (tonelada)]]/Tabela1[[#This Row],[Qsup Secção E]])</f>
        <v xml:space="preserve"> -</v>
      </c>
      <c r="Z5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0" spans="2:27" s="1" customFormat="1" x14ac:dyDescent="0.3">
      <c r="B510" s="145"/>
      <c r="C510" s="146"/>
      <c r="D510" s="146"/>
      <c r="E510" s="146"/>
      <c r="F510" s="146"/>
      <c r="G510" s="146"/>
      <c r="H510" s="147"/>
      <c r="I510" s="146"/>
      <c r="J510" s="146"/>
      <c r="K510" s="146"/>
      <c r="L5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0" s="151" t="str">
        <f>IF(Tabela1[[#This Row],[Qinf Secção H]]=" -", " -", Tabela1[[#This Row],[Quantidade máxima (q) (tonelada)]]/Tabela1[[#This Row],[Qinf Secção H]])</f>
        <v xml:space="preserve"> -</v>
      </c>
      <c r="U510" s="152" t="str">
        <f>IF(Tabela1[[#This Row],[Qinf Secção P]]=" -", " -", Tabela1[[#This Row],[Quantidade máxima (q) (tonelada)]]/Tabela1[[#This Row],[Qinf Secção P]])</f>
        <v xml:space="preserve"> -</v>
      </c>
      <c r="V510" s="153" t="str">
        <f>IF(Tabela1[[#This Row],[Qinf Secção E]]=" -", " -", Tabela1[[#This Row],[Quantidade máxima (q) (tonelada)]]/Tabela1[[#This Row],[Qinf Secção E]])</f>
        <v xml:space="preserve"> -</v>
      </c>
      <c r="W510" s="152" t="str">
        <f>IF(Tabela1[[#This Row],[Qsup Secção H]]=" -", " -", Tabela1[[#This Row],[Quantidade máxima (q) (tonelada)]]/Tabela1[[#This Row],[Qsup Secção H]])</f>
        <v xml:space="preserve"> -</v>
      </c>
      <c r="X510" s="152" t="str">
        <f>IF(Tabela1[[#This Row],[Qsup Secção P]]=" -", " -", Tabela1[[#This Row],[Quantidade máxima (q) (tonelada)]]/Tabela1[[#This Row],[Qsup Secção P]])</f>
        <v xml:space="preserve"> -</v>
      </c>
      <c r="Y510" s="153" t="str">
        <f>IF(Tabela1[[#This Row],[Qsup Secção E]]=" -", " -", Tabela1[[#This Row],[Quantidade máxima (q) (tonelada)]]/Tabela1[[#This Row],[Qsup Secção E]])</f>
        <v xml:space="preserve"> -</v>
      </c>
      <c r="Z5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1" spans="2:27" s="1" customFormat="1" x14ac:dyDescent="0.3">
      <c r="B511" s="145"/>
      <c r="C511" s="146"/>
      <c r="D511" s="146"/>
      <c r="E511" s="146"/>
      <c r="F511" s="146"/>
      <c r="G511" s="146"/>
      <c r="H511" s="147"/>
      <c r="I511" s="146"/>
      <c r="J511" s="146"/>
      <c r="K511" s="146"/>
      <c r="L5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1" s="151" t="str">
        <f>IF(Tabela1[[#This Row],[Qinf Secção H]]=" -", " -", Tabela1[[#This Row],[Quantidade máxima (q) (tonelada)]]/Tabela1[[#This Row],[Qinf Secção H]])</f>
        <v xml:space="preserve"> -</v>
      </c>
      <c r="U511" s="152" t="str">
        <f>IF(Tabela1[[#This Row],[Qinf Secção P]]=" -", " -", Tabela1[[#This Row],[Quantidade máxima (q) (tonelada)]]/Tabela1[[#This Row],[Qinf Secção P]])</f>
        <v xml:space="preserve"> -</v>
      </c>
      <c r="V511" s="153" t="str">
        <f>IF(Tabela1[[#This Row],[Qinf Secção E]]=" -", " -", Tabela1[[#This Row],[Quantidade máxima (q) (tonelada)]]/Tabela1[[#This Row],[Qinf Secção E]])</f>
        <v xml:space="preserve"> -</v>
      </c>
      <c r="W511" s="152" t="str">
        <f>IF(Tabela1[[#This Row],[Qsup Secção H]]=" -", " -", Tabela1[[#This Row],[Quantidade máxima (q) (tonelada)]]/Tabela1[[#This Row],[Qsup Secção H]])</f>
        <v xml:space="preserve"> -</v>
      </c>
      <c r="X511" s="152" t="str">
        <f>IF(Tabela1[[#This Row],[Qsup Secção P]]=" -", " -", Tabela1[[#This Row],[Quantidade máxima (q) (tonelada)]]/Tabela1[[#This Row],[Qsup Secção P]])</f>
        <v xml:space="preserve"> -</v>
      </c>
      <c r="Y511" s="153" t="str">
        <f>IF(Tabela1[[#This Row],[Qsup Secção E]]=" -", " -", Tabela1[[#This Row],[Quantidade máxima (q) (tonelada)]]/Tabela1[[#This Row],[Qsup Secção E]])</f>
        <v xml:space="preserve"> -</v>
      </c>
      <c r="Z5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2" spans="2:27" s="1" customFormat="1" x14ac:dyDescent="0.3">
      <c r="B512" s="145"/>
      <c r="C512" s="146"/>
      <c r="D512" s="146"/>
      <c r="E512" s="146"/>
      <c r="F512" s="146"/>
      <c r="G512" s="146"/>
      <c r="H512" s="147"/>
      <c r="I512" s="146"/>
      <c r="J512" s="146"/>
      <c r="K512" s="146"/>
      <c r="L5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2" s="151" t="str">
        <f>IF(Tabela1[[#This Row],[Qinf Secção H]]=" -", " -", Tabela1[[#This Row],[Quantidade máxima (q) (tonelada)]]/Tabela1[[#This Row],[Qinf Secção H]])</f>
        <v xml:space="preserve"> -</v>
      </c>
      <c r="U512" s="152" t="str">
        <f>IF(Tabela1[[#This Row],[Qinf Secção P]]=" -", " -", Tabela1[[#This Row],[Quantidade máxima (q) (tonelada)]]/Tabela1[[#This Row],[Qinf Secção P]])</f>
        <v xml:space="preserve"> -</v>
      </c>
      <c r="V512" s="153" t="str">
        <f>IF(Tabela1[[#This Row],[Qinf Secção E]]=" -", " -", Tabela1[[#This Row],[Quantidade máxima (q) (tonelada)]]/Tabela1[[#This Row],[Qinf Secção E]])</f>
        <v xml:space="preserve"> -</v>
      </c>
      <c r="W512" s="152" t="str">
        <f>IF(Tabela1[[#This Row],[Qsup Secção H]]=" -", " -", Tabela1[[#This Row],[Quantidade máxima (q) (tonelada)]]/Tabela1[[#This Row],[Qsup Secção H]])</f>
        <v xml:space="preserve"> -</v>
      </c>
      <c r="X512" s="152" t="str">
        <f>IF(Tabela1[[#This Row],[Qsup Secção P]]=" -", " -", Tabela1[[#This Row],[Quantidade máxima (q) (tonelada)]]/Tabela1[[#This Row],[Qsup Secção P]])</f>
        <v xml:space="preserve"> -</v>
      </c>
      <c r="Y512" s="153" t="str">
        <f>IF(Tabela1[[#This Row],[Qsup Secção E]]=" -", " -", Tabela1[[#This Row],[Quantidade máxima (q) (tonelada)]]/Tabela1[[#This Row],[Qsup Secção E]])</f>
        <v xml:space="preserve"> -</v>
      </c>
      <c r="Z5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3" spans="2:27" s="1" customFormat="1" x14ac:dyDescent="0.3">
      <c r="B513" s="145"/>
      <c r="C513" s="146"/>
      <c r="D513" s="146"/>
      <c r="E513" s="146"/>
      <c r="F513" s="146"/>
      <c r="G513" s="146"/>
      <c r="H513" s="147"/>
      <c r="I513" s="146"/>
      <c r="J513" s="146"/>
      <c r="K513" s="146"/>
      <c r="L5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3" s="151" t="str">
        <f>IF(Tabela1[[#This Row],[Qinf Secção H]]=" -", " -", Tabela1[[#This Row],[Quantidade máxima (q) (tonelada)]]/Tabela1[[#This Row],[Qinf Secção H]])</f>
        <v xml:space="preserve"> -</v>
      </c>
      <c r="U513" s="152" t="str">
        <f>IF(Tabela1[[#This Row],[Qinf Secção P]]=" -", " -", Tabela1[[#This Row],[Quantidade máxima (q) (tonelada)]]/Tabela1[[#This Row],[Qinf Secção P]])</f>
        <v xml:space="preserve"> -</v>
      </c>
      <c r="V513" s="153" t="str">
        <f>IF(Tabela1[[#This Row],[Qinf Secção E]]=" -", " -", Tabela1[[#This Row],[Quantidade máxima (q) (tonelada)]]/Tabela1[[#This Row],[Qinf Secção E]])</f>
        <v xml:space="preserve"> -</v>
      </c>
      <c r="W513" s="152" t="str">
        <f>IF(Tabela1[[#This Row],[Qsup Secção H]]=" -", " -", Tabela1[[#This Row],[Quantidade máxima (q) (tonelada)]]/Tabela1[[#This Row],[Qsup Secção H]])</f>
        <v xml:space="preserve"> -</v>
      </c>
      <c r="X513" s="152" t="str">
        <f>IF(Tabela1[[#This Row],[Qsup Secção P]]=" -", " -", Tabela1[[#This Row],[Quantidade máxima (q) (tonelada)]]/Tabela1[[#This Row],[Qsup Secção P]])</f>
        <v xml:space="preserve"> -</v>
      </c>
      <c r="Y513" s="153" t="str">
        <f>IF(Tabela1[[#This Row],[Qsup Secção E]]=" -", " -", Tabela1[[#This Row],[Quantidade máxima (q) (tonelada)]]/Tabela1[[#This Row],[Qsup Secção E]])</f>
        <v xml:space="preserve"> -</v>
      </c>
      <c r="Z5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4" spans="2:27" s="1" customFormat="1" x14ac:dyDescent="0.3">
      <c r="B514" s="145"/>
      <c r="C514" s="146"/>
      <c r="D514" s="146"/>
      <c r="E514" s="146"/>
      <c r="F514" s="146"/>
      <c r="G514" s="146"/>
      <c r="H514" s="147"/>
      <c r="I514" s="146"/>
      <c r="J514" s="146"/>
      <c r="K514" s="146"/>
      <c r="L5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4" s="151" t="str">
        <f>IF(Tabela1[[#This Row],[Qinf Secção H]]=" -", " -", Tabela1[[#This Row],[Quantidade máxima (q) (tonelada)]]/Tabela1[[#This Row],[Qinf Secção H]])</f>
        <v xml:space="preserve"> -</v>
      </c>
      <c r="U514" s="152" t="str">
        <f>IF(Tabela1[[#This Row],[Qinf Secção P]]=" -", " -", Tabela1[[#This Row],[Quantidade máxima (q) (tonelada)]]/Tabela1[[#This Row],[Qinf Secção P]])</f>
        <v xml:space="preserve"> -</v>
      </c>
      <c r="V514" s="153" t="str">
        <f>IF(Tabela1[[#This Row],[Qinf Secção E]]=" -", " -", Tabela1[[#This Row],[Quantidade máxima (q) (tonelada)]]/Tabela1[[#This Row],[Qinf Secção E]])</f>
        <v xml:space="preserve"> -</v>
      </c>
      <c r="W514" s="152" t="str">
        <f>IF(Tabela1[[#This Row],[Qsup Secção H]]=" -", " -", Tabela1[[#This Row],[Quantidade máxima (q) (tonelada)]]/Tabela1[[#This Row],[Qsup Secção H]])</f>
        <v xml:space="preserve"> -</v>
      </c>
      <c r="X514" s="152" t="str">
        <f>IF(Tabela1[[#This Row],[Qsup Secção P]]=" -", " -", Tabela1[[#This Row],[Quantidade máxima (q) (tonelada)]]/Tabela1[[#This Row],[Qsup Secção P]])</f>
        <v xml:space="preserve"> -</v>
      </c>
      <c r="Y514" s="153" t="str">
        <f>IF(Tabela1[[#This Row],[Qsup Secção E]]=" -", " -", Tabela1[[#This Row],[Quantidade máxima (q) (tonelada)]]/Tabela1[[#This Row],[Qsup Secção E]])</f>
        <v xml:space="preserve"> -</v>
      </c>
      <c r="Z5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5" spans="2:27" s="1" customFormat="1" x14ac:dyDescent="0.3">
      <c r="B515" s="145"/>
      <c r="C515" s="146"/>
      <c r="D515" s="146"/>
      <c r="E515" s="146"/>
      <c r="F515" s="146"/>
      <c r="G515" s="146"/>
      <c r="H515" s="147"/>
      <c r="I515" s="146"/>
      <c r="J515" s="146"/>
      <c r="K515" s="146"/>
      <c r="L5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5" s="151" t="str">
        <f>IF(Tabela1[[#This Row],[Qinf Secção H]]=" -", " -", Tabela1[[#This Row],[Quantidade máxima (q) (tonelada)]]/Tabela1[[#This Row],[Qinf Secção H]])</f>
        <v xml:space="preserve"> -</v>
      </c>
      <c r="U515" s="152" t="str">
        <f>IF(Tabela1[[#This Row],[Qinf Secção P]]=" -", " -", Tabela1[[#This Row],[Quantidade máxima (q) (tonelada)]]/Tabela1[[#This Row],[Qinf Secção P]])</f>
        <v xml:space="preserve"> -</v>
      </c>
      <c r="V515" s="153" t="str">
        <f>IF(Tabela1[[#This Row],[Qinf Secção E]]=" -", " -", Tabela1[[#This Row],[Quantidade máxima (q) (tonelada)]]/Tabela1[[#This Row],[Qinf Secção E]])</f>
        <v xml:space="preserve"> -</v>
      </c>
      <c r="W515" s="152" t="str">
        <f>IF(Tabela1[[#This Row],[Qsup Secção H]]=" -", " -", Tabela1[[#This Row],[Quantidade máxima (q) (tonelada)]]/Tabela1[[#This Row],[Qsup Secção H]])</f>
        <v xml:space="preserve"> -</v>
      </c>
      <c r="X515" s="152" t="str">
        <f>IF(Tabela1[[#This Row],[Qsup Secção P]]=" -", " -", Tabela1[[#This Row],[Quantidade máxima (q) (tonelada)]]/Tabela1[[#This Row],[Qsup Secção P]])</f>
        <v xml:space="preserve"> -</v>
      </c>
      <c r="Y515" s="153" t="str">
        <f>IF(Tabela1[[#This Row],[Qsup Secção E]]=" -", " -", Tabela1[[#This Row],[Quantidade máxima (q) (tonelada)]]/Tabela1[[#This Row],[Qsup Secção E]])</f>
        <v xml:space="preserve"> -</v>
      </c>
      <c r="Z5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6" spans="2:27" s="1" customFormat="1" x14ac:dyDescent="0.3">
      <c r="B516" s="145"/>
      <c r="C516" s="146"/>
      <c r="D516" s="146"/>
      <c r="E516" s="146"/>
      <c r="F516" s="146"/>
      <c r="G516" s="146"/>
      <c r="H516" s="147"/>
      <c r="I516" s="146"/>
      <c r="J516" s="146"/>
      <c r="K516" s="146"/>
      <c r="L5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6" s="151" t="str">
        <f>IF(Tabela1[[#This Row],[Qinf Secção H]]=" -", " -", Tabela1[[#This Row],[Quantidade máxima (q) (tonelada)]]/Tabela1[[#This Row],[Qinf Secção H]])</f>
        <v xml:space="preserve"> -</v>
      </c>
      <c r="U516" s="152" t="str">
        <f>IF(Tabela1[[#This Row],[Qinf Secção P]]=" -", " -", Tabela1[[#This Row],[Quantidade máxima (q) (tonelada)]]/Tabela1[[#This Row],[Qinf Secção P]])</f>
        <v xml:space="preserve"> -</v>
      </c>
      <c r="V516" s="153" t="str">
        <f>IF(Tabela1[[#This Row],[Qinf Secção E]]=" -", " -", Tabela1[[#This Row],[Quantidade máxima (q) (tonelada)]]/Tabela1[[#This Row],[Qinf Secção E]])</f>
        <v xml:space="preserve"> -</v>
      </c>
      <c r="W516" s="152" t="str">
        <f>IF(Tabela1[[#This Row],[Qsup Secção H]]=" -", " -", Tabela1[[#This Row],[Quantidade máxima (q) (tonelada)]]/Tabela1[[#This Row],[Qsup Secção H]])</f>
        <v xml:space="preserve"> -</v>
      </c>
      <c r="X516" s="152" t="str">
        <f>IF(Tabela1[[#This Row],[Qsup Secção P]]=" -", " -", Tabela1[[#This Row],[Quantidade máxima (q) (tonelada)]]/Tabela1[[#This Row],[Qsup Secção P]])</f>
        <v xml:space="preserve"> -</v>
      </c>
      <c r="Y516" s="153" t="str">
        <f>IF(Tabela1[[#This Row],[Qsup Secção E]]=" -", " -", Tabela1[[#This Row],[Quantidade máxima (q) (tonelada)]]/Tabela1[[#This Row],[Qsup Secção E]])</f>
        <v xml:space="preserve"> -</v>
      </c>
      <c r="Z5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7" spans="2:27" s="1" customFormat="1" x14ac:dyDescent="0.3">
      <c r="B517" s="145"/>
      <c r="C517" s="146"/>
      <c r="D517" s="146"/>
      <c r="E517" s="146"/>
      <c r="F517" s="146"/>
      <c r="G517" s="146"/>
      <c r="H517" s="147"/>
      <c r="I517" s="146"/>
      <c r="J517" s="146"/>
      <c r="K517" s="146"/>
      <c r="L5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7" s="151" t="str">
        <f>IF(Tabela1[[#This Row],[Qinf Secção H]]=" -", " -", Tabela1[[#This Row],[Quantidade máxima (q) (tonelada)]]/Tabela1[[#This Row],[Qinf Secção H]])</f>
        <v xml:space="preserve"> -</v>
      </c>
      <c r="U517" s="152" t="str">
        <f>IF(Tabela1[[#This Row],[Qinf Secção P]]=" -", " -", Tabela1[[#This Row],[Quantidade máxima (q) (tonelada)]]/Tabela1[[#This Row],[Qinf Secção P]])</f>
        <v xml:space="preserve"> -</v>
      </c>
      <c r="V517" s="153" t="str">
        <f>IF(Tabela1[[#This Row],[Qinf Secção E]]=" -", " -", Tabela1[[#This Row],[Quantidade máxima (q) (tonelada)]]/Tabela1[[#This Row],[Qinf Secção E]])</f>
        <v xml:space="preserve"> -</v>
      </c>
      <c r="W517" s="152" t="str">
        <f>IF(Tabela1[[#This Row],[Qsup Secção H]]=" -", " -", Tabela1[[#This Row],[Quantidade máxima (q) (tonelada)]]/Tabela1[[#This Row],[Qsup Secção H]])</f>
        <v xml:space="preserve"> -</v>
      </c>
      <c r="X517" s="152" t="str">
        <f>IF(Tabela1[[#This Row],[Qsup Secção P]]=" -", " -", Tabela1[[#This Row],[Quantidade máxima (q) (tonelada)]]/Tabela1[[#This Row],[Qsup Secção P]])</f>
        <v xml:space="preserve"> -</v>
      </c>
      <c r="Y517" s="153" t="str">
        <f>IF(Tabela1[[#This Row],[Qsup Secção E]]=" -", " -", Tabela1[[#This Row],[Quantidade máxima (q) (tonelada)]]/Tabela1[[#This Row],[Qsup Secção E]])</f>
        <v xml:space="preserve"> -</v>
      </c>
      <c r="Z5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8" spans="2:27" s="1" customFormat="1" x14ac:dyDescent="0.3">
      <c r="B518" s="145"/>
      <c r="C518" s="146"/>
      <c r="D518" s="146"/>
      <c r="E518" s="146"/>
      <c r="F518" s="146"/>
      <c r="G518" s="146"/>
      <c r="H518" s="147"/>
      <c r="I518" s="146"/>
      <c r="J518" s="146"/>
      <c r="K518" s="146"/>
      <c r="L5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8" s="151" t="str">
        <f>IF(Tabela1[[#This Row],[Qinf Secção H]]=" -", " -", Tabela1[[#This Row],[Quantidade máxima (q) (tonelada)]]/Tabela1[[#This Row],[Qinf Secção H]])</f>
        <v xml:space="preserve"> -</v>
      </c>
      <c r="U518" s="152" t="str">
        <f>IF(Tabela1[[#This Row],[Qinf Secção P]]=" -", " -", Tabela1[[#This Row],[Quantidade máxima (q) (tonelada)]]/Tabela1[[#This Row],[Qinf Secção P]])</f>
        <v xml:space="preserve"> -</v>
      </c>
      <c r="V518" s="153" t="str">
        <f>IF(Tabela1[[#This Row],[Qinf Secção E]]=" -", " -", Tabela1[[#This Row],[Quantidade máxima (q) (tonelada)]]/Tabela1[[#This Row],[Qinf Secção E]])</f>
        <v xml:space="preserve"> -</v>
      </c>
      <c r="W518" s="152" t="str">
        <f>IF(Tabela1[[#This Row],[Qsup Secção H]]=" -", " -", Tabela1[[#This Row],[Quantidade máxima (q) (tonelada)]]/Tabela1[[#This Row],[Qsup Secção H]])</f>
        <v xml:space="preserve"> -</v>
      </c>
      <c r="X518" s="152" t="str">
        <f>IF(Tabela1[[#This Row],[Qsup Secção P]]=" -", " -", Tabela1[[#This Row],[Quantidade máxima (q) (tonelada)]]/Tabela1[[#This Row],[Qsup Secção P]])</f>
        <v xml:space="preserve"> -</v>
      </c>
      <c r="Y518" s="153" t="str">
        <f>IF(Tabela1[[#This Row],[Qsup Secção E]]=" -", " -", Tabela1[[#This Row],[Quantidade máxima (q) (tonelada)]]/Tabela1[[#This Row],[Qsup Secção E]])</f>
        <v xml:space="preserve"> -</v>
      </c>
      <c r="Z5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19" spans="2:27" s="1" customFormat="1" x14ac:dyDescent="0.3">
      <c r="B519" s="145"/>
      <c r="C519" s="146"/>
      <c r="D519" s="146"/>
      <c r="E519" s="146"/>
      <c r="F519" s="146"/>
      <c r="G519" s="146"/>
      <c r="H519" s="147"/>
      <c r="I519" s="146"/>
      <c r="J519" s="146"/>
      <c r="K519" s="146"/>
      <c r="L5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19" s="151" t="str">
        <f>IF(Tabela1[[#This Row],[Qinf Secção H]]=" -", " -", Tabela1[[#This Row],[Quantidade máxima (q) (tonelada)]]/Tabela1[[#This Row],[Qinf Secção H]])</f>
        <v xml:space="preserve"> -</v>
      </c>
      <c r="U519" s="152" t="str">
        <f>IF(Tabela1[[#This Row],[Qinf Secção P]]=" -", " -", Tabela1[[#This Row],[Quantidade máxima (q) (tonelada)]]/Tabela1[[#This Row],[Qinf Secção P]])</f>
        <v xml:space="preserve"> -</v>
      </c>
      <c r="V519" s="153" t="str">
        <f>IF(Tabela1[[#This Row],[Qinf Secção E]]=" -", " -", Tabela1[[#This Row],[Quantidade máxima (q) (tonelada)]]/Tabela1[[#This Row],[Qinf Secção E]])</f>
        <v xml:space="preserve"> -</v>
      </c>
      <c r="W519" s="152" t="str">
        <f>IF(Tabela1[[#This Row],[Qsup Secção H]]=" -", " -", Tabela1[[#This Row],[Quantidade máxima (q) (tonelada)]]/Tabela1[[#This Row],[Qsup Secção H]])</f>
        <v xml:space="preserve"> -</v>
      </c>
      <c r="X519" s="152" t="str">
        <f>IF(Tabela1[[#This Row],[Qsup Secção P]]=" -", " -", Tabela1[[#This Row],[Quantidade máxima (q) (tonelada)]]/Tabela1[[#This Row],[Qsup Secção P]])</f>
        <v xml:space="preserve"> -</v>
      </c>
      <c r="Y519" s="153" t="str">
        <f>IF(Tabela1[[#This Row],[Qsup Secção E]]=" -", " -", Tabela1[[#This Row],[Quantidade máxima (q) (tonelada)]]/Tabela1[[#This Row],[Qsup Secção E]])</f>
        <v xml:space="preserve"> -</v>
      </c>
      <c r="Z5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0" spans="2:27" s="1" customFormat="1" x14ac:dyDescent="0.3">
      <c r="B520" s="145"/>
      <c r="C520" s="146"/>
      <c r="D520" s="146"/>
      <c r="E520" s="146"/>
      <c r="F520" s="146"/>
      <c r="G520" s="146"/>
      <c r="H520" s="147"/>
      <c r="I520" s="146"/>
      <c r="J520" s="146"/>
      <c r="K520" s="146"/>
      <c r="L5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0" s="151" t="str">
        <f>IF(Tabela1[[#This Row],[Qinf Secção H]]=" -", " -", Tabela1[[#This Row],[Quantidade máxima (q) (tonelada)]]/Tabela1[[#This Row],[Qinf Secção H]])</f>
        <v xml:space="preserve"> -</v>
      </c>
      <c r="U520" s="152" t="str">
        <f>IF(Tabela1[[#This Row],[Qinf Secção P]]=" -", " -", Tabela1[[#This Row],[Quantidade máxima (q) (tonelada)]]/Tabela1[[#This Row],[Qinf Secção P]])</f>
        <v xml:space="preserve"> -</v>
      </c>
      <c r="V520" s="153" t="str">
        <f>IF(Tabela1[[#This Row],[Qinf Secção E]]=" -", " -", Tabela1[[#This Row],[Quantidade máxima (q) (tonelada)]]/Tabela1[[#This Row],[Qinf Secção E]])</f>
        <v xml:space="preserve"> -</v>
      </c>
      <c r="W520" s="152" t="str">
        <f>IF(Tabela1[[#This Row],[Qsup Secção H]]=" -", " -", Tabela1[[#This Row],[Quantidade máxima (q) (tonelada)]]/Tabela1[[#This Row],[Qsup Secção H]])</f>
        <v xml:space="preserve"> -</v>
      </c>
      <c r="X520" s="152" t="str">
        <f>IF(Tabela1[[#This Row],[Qsup Secção P]]=" -", " -", Tabela1[[#This Row],[Quantidade máxima (q) (tonelada)]]/Tabela1[[#This Row],[Qsup Secção P]])</f>
        <v xml:space="preserve"> -</v>
      </c>
      <c r="Y520" s="153" t="str">
        <f>IF(Tabela1[[#This Row],[Qsup Secção E]]=" -", " -", Tabela1[[#This Row],[Quantidade máxima (q) (tonelada)]]/Tabela1[[#This Row],[Qsup Secção E]])</f>
        <v xml:space="preserve"> -</v>
      </c>
      <c r="Z5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1" spans="2:27" s="1" customFormat="1" x14ac:dyDescent="0.3">
      <c r="B521" s="145"/>
      <c r="C521" s="146"/>
      <c r="D521" s="146"/>
      <c r="E521" s="146"/>
      <c r="F521" s="146"/>
      <c r="G521" s="146"/>
      <c r="H521" s="147"/>
      <c r="I521" s="146"/>
      <c r="J521" s="146"/>
      <c r="K521" s="146"/>
      <c r="L5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1" s="151" t="str">
        <f>IF(Tabela1[[#This Row],[Qinf Secção H]]=" -", " -", Tabela1[[#This Row],[Quantidade máxima (q) (tonelada)]]/Tabela1[[#This Row],[Qinf Secção H]])</f>
        <v xml:space="preserve"> -</v>
      </c>
      <c r="U521" s="152" t="str">
        <f>IF(Tabela1[[#This Row],[Qinf Secção P]]=" -", " -", Tabela1[[#This Row],[Quantidade máxima (q) (tonelada)]]/Tabela1[[#This Row],[Qinf Secção P]])</f>
        <v xml:space="preserve"> -</v>
      </c>
      <c r="V521" s="153" t="str">
        <f>IF(Tabela1[[#This Row],[Qinf Secção E]]=" -", " -", Tabela1[[#This Row],[Quantidade máxima (q) (tonelada)]]/Tabela1[[#This Row],[Qinf Secção E]])</f>
        <v xml:space="preserve"> -</v>
      </c>
      <c r="W521" s="152" t="str">
        <f>IF(Tabela1[[#This Row],[Qsup Secção H]]=" -", " -", Tabela1[[#This Row],[Quantidade máxima (q) (tonelada)]]/Tabela1[[#This Row],[Qsup Secção H]])</f>
        <v xml:space="preserve"> -</v>
      </c>
      <c r="X521" s="152" t="str">
        <f>IF(Tabela1[[#This Row],[Qsup Secção P]]=" -", " -", Tabela1[[#This Row],[Quantidade máxima (q) (tonelada)]]/Tabela1[[#This Row],[Qsup Secção P]])</f>
        <v xml:space="preserve"> -</v>
      </c>
      <c r="Y521" s="153" t="str">
        <f>IF(Tabela1[[#This Row],[Qsup Secção E]]=" -", " -", Tabela1[[#This Row],[Quantidade máxima (q) (tonelada)]]/Tabela1[[#This Row],[Qsup Secção E]])</f>
        <v xml:space="preserve"> -</v>
      </c>
      <c r="Z5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2" spans="2:27" s="1" customFormat="1" x14ac:dyDescent="0.3">
      <c r="B522" s="145"/>
      <c r="C522" s="146"/>
      <c r="D522" s="146"/>
      <c r="E522" s="146"/>
      <c r="F522" s="146"/>
      <c r="G522" s="146"/>
      <c r="H522" s="147"/>
      <c r="I522" s="146"/>
      <c r="J522" s="146"/>
      <c r="K522" s="146"/>
      <c r="L5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2" s="151" t="str">
        <f>IF(Tabela1[[#This Row],[Qinf Secção H]]=" -", " -", Tabela1[[#This Row],[Quantidade máxima (q) (tonelada)]]/Tabela1[[#This Row],[Qinf Secção H]])</f>
        <v xml:space="preserve"> -</v>
      </c>
      <c r="U522" s="152" t="str">
        <f>IF(Tabela1[[#This Row],[Qinf Secção P]]=" -", " -", Tabela1[[#This Row],[Quantidade máxima (q) (tonelada)]]/Tabela1[[#This Row],[Qinf Secção P]])</f>
        <v xml:space="preserve"> -</v>
      </c>
      <c r="V522" s="153" t="str">
        <f>IF(Tabela1[[#This Row],[Qinf Secção E]]=" -", " -", Tabela1[[#This Row],[Quantidade máxima (q) (tonelada)]]/Tabela1[[#This Row],[Qinf Secção E]])</f>
        <v xml:space="preserve"> -</v>
      </c>
      <c r="W522" s="152" t="str">
        <f>IF(Tabela1[[#This Row],[Qsup Secção H]]=" -", " -", Tabela1[[#This Row],[Quantidade máxima (q) (tonelada)]]/Tabela1[[#This Row],[Qsup Secção H]])</f>
        <v xml:space="preserve"> -</v>
      </c>
      <c r="X522" s="152" t="str">
        <f>IF(Tabela1[[#This Row],[Qsup Secção P]]=" -", " -", Tabela1[[#This Row],[Quantidade máxima (q) (tonelada)]]/Tabela1[[#This Row],[Qsup Secção P]])</f>
        <v xml:space="preserve"> -</v>
      </c>
      <c r="Y522" s="153" t="str">
        <f>IF(Tabela1[[#This Row],[Qsup Secção E]]=" -", " -", Tabela1[[#This Row],[Quantidade máxima (q) (tonelada)]]/Tabela1[[#This Row],[Qsup Secção E]])</f>
        <v xml:space="preserve"> -</v>
      </c>
      <c r="Z5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3" spans="2:27" s="1" customFormat="1" x14ac:dyDescent="0.3">
      <c r="B523" s="145"/>
      <c r="C523" s="146"/>
      <c r="D523" s="146"/>
      <c r="E523" s="146"/>
      <c r="F523" s="146"/>
      <c r="G523" s="146"/>
      <c r="H523" s="147"/>
      <c r="I523" s="146"/>
      <c r="J523" s="146"/>
      <c r="K523" s="146"/>
      <c r="L5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3" s="151" t="str">
        <f>IF(Tabela1[[#This Row],[Qinf Secção H]]=" -", " -", Tabela1[[#This Row],[Quantidade máxima (q) (tonelada)]]/Tabela1[[#This Row],[Qinf Secção H]])</f>
        <v xml:space="preserve"> -</v>
      </c>
      <c r="U523" s="152" t="str">
        <f>IF(Tabela1[[#This Row],[Qinf Secção P]]=" -", " -", Tabela1[[#This Row],[Quantidade máxima (q) (tonelada)]]/Tabela1[[#This Row],[Qinf Secção P]])</f>
        <v xml:space="preserve"> -</v>
      </c>
      <c r="V523" s="153" t="str">
        <f>IF(Tabela1[[#This Row],[Qinf Secção E]]=" -", " -", Tabela1[[#This Row],[Quantidade máxima (q) (tonelada)]]/Tabela1[[#This Row],[Qinf Secção E]])</f>
        <v xml:space="preserve"> -</v>
      </c>
      <c r="W523" s="152" t="str">
        <f>IF(Tabela1[[#This Row],[Qsup Secção H]]=" -", " -", Tabela1[[#This Row],[Quantidade máxima (q) (tonelada)]]/Tabela1[[#This Row],[Qsup Secção H]])</f>
        <v xml:space="preserve"> -</v>
      </c>
      <c r="X523" s="152" t="str">
        <f>IF(Tabela1[[#This Row],[Qsup Secção P]]=" -", " -", Tabela1[[#This Row],[Quantidade máxima (q) (tonelada)]]/Tabela1[[#This Row],[Qsup Secção P]])</f>
        <v xml:space="preserve"> -</v>
      </c>
      <c r="Y523" s="153" t="str">
        <f>IF(Tabela1[[#This Row],[Qsup Secção E]]=" -", " -", Tabela1[[#This Row],[Quantidade máxima (q) (tonelada)]]/Tabela1[[#This Row],[Qsup Secção E]])</f>
        <v xml:space="preserve"> -</v>
      </c>
      <c r="Z5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4" spans="2:27" s="1" customFormat="1" x14ac:dyDescent="0.3">
      <c r="B524" s="145"/>
      <c r="C524" s="146"/>
      <c r="D524" s="146"/>
      <c r="E524" s="146"/>
      <c r="F524" s="146"/>
      <c r="G524" s="146"/>
      <c r="H524" s="147"/>
      <c r="I524" s="146"/>
      <c r="J524" s="146"/>
      <c r="K524" s="146"/>
      <c r="L5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4" s="151" t="str">
        <f>IF(Tabela1[[#This Row],[Qinf Secção H]]=" -", " -", Tabela1[[#This Row],[Quantidade máxima (q) (tonelada)]]/Tabela1[[#This Row],[Qinf Secção H]])</f>
        <v xml:space="preserve"> -</v>
      </c>
      <c r="U524" s="152" t="str">
        <f>IF(Tabela1[[#This Row],[Qinf Secção P]]=" -", " -", Tabela1[[#This Row],[Quantidade máxima (q) (tonelada)]]/Tabela1[[#This Row],[Qinf Secção P]])</f>
        <v xml:space="preserve"> -</v>
      </c>
      <c r="V524" s="153" t="str">
        <f>IF(Tabela1[[#This Row],[Qinf Secção E]]=" -", " -", Tabela1[[#This Row],[Quantidade máxima (q) (tonelada)]]/Tabela1[[#This Row],[Qinf Secção E]])</f>
        <v xml:space="preserve"> -</v>
      </c>
      <c r="W524" s="152" t="str">
        <f>IF(Tabela1[[#This Row],[Qsup Secção H]]=" -", " -", Tabela1[[#This Row],[Quantidade máxima (q) (tonelada)]]/Tabela1[[#This Row],[Qsup Secção H]])</f>
        <v xml:space="preserve"> -</v>
      </c>
      <c r="X524" s="152" t="str">
        <f>IF(Tabela1[[#This Row],[Qsup Secção P]]=" -", " -", Tabela1[[#This Row],[Quantidade máxima (q) (tonelada)]]/Tabela1[[#This Row],[Qsup Secção P]])</f>
        <v xml:space="preserve"> -</v>
      </c>
      <c r="Y524" s="153" t="str">
        <f>IF(Tabela1[[#This Row],[Qsup Secção E]]=" -", " -", Tabela1[[#This Row],[Quantidade máxima (q) (tonelada)]]/Tabela1[[#This Row],[Qsup Secção E]])</f>
        <v xml:space="preserve"> -</v>
      </c>
      <c r="Z5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5" spans="2:27" s="1" customFormat="1" x14ac:dyDescent="0.3">
      <c r="B525" s="145"/>
      <c r="C525" s="146"/>
      <c r="D525" s="146"/>
      <c r="E525" s="146"/>
      <c r="F525" s="146"/>
      <c r="G525" s="146"/>
      <c r="H525" s="147"/>
      <c r="I525" s="146"/>
      <c r="J525" s="146"/>
      <c r="K525" s="146"/>
      <c r="L5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5" s="151" t="str">
        <f>IF(Tabela1[[#This Row],[Qinf Secção H]]=" -", " -", Tabela1[[#This Row],[Quantidade máxima (q) (tonelada)]]/Tabela1[[#This Row],[Qinf Secção H]])</f>
        <v xml:space="preserve"> -</v>
      </c>
      <c r="U525" s="152" t="str">
        <f>IF(Tabela1[[#This Row],[Qinf Secção P]]=" -", " -", Tabela1[[#This Row],[Quantidade máxima (q) (tonelada)]]/Tabela1[[#This Row],[Qinf Secção P]])</f>
        <v xml:space="preserve"> -</v>
      </c>
      <c r="V525" s="153" t="str">
        <f>IF(Tabela1[[#This Row],[Qinf Secção E]]=" -", " -", Tabela1[[#This Row],[Quantidade máxima (q) (tonelada)]]/Tabela1[[#This Row],[Qinf Secção E]])</f>
        <v xml:space="preserve"> -</v>
      </c>
      <c r="W525" s="152" t="str">
        <f>IF(Tabela1[[#This Row],[Qsup Secção H]]=" -", " -", Tabela1[[#This Row],[Quantidade máxima (q) (tonelada)]]/Tabela1[[#This Row],[Qsup Secção H]])</f>
        <v xml:space="preserve"> -</v>
      </c>
      <c r="X525" s="152" t="str">
        <f>IF(Tabela1[[#This Row],[Qsup Secção P]]=" -", " -", Tabela1[[#This Row],[Quantidade máxima (q) (tonelada)]]/Tabela1[[#This Row],[Qsup Secção P]])</f>
        <v xml:space="preserve"> -</v>
      </c>
      <c r="Y525" s="153" t="str">
        <f>IF(Tabela1[[#This Row],[Qsup Secção E]]=" -", " -", Tabela1[[#This Row],[Quantidade máxima (q) (tonelada)]]/Tabela1[[#This Row],[Qsup Secção E]])</f>
        <v xml:space="preserve"> -</v>
      </c>
      <c r="Z5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6" spans="2:27" s="1" customFormat="1" x14ac:dyDescent="0.3">
      <c r="B526" s="145"/>
      <c r="C526" s="146"/>
      <c r="D526" s="146"/>
      <c r="E526" s="146"/>
      <c r="F526" s="146"/>
      <c r="G526" s="146"/>
      <c r="H526" s="147"/>
      <c r="I526" s="146"/>
      <c r="J526" s="146"/>
      <c r="K526" s="146"/>
      <c r="L5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6" s="151" t="str">
        <f>IF(Tabela1[[#This Row],[Qinf Secção H]]=" -", " -", Tabela1[[#This Row],[Quantidade máxima (q) (tonelada)]]/Tabela1[[#This Row],[Qinf Secção H]])</f>
        <v xml:space="preserve"> -</v>
      </c>
      <c r="U526" s="152" t="str">
        <f>IF(Tabela1[[#This Row],[Qinf Secção P]]=" -", " -", Tabela1[[#This Row],[Quantidade máxima (q) (tonelada)]]/Tabela1[[#This Row],[Qinf Secção P]])</f>
        <v xml:space="preserve"> -</v>
      </c>
      <c r="V526" s="153" t="str">
        <f>IF(Tabela1[[#This Row],[Qinf Secção E]]=" -", " -", Tabela1[[#This Row],[Quantidade máxima (q) (tonelada)]]/Tabela1[[#This Row],[Qinf Secção E]])</f>
        <v xml:space="preserve"> -</v>
      </c>
      <c r="W526" s="152" t="str">
        <f>IF(Tabela1[[#This Row],[Qsup Secção H]]=" -", " -", Tabela1[[#This Row],[Quantidade máxima (q) (tonelada)]]/Tabela1[[#This Row],[Qsup Secção H]])</f>
        <v xml:space="preserve"> -</v>
      </c>
      <c r="X526" s="152" t="str">
        <f>IF(Tabela1[[#This Row],[Qsup Secção P]]=" -", " -", Tabela1[[#This Row],[Quantidade máxima (q) (tonelada)]]/Tabela1[[#This Row],[Qsup Secção P]])</f>
        <v xml:space="preserve"> -</v>
      </c>
      <c r="Y526" s="153" t="str">
        <f>IF(Tabela1[[#This Row],[Qsup Secção E]]=" -", " -", Tabela1[[#This Row],[Quantidade máxima (q) (tonelada)]]/Tabela1[[#This Row],[Qsup Secção E]])</f>
        <v xml:space="preserve"> -</v>
      </c>
      <c r="Z5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7" spans="2:27" s="1" customFormat="1" x14ac:dyDescent="0.3">
      <c r="B527" s="145"/>
      <c r="C527" s="146"/>
      <c r="D527" s="146"/>
      <c r="E527" s="146"/>
      <c r="F527" s="146"/>
      <c r="G527" s="146"/>
      <c r="H527" s="147"/>
      <c r="I527" s="146"/>
      <c r="J527" s="146"/>
      <c r="K527" s="146"/>
      <c r="L5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7" s="151" t="str">
        <f>IF(Tabela1[[#This Row],[Qinf Secção H]]=" -", " -", Tabela1[[#This Row],[Quantidade máxima (q) (tonelada)]]/Tabela1[[#This Row],[Qinf Secção H]])</f>
        <v xml:space="preserve"> -</v>
      </c>
      <c r="U527" s="152" t="str">
        <f>IF(Tabela1[[#This Row],[Qinf Secção P]]=" -", " -", Tabela1[[#This Row],[Quantidade máxima (q) (tonelada)]]/Tabela1[[#This Row],[Qinf Secção P]])</f>
        <v xml:space="preserve"> -</v>
      </c>
      <c r="V527" s="153" t="str">
        <f>IF(Tabela1[[#This Row],[Qinf Secção E]]=" -", " -", Tabela1[[#This Row],[Quantidade máxima (q) (tonelada)]]/Tabela1[[#This Row],[Qinf Secção E]])</f>
        <v xml:space="preserve"> -</v>
      </c>
      <c r="W527" s="152" t="str">
        <f>IF(Tabela1[[#This Row],[Qsup Secção H]]=" -", " -", Tabela1[[#This Row],[Quantidade máxima (q) (tonelada)]]/Tabela1[[#This Row],[Qsup Secção H]])</f>
        <v xml:space="preserve"> -</v>
      </c>
      <c r="X527" s="152" t="str">
        <f>IF(Tabela1[[#This Row],[Qsup Secção P]]=" -", " -", Tabela1[[#This Row],[Quantidade máxima (q) (tonelada)]]/Tabela1[[#This Row],[Qsup Secção P]])</f>
        <v xml:space="preserve"> -</v>
      </c>
      <c r="Y527" s="153" t="str">
        <f>IF(Tabela1[[#This Row],[Qsup Secção E]]=" -", " -", Tabela1[[#This Row],[Quantidade máxima (q) (tonelada)]]/Tabela1[[#This Row],[Qsup Secção E]])</f>
        <v xml:space="preserve"> -</v>
      </c>
      <c r="Z5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8" spans="2:27" s="1" customFormat="1" x14ac:dyDescent="0.3">
      <c r="B528" s="145"/>
      <c r="C528" s="146"/>
      <c r="D528" s="146"/>
      <c r="E528" s="146"/>
      <c r="F528" s="146"/>
      <c r="G528" s="146"/>
      <c r="H528" s="147"/>
      <c r="I528" s="146"/>
      <c r="J528" s="146"/>
      <c r="K528" s="146"/>
      <c r="L5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8" s="151" t="str">
        <f>IF(Tabela1[[#This Row],[Qinf Secção H]]=" -", " -", Tabela1[[#This Row],[Quantidade máxima (q) (tonelada)]]/Tabela1[[#This Row],[Qinf Secção H]])</f>
        <v xml:space="preserve"> -</v>
      </c>
      <c r="U528" s="152" t="str">
        <f>IF(Tabela1[[#This Row],[Qinf Secção P]]=" -", " -", Tabela1[[#This Row],[Quantidade máxima (q) (tonelada)]]/Tabela1[[#This Row],[Qinf Secção P]])</f>
        <v xml:space="preserve"> -</v>
      </c>
      <c r="V528" s="153" t="str">
        <f>IF(Tabela1[[#This Row],[Qinf Secção E]]=" -", " -", Tabela1[[#This Row],[Quantidade máxima (q) (tonelada)]]/Tabela1[[#This Row],[Qinf Secção E]])</f>
        <v xml:space="preserve"> -</v>
      </c>
      <c r="W528" s="152" t="str">
        <f>IF(Tabela1[[#This Row],[Qsup Secção H]]=" -", " -", Tabela1[[#This Row],[Quantidade máxima (q) (tonelada)]]/Tabela1[[#This Row],[Qsup Secção H]])</f>
        <v xml:space="preserve"> -</v>
      </c>
      <c r="X528" s="152" t="str">
        <f>IF(Tabela1[[#This Row],[Qsup Secção P]]=" -", " -", Tabela1[[#This Row],[Quantidade máxima (q) (tonelada)]]/Tabela1[[#This Row],[Qsup Secção P]])</f>
        <v xml:space="preserve"> -</v>
      </c>
      <c r="Y528" s="153" t="str">
        <f>IF(Tabela1[[#This Row],[Qsup Secção E]]=" -", " -", Tabela1[[#This Row],[Quantidade máxima (q) (tonelada)]]/Tabela1[[#This Row],[Qsup Secção E]])</f>
        <v xml:space="preserve"> -</v>
      </c>
      <c r="Z5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29" spans="2:27" s="1" customFormat="1" x14ac:dyDescent="0.3">
      <c r="B529" s="145"/>
      <c r="C529" s="146"/>
      <c r="D529" s="146"/>
      <c r="E529" s="146"/>
      <c r="F529" s="146"/>
      <c r="G529" s="146"/>
      <c r="H529" s="147"/>
      <c r="I529" s="146"/>
      <c r="J529" s="146"/>
      <c r="K529" s="146"/>
      <c r="L5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29" s="151" t="str">
        <f>IF(Tabela1[[#This Row],[Qinf Secção H]]=" -", " -", Tabela1[[#This Row],[Quantidade máxima (q) (tonelada)]]/Tabela1[[#This Row],[Qinf Secção H]])</f>
        <v xml:space="preserve"> -</v>
      </c>
      <c r="U529" s="152" t="str">
        <f>IF(Tabela1[[#This Row],[Qinf Secção P]]=" -", " -", Tabela1[[#This Row],[Quantidade máxima (q) (tonelada)]]/Tabela1[[#This Row],[Qinf Secção P]])</f>
        <v xml:space="preserve"> -</v>
      </c>
      <c r="V529" s="153" t="str">
        <f>IF(Tabela1[[#This Row],[Qinf Secção E]]=" -", " -", Tabela1[[#This Row],[Quantidade máxima (q) (tonelada)]]/Tabela1[[#This Row],[Qinf Secção E]])</f>
        <v xml:space="preserve"> -</v>
      </c>
      <c r="W529" s="152" t="str">
        <f>IF(Tabela1[[#This Row],[Qsup Secção H]]=" -", " -", Tabela1[[#This Row],[Quantidade máxima (q) (tonelada)]]/Tabela1[[#This Row],[Qsup Secção H]])</f>
        <v xml:space="preserve"> -</v>
      </c>
      <c r="X529" s="152" t="str">
        <f>IF(Tabela1[[#This Row],[Qsup Secção P]]=" -", " -", Tabela1[[#This Row],[Quantidade máxima (q) (tonelada)]]/Tabela1[[#This Row],[Qsup Secção P]])</f>
        <v xml:space="preserve"> -</v>
      </c>
      <c r="Y529" s="153" t="str">
        <f>IF(Tabela1[[#This Row],[Qsup Secção E]]=" -", " -", Tabela1[[#This Row],[Quantidade máxima (q) (tonelada)]]/Tabela1[[#This Row],[Qsup Secção E]])</f>
        <v xml:space="preserve"> -</v>
      </c>
      <c r="Z5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0" spans="2:27" s="1" customFormat="1" x14ac:dyDescent="0.3">
      <c r="B530" s="145"/>
      <c r="C530" s="146"/>
      <c r="D530" s="146"/>
      <c r="E530" s="146"/>
      <c r="F530" s="146"/>
      <c r="G530" s="146"/>
      <c r="H530" s="147"/>
      <c r="I530" s="146"/>
      <c r="J530" s="146"/>
      <c r="K530" s="146"/>
      <c r="L5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0" s="151" t="str">
        <f>IF(Tabela1[[#This Row],[Qinf Secção H]]=" -", " -", Tabela1[[#This Row],[Quantidade máxima (q) (tonelada)]]/Tabela1[[#This Row],[Qinf Secção H]])</f>
        <v xml:space="preserve"> -</v>
      </c>
      <c r="U530" s="152" t="str">
        <f>IF(Tabela1[[#This Row],[Qinf Secção P]]=" -", " -", Tabela1[[#This Row],[Quantidade máxima (q) (tonelada)]]/Tabela1[[#This Row],[Qinf Secção P]])</f>
        <v xml:space="preserve"> -</v>
      </c>
      <c r="V530" s="153" t="str">
        <f>IF(Tabela1[[#This Row],[Qinf Secção E]]=" -", " -", Tabela1[[#This Row],[Quantidade máxima (q) (tonelada)]]/Tabela1[[#This Row],[Qinf Secção E]])</f>
        <v xml:space="preserve"> -</v>
      </c>
      <c r="W530" s="152" t="str">
        <f>IF(Tabela1[[#This Row],[Qsup Secção H]]=" -", " -", Tabela1[[#This Row],[Quantidade máxima (q) (tonelada)]]/Tabela1[[#This Row],[Qsup Secção H]])</f>
        <v xml:space="preserve"> -</v>
      </c>
      <c r="X530" s="152" t="str">
        <f>IF(Tabela1[[#This Row],[Qsup Secção P]]=" -", " -", Tabela1[[#This Row],[Quantidade máxima (q) (tonelada)]]/Tabela1[[#This Row],[Qsup Secção P]])</f>
        <v xml:space="preserve"> -</v>
      </c>
      <c r="Y530" s="153" t="str">
        <f>IF(Tabela1[[#This Row],[Qsup Secção E]]=" -", " -", Tabela1[[#This Row],[Quantidade máxima (q) (tonelada)]]/Tabela1[[#This Row],[Qsup Secção E]])</f>
        <v xml:space="preserve"> -</v>
      </c>
      <c r="Z5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1" spans="2:27" s="1" customFormat="1" x14ac:dyDescent="0.3">
      <c r="B531" s="145"/>
      <c r="C531" s="146"/>
      <c r="D531" s="146"/>
      <c r="E531" s="146"/>
      <c r="F531" s="146"/>
      <c r="G531" s="146"/>
      <c r="H531" s="147"/>
      <c r="I531" s="146"/>
      <c r="J531" s="146"/>
      <c r="K531" s="146"/>
      <c r="L5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1" s="151" t="str">
        <f>IF(Tabela1[[#This Row],[Qinf Secção H]]=" -", " -", Tabela1[[#This Row],[Quantidade máxima (q) (tonelada)]]/Tabela1[[#This Row],[Qinf Secção H]])</f>
        <v xml:space="preserve"> -</v>
      </c>
      <c r="U531" s="152" t="str">
        <f>IF(Tabela1[[#This Row],[Qinf Secção P]]=" -", " -", Tabela1[[#This Row],[Quantidade máxima (q) (tonelada)]]/Tabela1[[#This Row],[Qinf Secção P]])</f>
        <v xml:space="preserve"> -</v>
      </c>
      <c r="V531" s="153" t="str">
        <f>IF(Tabela1[[#This Row],[Qinf Secção E]]=" -", " -", Tabela1[[#This Row],[Quantidade máxima (q) (tonelada)]]/Tabela1[[#This Row],[Qinf Secção E]])</f>
        <v xml:space="preserve"> -</v>
      </c>
      <c r="W531" s="152" t="str">
        <f>IF(Tabela1[[#This Row],[Qsup Secção H]]=" -", " -", Tabela1[[#This Row],[Quantidade máxima (q) (tonelada)]]/Tabela1[[#This Row],[Qsup Secção H]])</f>
        <v xml:space="preserve"> -</v>
      </c>
      <c r="X531" s="152" t="str">
        <f>IF(Tabela1[[#This Row],[Qsup Secção P]]=" -", " -", Tabela1[[#This Row],[Quantidade máxima (q) (tonelada)]]/Tabela1[[#This Row],[Qsup Secção P]])</f>
        <v xml:space="preserve"> -</v>
      </c>
      <c r="Y531" s="153" t="str">
        <f>IF(Tabela1[[#This Row],[Qsup Secção E]]=" -", " -", Tabela1[[#This Row],[Quantidade máxima (q) (tonelada)]]/Tabela1[[#This Row],[Qsup Secção E]])</f>
        <v xml:space="preserve"> -</v>
      </c>
      <c r="Z5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2" spans="2:27" s="1" customFormat="1" x14ac:dyDescent="0.3">
      <c r="B532" s="145"/>
      <c r="C532" s="146"/>
      <c r="D532" s="146"/>
      <c r="E532" s="146"/>
      <c r="F532" s="146"/>
      <c r="G532" s="146"/>
      <c r="H532" s="147"/>
      <c r="I532" s="146"/>
      <c r="J532" s="146"/>
      <c r="K532" s="146"/>
      <c r="L5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2" s="151" t="str">
        <f>IF(Tabela1[[#This Row],[Qinf Secção H]]=" -", " -", Tabela1[[#This Row],[Quantidade máxima (q) (tonelada)]]/Tabela1[[#This Row],[Qinf Secção H]])</f>
        <v xml:space="preserve"> -</v>
      </c>
      <c r="U532" s="152" t="str">
        <f>IF(Tabela1[[#This Row],[Qinf Secção P]]=" -", " -", Tabela1[[#This Row],[Quantidade máxima (q) (tonelada)]]/Tabela1[[#This Row],[Qinf Secção P]])</f>
        <v xml:space="preserve"> -</v>
      </c>
      <c r="V532" s="153" t="str">
        <f>IF(Tabela1[[#This Row],[Qinf Secção E]]=" -", " -", Tabela1[[#This Row],[Quantidade máxima (q) (tonelada)]]/Tabela1[[#This Row],[Qinf Secção E]])</f>
        <v xml:space="preserve"> -</v>
      </c>
      <c r="W532" s="152" t="str">
        <f>IF(Tabela1[[#This Row],[Qsup Secção H]]=" -", " -", Tabela1[[#This Row],[Quantidade máxima (q) (tonelada)]]/Tabela1[[#This Row],[Qsup Secção H]])</f>
        <v xml:space="preserve"> -</v>
      </c>
      <c r="X532" s="152" t="str">
        <f>IF(Tabela1[[#This Row],[Qsup Secção P]]=" -", " -", Tabela1[[#This Row],[Quantidade máxima (q) (tonelada)]]/Tabela1[[#This Row],[Qsup Secção P]])</f>
        <v xml:space="preserve"> -</v>
      </c>
      <c r="Y532" s="153" t="str">
        <f>IF(Tabela1[[#This Row],[Qsup Secção E]]=" -", " -", Tabela1[[#This Row],[Quantidade máxima (q) (tonelada)]]/Tabela1[[#This Row],[Qsup Secção E]])</f>
        <v xml:space="preserve"> -</v>
      </c>
      <c r="Z5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3" spans="2:27" s="1" customFormat="1" x14ac:dyDescent="0.3">
      <c r="B533" s="145"/>
      <c r="C533" s="146"/>
      <c r="D533" s="146"/>
      <c r="E533" s="146"/>
      <c r="F533" s="146"/>
      <c r="G533" s="146"/>
      <c r="H533" s="147"/>
      <c r="I533" s="146"/>
      <c r="J533" s="146"/>
      <c r="K533" s="146"/>
      <c r="L5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3" s="151" t="str">
        <f>IF(Tabela1[[#This Row],[Qinf Secção H]]=" -", " -", Tabela1[[#This Row],[Quantidade máxima (q) (tonelada)]]/Tabela1[[#This Row],[Qinf Secção H]])</f>
        <v xml:space="preserve"> -</v>
      </c>
      <c r="U533" s="152" t="str">
        <f>IF(Tabela1[[#This Row],[Qinf Secção P]]=" -", " -", Tabela1[[#This Row],[Quantidade máxima (q) (tonelada)]]/Tabela1[[#This Row],[Qinf Secção P]])</f>
        <v xml:space="preserve"> -</v>
      </c>
      <c r="V533" s="153" t="str">
        <f>IF(Tabela1[[#This Row],[Qinf Secção E]]=" -", " -", Tabela1[[#This Row],[Quantidade máxima (q) (tonelada)]]/Tabela1[[#This Row],[Qinf Secção E]])</f>
        <v xml:space="preserve"> -</v>
      </c>
      <c r="W533" s="152" t="str">
        <f>IF(Tabela1[[#This Row],[Qsup Secção H]]=" -", " -", Tabela1[[#This Row],[Quantidade máxima (q) (tonelada)]]/Tabela1[[#This Row],[Qsup Secção H]])</f>
        <v xml:space="preserve"> -</v>
      </c>
      <c r="X533" s="152" t="str">
        <f>IF(Tabela1[[#This Row],[Qsup Secção P]]=" -", " -", Tabela1[[#This Row],[Quantidade máxima (q) (tonelada)]]/Tabela1[[#This Row],[Qsup Secção P]])</f>
        <v xml:space="preserve"> -</v>
      </c>
      <c r="Y533" s="153" t="str">
        <f>IF(Tabela1[[#This Row],[Qsup Secção E]]=" -", " -", Tabela1[[#This Row],[Quantidade máxima (q) (tonelada)]]/Tabela1[[#This Row],[Qsup Secção E]])</f>
        <v xml:space="preserve"> -</v>
      </c>
      <c r="Z5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4" spans="2:27" s="1" customFormat="1" x14ac:dyDescent="0.3">
      <c r="B534" s="145"/>
      <c r="C534" s="146"/>
      <c r="D534" s="146"/>
      <c r="E534" s="146"/>
      <c r="F534" s="146"/>
      <c r="G534" s="146"/>
      <c r="H534" s="147"/>
      <c r="I534" s="146"/>
      <c r="J534" s="146"/>
      <c r="K534" s="146"/>
      <c r="L5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4" s="151" t="str">
        <f>IF(Tabela1[[#This Row],[Qinf Secção H]]=" -", " -", Tabela1[[#This Row],[Quantidade máxima (q) (tonelada)]]/Tabela1[[#This Row],[Qinf Secção H]])</f>
        <v xml:space="preserve"> -</v>
      </c>
      <c r="U534" s="152" t="str">
        <f>IF(Tabela1[[#This Row],[Qinf Secção P]]=" -", " -", Tabela1[[#This Row],[Quantidade máxima (q) (tonelada)]]/Tabela1[[#This Row],[Qinf Secção P]])</f>
        <v xml:space="preserve"> -</v>
      </c>
      <c r="V534" s="153" t="str">
        <f>IF(Tabela1[[#This Row],[Qinf Secção E]]=" -", " -", Tabela1[[#This Row],[Quantidade máxima (q) (tonelada)]]/Tabela1[[#This Row],[Qinf Secção E]])</f>
        <v xml:space="preserve"> -</v>
      </c>
      <c r="W534" s="152" t="str">
        <f>IF(Tabela1[[#This Row],[Qsup Secção H]]=" -", " -", Tabela1[[#This Row],[Quantidade máxima (q) (tonelada)]]/Tabela1[[#This Row],[Qsup Secção H]])</f>
        <v xml:space="preserve"> -</v>
      </c>
      <c r="X534" s="152" t="str">
        <f>IF(Tabela1[[#This Row],[Qsup Secção P]]=" -", " -", Tabela1[[#This Row],[Quantidade máxima (q) (tonelada)]]/Tabela1[[#This Row],[Qsup Secção P]])</f>
        <v xml:space="preserve"> -</v>
      </c>
      <c r="Y534" s="153" t="str">
        <f>IF(Tabela1[[#This Row],[Qsup Secção E]]=" -", " -", Tabela1[[#This Row],[Quantidade máxima (q) (tonelada)]]/Tabela1[[#This Row],[Qsup Secção E]])</f>
        <v xml:space="preserve"> -</v>
      </c>
      <c r="Z5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5" spans="2:27" s="1" customFormat="1" x14ac:dyDescent="0.3">
      <c r="B535" s="145"/>
      <c r="C535" s="146"/>
      <c r="D535" s="146"/>
      <c r="E535" s="146"/>
      <c r="F535" s="146"/>
      <c r="G535" s="146"/>
      <c r="H535" s="147"/>
      <c r="I535" s="146"/>
      <c r="J535" s="146"/>
      <c r="K535" s="146"/>
      <c r="L5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5" s="151" t="str">
        <f>IF(Tabela1[[#This Row],[Qinf Secção H]]=" -", " -", Tabela1[[#This Row],[Quantidade máxima (q) (tonelada)]]/Tabela1[[#This Row],[Qinf Secção H]])</f>
        <v xml:space="preserve"> -</v>
      </c>
      <c r="U535" s="152" t="str">
        <f>IF(Tabela1[[#This Row],[Qinf Secção P]]=" -", " -", Tabela1[[#This Row],[Quantidade máxima (q) (tonelada)]]/Tabela1[[#This Row],[Qinf Secção P]])</f>
        <v xml:space="preserve"> -</v>
      </c>
      <c r="V535" s="153" t="str">
        <f>IF(Tabela1[[#This Row],[Qinf Secção E]]=" -", " -", Tabela1[[#This Row],[Quantidade máxima (q) (tonelada)]]/Tabela1[[#This Row],[Qinf Secção E]])</f>
        <v xml:space="preserve"> -</v>
      </c>
      <c r="W535" s="152" t="str">
        <f>IF(Tabela1[[#This Row],[Qsup Secção H]]=" -", " -", Tabela1[[#This Row],[Quantidade máxima (q) (tonelada)]]/Tabela1[[#This Row],[Qsup Secção H]])</f>
        <v xml:space="preserve"> -</v>
      </c>
      <c r="X535" s="152" t="str">
        <f>IF(Tabela1[[#This Row],[Qsup Secção P]]=" -", " -", Tabela1[[#This Row],[Quantidade máxima (q) (tonelada)]]/Tabela1[[#This Row],[Qsup Secção P]])</f>
        <v xml:space="preserve"> -</v>
      </c>
      <c r="Y535" s="153" t="str">
        <f>IF(Tabela1[[#This Row],[Qsup Secção E]]=" -", " -", Tabela1[[#This Row],[Quantidade máxima (q) (tonelada)]]/Tabela1[[#This Row],[Qsup Secção E]])</f>
        <v xml:space="preserve"> -</v>
      </c>
      <c r="Z5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6" spans="2:27" s="1" customFormat="1" x14ac:dyDescent="0.3">
      <c r="B536" s="145"/>
      <c r="C536" s="146"/>
      <c r="D536" s="146"/>
      <c r="E536" s="146"/>
      <c r="F536" s="146"/>
      <c r="G536" s="146"/>
      <c r="H536" s="147"/>
      <c r="I536" s="146"/>
      <c r="J536" s="146"/>
      <c r="K536" s="146"/>
      <c r="L5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6" s="151" t="str">
        <f>IF(Tabela1[[#This Row],[Qinf Secção H]]=" -", " -", Tabela1[[#This Row],[Quantidade máxima (q) (tonelada)]]/Tabela1[[#This Row],[Qinf Secção H]])</f>
        <v xml:space="preserve"> -</v>
      </c>
      <c r="U536" s="152" t="str">
        <f>IF(Tabela1[[#This Row],[Qinf Secção P]]=" -", " -", Tabela1[[#This Row],[Quantidade máxima (q) (tonelada)]]/Tabela1[[#This Row],[Qinf Secção P]])</f>
        <v xml:space="preserve"> -</v>
      </c>
      <c r="V536" s="153" t="str">
        <f>IF(Tabela1[[#This Row],[Qinf Secção E]]=" -", " -", Tabela1[[#This Row],[Quantidade máxima (q) (tonelada)]]/Tabela1[[#This Row],[Qinf Secção E]])</f>
        <v xml:space="preserve"> -</v>
      </c>
      <c r="W536" s="152" t="str">
        <f>IF(Tabela1[[#This Row],[Qsup Secção H]]=" -", " -", Tabela1[[#This Row],[Quantidade máxima (q) (tonelada)]]/Tabela1[[#This Row],[Qsup Secção H]])</f>
        <v xml:space="preserve"> -</v>
      </c>
      <c r="X536" s="152" t="str">
        <f>IF(Tabela1[[#This Row],[Qsup Secção P]]=" -", " -", Tabela1[[#This Row],[Quantidade máxima (q) (tonelada)]]/Tabela1[[#This Row],[Qsup Secção P]])</f>
        <v xml:space="preserve"> -</v>
      </c>
      <c r="Y536" s="153" t="str">
        <f>IF(Tabela1[[#This Row],[Qsup Secção E]]=" -", " -", Tabela1[[#This Row],[Quantidade máxima (q) (tonelada)]]/Tabela1[[#This Row],[Qsup Secção E]])</f>
        <v xml:space="preserve"> -</v>
      </c>
      <c r="Z5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7" spans="2:27" s="1" customFormat="1" x14ac:dyDescent="0.3">
      <c r="B537" s="145"/>
      <c r="C537" s="146"/>
      <c r="D537" s="146"/>
      <c r="E537" s="146"/>
      <c r="F537" s="146"/>
      <c r="G537" s="146"/>
      <c r="H537" s="147"/>
      <c r="I537" s="146"/>
      <c r="J537" s="146"/>
      <c r="K537" s="146"/>
      <c r="L5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7" s="151" t="str">
        <f>IF(Tabela1[[#This Row],[Qinf Secção H]]=" -", " -", Tabela1[[#This Row],[Quantidade máxima (q) (tonelada)]]/Tabela1[[#This Row],[Qinf Secção H]])</f>
        <v xml:space="preserve"> -</v>
      </c>
      <c r="U537" s="152" t="str">
        <f>IF(Tabela1[[#This Row],[Qinf Secção P]]=" -", " -", Tabela1[[#This Row],[Quantidade máxima (q) (tonelada)]]/Tabela1[[#This Row],[Qinf Secção P]])</f>
        <v xml:space="preserve"> -</v>
      </c>
      <c r="V537" s="153" t="str">
        <f>IF(Tabela1[[#This Row],[Qinf Secção E]]=" -", " -", Tabela1[[#This Row],[Quantidade máxima (q) (tonelada)]]/Tabela1[[#This Row],[Qinf Secção E]])</f>
        <v xml:space="preserve"> -</v>
      </c>
      <c r="W537" s="152" t="str">
        <f>IF(Tabela1[[#This Row],[Qsup Secção H]]=" -", " -", Tabela1[[#This Row],[Quantidade máxima (q) (tonelada)]]/Tabela1[[#This Row],[Qsup Secção H]])</f>
        <v xml:space="preserve"> -</v>
      </c>
      <c r="X537" s="152" t="str">
        <f>IF(Tabela1[[#This Row],[Qsup Secção P]]=" -", " -", Tabela1[[#This Row],[Quantidade máxima (q) (tonelada)]]/Tabela1[[#This Row],[Qsup Secção P]])</f>
        <v xml:space="preserve"> -</v>
      </c>
      <c r="Y537" s="153" t="str">
        <f>IF(Tabela1[[#This Row],[Qsup Secção E]]=" -", " -", Tabela1[[#This Row],[Quantidade máxima (q) (tonelada)]]/Tabela1[[#This Row],[Qsup Secção E]])</f>
        <v xml:space="preserve"> -</v>
      </c>
      <c r="Z5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8" spans="2:27" s="1" customFormat="1" x14ac:dyDescent="0.3">
      <c r="B538" s="145"/>
      <c r="C538" s="146"/>
      <c r="D538" s="146"/>
      <c r="E538" s="146"/>
      <c r="F538" s="146"/>
      <c r="G538" s="146"/>
      <c r="H538" s="147"/>
      <c r="I538" s="146"/>
      <c r="J538" s="146"/>
      <c r="K538" s="146"/>
      <c r="L5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8" s="151" t="str">
        <f>IF(Tabela1[[#This Row],[Qinf Secção H]]=" -", " -", Tabela1[[#This Row],[Quantidade máxima (q) (tonelada)]]/Tabela1[[#This Row],[Qinf Secção H]])</f>
        <v xml:space="preserve"> -</v>
      </c>
      <c r="U538" s="152" t="str">
        <f>IF(Tabela1[[#This Row],[Qinf Secção P]]=" -", " -", Tabela1[[#This Row],[Quantidade máxima (q) (tonelada)]]/Tabela1[[#This Row],[Qinf Secção P]])</f>
        <v xml:space="preserve"> -</v>
      </c>
      <c r="V538" s="153" t="str">
        <f>IF(Tabela1[[#This Row],[Qinf Secção E]]=" -", " -", Tabela1[[#This Row],[Quantidade máxima (q) (tonelada)]]/Tabela1[[#This Row],[Qinf Secção E]])</f>
        <v xml:space="preserve"> -</v>
      </c>
      <c r="W538" s="152" t="str">
        <f>IF(Tabela1[[#This Row],[Qsup Secção H]]=" -", " -", Tabela1[[#This Row],[Quantidade máxima (q) (tonelada)]]/Tabela1[[#This Row],[Qsup Secção H]])</f>
        <v xml:space="preserve"> -</v>
      </c>
      <c r="X538" s="152" t="str">
        <f>IF(Tabela1[[#This Row],[Qsup Secção P]]=" -", " -", Tabela1[[#This Row],[Quantidade máxima (q) (tonelada)]]/Tabela1[[#This Row],[Qsup Secção P]])</f>
        <v xml:space="preserve"> -</v>
      </c>
      <c r="Y538" s="153" t="str">
        <f>IF(Tabela1[[#This Row],[Qsup Secção E]]=" -", " -", Tabela1[[#This Row],[Quantidade máxima (q) (tonelada)]]/Tabela1[[#This Row],[Qsup Secção E]])</f>
        <v xml:space="preserve"> -</v>
      </c>
      <c r="Z5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39" spans="2:27" s="1" customFormat="1" x14ac:dyDescent="0.3">
      <c r="B539" s="145"/>
      <c r="C539" s="146"/>
      <c r="D539" s="146"/>
      <c r="E539" s="146"/>
      <c r="F539" s="146"/>
      <c r="G539" s="146"/>
      <c r="H539" s="147"/>
      <c r="I539" s="146"/>
      <c r="J539" s="146"/>
      <c r="K539" s="146"/>
      <c r="L5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39" s="151" t="str">
        <f>IF(Tabela1[[#This Row],[Qinf Secção H]]=" -", " -", Tabela1[[#This Row],[Quantidade máxima (q) (tonelada)]]/Tabela1[[#This Row],[Qinf Secção H]])</f>
        <v xml:space="preserve"> -</v>
      </c>
      <c r="U539" s="152" t="str">
        <f>IF(Tabela1[[#This Row],[Qinf Secção P]]=" -", " -", Tabela1[[#This Row],[Quantidade máxima (q) (tonelada)]]/Tabela1[[#This Row],[Qinf Secção P]])</f>
        <v xml:space="preserve"> -</v>
      </c>
      <c r="V539" s="153" t="str">
        <f>IF(Tabela1[[#This Row],[Qinf Secção E]]=" -", " -", Tabela1[[#This Row],[Quantidade máxima (q) (tonelada)]]/Tabela1[[#This Row],[Qinf Secção E]])</f>
        <v xml:space="preserve"> -</v>
      </c>
      <c r="W539" s="152" t="str">
        <f>IF(Tabela1[[#This Row],[Qsup Secção H]]=" -", " -", Tabela1[[#This Row],[Quantidade máxima (q) (tonelada)]]/Tabela1[[#This Row],[Qsup Secção H]])</f>
        <v xml:space="preserve"> -</v>
      </c>
      <c r="X539" s="152" t="str">
        <f>IF(Tabela1[[#This Row],[Qsup Secção P]]=" -", " -", Tabela1[[#This Row],[Quantidade máxima (q) (tonelada)]]/Tabela1[[#This Row],[Qsup Secção P]])</f>
        <v xml:space="preserve"> -</v>
      </c>
      <c r="Y539" s="153" t="str">
        <f>IF(Tabela1[[#This Row],[Qsup Secção E]]=" -", " -", Tabela1[[#This Row],[Quantidade máxima (q) (tonelada)]]/Tabela1[[#This Row],[Qsup Secção E]])</f>
        <v xml:space="preserve"> -</v>
      </c>
      <c r="Z5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0" spans="2:27" s="1" customFormat="1" x14ac:dyDescent="0.3">
      <c r="B540" s="145"/>
      <c r="C540" s="146"/>
      <c r="D540" s="146"/>
      <c r="E540" s="146"/>
      <c r="F540" s="146"/>
      <c r="G540" s="146"/>
      <c r="H540" s="147"/>
      <c r="I540" s="146"/>
      <c r="J540" s="146"/>
      <c r="K540" s="146"/>
      <c r="L5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0" s="151" t="str">
        <f>IF(Tabela1[[#This Row],[Qinf Secção H]]=" -", " -", Tabela1[[#This Row],[Quantidade máxima (q) (tonelada)]]/Tabela1[[#This Row],[Qinf Secção H]])</f>
        <v xml:space="preserve"> -</v>
      </c>
      <c r="U540" s="152" t="str">
        <f>IF(Tabela1[[#This Row],[Qinf Secção P]]=" -", " -", Tabela1[[#This Row],[Quantidade máxima (q) (tonelada)]]/Tabela1[[#This Row],[Qinf Secção P]])</f>
        <v xml:space="preserve"> -</v>
      </c>
      <c r="V540" s="153" t="str">
        <f>IF(Tabela1[[#This Row],[Qinf Secção E]]=" -", " -", Tabela1[[#This Row],[Quantidade máxima (q) (tonelada)]]/Tabela1[[#This Row],[Qinf Secção E]])</f>
        <v xml:space="preserve"> -</v>
      </c>
      <c r="W540" s="152" t="str">
        <f>IF(Tabela1[[#This Row],[Qsup Secção H]]=" -", " -", Tabela1[[#This Row],[Quantidade máxima (q) (tonelada)]]/Tabela1[[#This Row],[Qsup Secção H]])</f>
        <v xml:space="preserve"> -</v>
      </c>
      <c r="X540" s="152" t="str">
        <f>IF(Tabela1[[#This Row],[Qsup Secção P]]=" -", " -", Tabela1[[#This Row],[Quantidade máxima (q) (tonelada)]]/Tabela1[[#This Row],[Qsup Secção P]])</f>
        <v xml:space="preserve"> -</v>
      </c>
      <c r="Y540" s="153" t="str">
        <f>IF(Tabela1[[#This Row],[Qsup Secção E]]=" -", " -", Tabela1[[#This Row],[Quantidade máxima (q) (tonelada)]]/Tabela1[[#This Row],[Qsup Secção E]])</f>
        <v xml:space="preserve"> -</v>
      </c>
      <c r="Z5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1" spans="2:27" s="1" customFormat="1" x14ac:dyDescent="0.3">
      <c r="B541" s="145"/>
      <c r="C541" s="146"/>
      <c r="D541" s="146"/>
      <c r="E541" s="146"/>
      <c r="F541" s="146"/>
      <c r="G541" s="146"/>
      <c r="H541" s="147"/>
      <c r="I541" s="146"/>
      <c r="J541" s="146"/>
      <c r="K541" s="146"/>
      <c r="L5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1" s="151" t="str">
        <f>IF(Tabela1[[#This Row],[Qinf Secção H]]=" -", " -", Tabela1[[#This Row],[Quantidade máxima (q) (tonelada)]]/Tabela1[[#This Row],[Qinf Secção H]])</f>
        <v xml:space="preserve"> -</v>
      </c>
      <c r="U541" s="152" t="str">
        <f>IF(Tabela1[[#This Row],[Qinf Secção P]]=" -", " -", Tabela1[[#This Row],[Quantidade máxima (q) (tonelada)]]/Tabela1[[#This Row],[Qinf Secção P]])</f>
        <v xml:space="preserve"> -</v>
      </c>
      <c r="V541" s="153" t="str">
        <f>IF(Tabela1[[#This Row],[Qinf Secção E]]=" -", " -", Tabela1[[#This Row],[Quantidade máxima (q) (tonelada)]]/Tabela1[[#This Row],[Qinf Secção E]])</f>
        <v xml:space="preserve"> -</v>
      </c>
      <c r="W541" s="152" t="str">
        <f>IF(Tabela1[[#This Row],[Qsup Secção H]]=" -", " -", Tabela1[[#This Row],[Quantidade máxima (q) (tonelada)]]/Tabela1[[#This Row],[Qsup Secção H]])</f>
        <v xml:space="preserve"> -</v>
      </c>
      <c r="X541" s="152" t="str">
        <f>IF(Tabela1[[#This Row],[Qsup Secção P]]=" -", " -", Tabela1[[#This Row],[Quantidade máxima (q) (tonelada)]]/Tabela1[[#This Row],[Qsup Secção P]])</f>
        <v xml:space="preserve"> -</v>
      </c>
      <c r="Y541" s="153" t="str">
        <f>IF(Tabela1[[#This Row],[Qsup Secção E]]=" -", " -", Tabela1[[#This Row],[Quantidade máxima (q) (tonelada)]]/Tabela1[[#This Row],[Qsup Secção E]])</f>
        <v xml:space="preserve"> -</v>
      </c>
      <c r="Z5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2" spans="2:27" s="1" customFormat="1" x14ac:dyDescent="0.3">
      <c r="B542" s="145"/>
      <c r="C542" s="146"/>
      <c r="D542" s="146"/>
      <c r="E542" s="146"/>
      <c r="F542" s="146"/>
      <c r="G542" s="146"/>
      <c r="H542" s="147"/>
      <c r="I542" s="146"/>
      <c r="J542" s="146"/>
      <c r="K542" s="146"/>
      <c r="L5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2" s="151" t="str">
        <f>IF(Tabela1[[#This Row],[Qinf Secção H]]=" -", " -", Tabela1[[#This Row],[Quantidade máxima (q) (tonelada)]]/Tabela1[[#This Row],[Qinf Secção H]])</f>
        <v xml:space="preserve"> -</v>
      </c>
      <c r="U542" s="152" t="str">
        <f>IF(Tabela1[[#This Row],[Qinf Secção P]]=" -", " -", Tabela1[[#This Row],[Quantidade máxima (q) (tonelada)]]/Tabela1[[#This Row],[Qinf Secção P]])</f>
        <v xml:space="preserve"> -</v>
      </c>
      <c r="V542" s="153" t="str">
        <f>IF(Tabela1[[#This Row],[Qinf Secção E]]=" -", " -", Tabela1[[#This Row],[Quantidade máxima (q) (tonelada)]]/Tabela1[[#This Row],[Qinf Secção E]])</f>
        <v xml:space="preserve"> -</v>
      </c>
      <c r="W542" s="152" t="str">
        <f>IF(Tabela1[[#This Row],[Qsup Secção H]]=" -", " -", Tabela1[[#This Row],[Quantidade máxima (q) (tonelada)]]/Tabela1[[#This Row],[Qsup Secção H]])</f>
        <v xml:space="preserve"> -</v>
      </c>
      <c r="X542" s="152" t="str">
        <f>IF(Tabela1[[#This Row],[Qsup Secção P]]=" -", " -", Tabela1[[#This Row],[Quantidade máxima (q) (tonelada)]]/Tabela1[[#This Row],[Qsup Secção P]])</f>
        <v xml:space="preserve"> -</v>
      </c>
      <c r="Y542" s="153" t="str">
        <f>IF(Tabela1[[#This Row],[Qsup Secção E]]=" -", " -", Tabela1[[#This Row],[Quantidade máxima (q) (tonelada)]]/Tabela1[[#This Row],[Qsup Secção E]])</f>
        <v xml:space="preserve"> -</v>
      </c>
      <c r="Z5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3" spans="2:27" s="1" customFormat="1" x14ac:dyDescent="0.3">
      <c r="B543" s="145"/>
      <c r="C543" s="146"/>
      <c r="D543" s="146"/>
      <c r="E543" s="146"/>
      <c r="F543" s="146"/>
      <c r="G543" s="146"/>
      <c r="H543" s="147"/>
      <c r="I543" s="146"/>
      <c r="J543" s="146"/>
      <c r="K543" s="146"/>
      <c r="L5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3" s="151" t="str">
        <f>IF(Tabela1[[#This Row],[Qinf Secção H]]=" -", " -", Tabela1[[#This Row],[Quantidade máxima (q) (tonelada)]]/Tabela1[[#This Row],[Qinf Secção H]])</f>
        <v xml:space="preserve"> -</v>
      </c>
      <c r="U543" s="152" t="str">
        <f>IF(Tabela1[[#This Row],[Qinf Secção P]]=" -", " -", Tabela1[[#This Row],[Quantidade máxima (q) (tonelada)]]/Tabela1[[#This Row],[Qinf Secção P]])</f>
        <v xml:space="preserve"> -</v>
      </c>
      <c r="V543" s="153" t="str">
        <f>IF(Tabela1[[#This Row],[Qinf Secção E]]=" -", " -", Tabela1[[#This Row],[Quantidade máxima (q) (tonelada)]]/Tabela1[[#This Row],[Qinf Secção E]])</f>
        <v xml:space="preserve"> -</v>
      </c>
      <c r="W543" s="152" t="str">
        <f>IF(Tabela1[[#This Row],[Qsup Secção H]]=" -", " -", Tabela1[[#This Row],[Quantidade máxima (q) (tonelada)]]/Tabela1[[#This Row],[Qsup Secção H]])</f>
        <v xml:space="preserve"> -</v>
      </c>
      <c r="X543" s="152" t="str">
        <f>IF(Tabela1[[#This Row],[Qsup Secção P]]=" -", " -", Tabela1[[#This Row],[Quantidade máxima (q) (tonelada)]]/Tabela1[[#This Row],[Qsup Secção P]])</f>
        <v xml:space="preserve"> -</v>
      </c>
      <c r="Y543" s="153" t="str">
        <f>IF(Tabela1[[#This Row],[Qsup Secção E]]=" -", " -", Tabela1[[#This Row],[Quantidade máxima (q) (tonelada)]]/Tabela1[[#This Row],[Qsup Secção E]])</f>
        <v xml:space="preserve"> -</v>
      </c>
      <c r="Z5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4" spans="2:27" s="1" customFormat="1" x14ac:dyDescent="0.3">
      <c r="B544" s="145"/>
      <c r="C544" s="146"/>
      <c r="D544" s="146"/>
      <c r="E544" s="146"/>
      <c r="F544" s="146"/>
      <c r="G544" s="146"/>
      <c r="H544" s="147"/>
      <c r="I544" s="146"/>
      <c r="J544" s="146"/>
      <c r="K544" s="146"/>
      <c r="L5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4" s="151" t="str">
        <f>IF(Tabela1[[#This Row],[Qinf Secção H]]=" -", " -", Tabela1[[#This Row],[Quantidade máxima (q) (tonelada)]]/Tabela1[[#This Row],[Qinf Secção H]])</f>
        <v xml:space="preserve"> -</v>
      </c>
      <c r="U544" s="152" t="str">
        <f>IF(Tabela1[[#This Row],[Qinf Secção P]]=" -", " -", Tabela1[[#This Row],[Quantidade máxima (q) (tonelada)]]/Tabela1[[#This Row],[Qinf Secção P]])</f>
        <v xml:space="preserve"> -</v>
      </c>
      <c r="V544" s="153" t="str">
        <f>IF(Tabela1[[#This Row],[Qinf Secção E]]=" -", " -", Tabela1[[#This Row],[Quantidade máxima (q) (tonelada)]]/Tabela1[[#This Row],[Qinf Secção E]])</f>
        <v xml:space="preserve"> -</v>
      </c>
      <c r="W544" s="152" t="str">
        <f>IF(Tabela1[[#This Row],[Qsup Secção H]]=" -", " -", Tabela1[[#This Row],[Quantidade máxima (q) (tonelada)]]/Tabela1[[#This Row],[Qsup Secção H]])</f>
        <v xml:space="preserve"> -</v>
      </c>
      <c r="X544" s="152" t="str">
        <f>IF(Tabela1[[#This Row],[Qsup Secção P]]=" -", " -", Tabela1[[#This Row],[Quantidade máxima (q) (tonelada)]]/Tabela1[[#This Row],[Qsup Secção P]])</f>
        <v xml:space="preserve"> -</v>
      </c>
      <c r="Y544" s="153" t="str">
        <f>IF(Tabela1[[#This Row],[Qsup Secção E]]=" -", " -", Tabela1[[#This Row],[Quantidade máxima (q) (tonelada)]]/Tabela1[[#This Row],[Qsup Secção E]])</f>
        <v xml:space="preserve"> -</v>
      </c>
      <c r="Z5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5" spans="2:27" s="1" customFormat="1" x14ac:dyDescent="0.3">
      <c r="B545" s="145"/>
      <c r="C545" s="146"/>
      <c r="D545" s="146"/>
      <c r="E545" s="146"/>
      <c r="F545" s="146"/>
      <c r="G545" s="146"/>
      <c r="H545" s="147"/>
      <c r="I545" s="146"/>
      <c r="J545" s="146"/>
      <c r="K545" s="146"/>
      <c r="L5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5" s="151" t="str">
        <f>IF(Tabela1[[#This Row],[Qinf Secção H]]=" -", " -", Tabela1[[#This Row],[Quantidade máxima (q) (tonelada)]]/Tabela1[[#This Row],[Qinf Secção H]])</f>
        <v xml:space="preserve"> -</v>
      </c>
      <c r="U545" s="152" t="str">
        <f>IF(Tabela1[[#This Row],[Qinf Secção P]]=" -", " -", Tabela1[[#This Row],[Quantidade máxima (q) (tonelada)]]/Tabela1[[#This Row],[Qinf Secção P]])</f>
        <v xml:space="preserve"> -</v>
      </c>
      <c r="V545" s="153" t="str">
        <f>IF(Tabela1[[#This Row],[Qinf Secção E]]=" -", " -", Tabela1[[#This Row],[Quantidade máxima (q) (tonelada)]]/Tabela1[[#This Row],[Qinf Secção E]])</f>
        <v xml:space="preserve"> -</v>
      </c>
      <c r="W545" s="152" t="str">
        <f>IF(Tabela1[[#This Row],[Qsup Secção H]]=" -", " -", Tabela1[[#This Row],[Quantidade máxima (q) (tonelada)]]/Tabela1[[#This Row],[Qsup Secção H]])</f>
        <v xml:space="preserve"> -</v>
      </c>
      <c r="X545" s="152" t="str">
        <f>IF(Tabela1[[#This Row],[Qsup Secção P]]=" -", " -", Tabela1[[#This Row],[Quantidade máxima (q) (tonelada)]]/Tabela1[[#This Row],[Qsup Secção P]])</f>
        <v xml:space="preserve"> -</v>
      </c>
      <c r="Y545" s="153" t="str">
        <f>IF(Tabela1[[#This Row],[Qsup Secção E]]=" -", " -", Tabela1[[#This Row],[Quantidade máxima (q) (tonelada)]]/Tabela1[[#This Row],[Qsup Secção E]])</f>
        <v xml:space="preserve"> -</v>
      </c>
      <c r="Z5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6" spans="2:27" s="1" customFormat="1" x14ac:dyDescent="0.3">
      <c r="B546" s="145"/>
      <c r="C546" s="146"/>
      <c r="D546" s="146"/>
      <c r="E546" s="146"/>
      <c r="F546" s="146"/>
      <c r="G546" s="146"/>
      <c r="H546" s="147"/>
      <c r="I546" s="146"/>
      <c r="J546" s="146"/>
      <c r="K546" s="146"/>
      <c r="L5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6" s="151" t="str">
        <f>IF(Tabela1[[#This Row],[Qinf Secção H]]=" -", " -", Tabela1[[#This Row],[Quantidade máxima (q) (tonelada)]]/Tabela1[[#This Row],[Qinf Secção H]])</f>
        <v xml:space="preserve"> -</v>
      </c>
      <c r="U546" s="152" t="str">
        <f>IF(Tabela1[[#This Row],[Qinf Secção P]]=" -", " -", Tabela1[[#This Row],[Quantidade máxima (q) (tonelada)]]/Tabela1[[#This Row],[Qinf Secção P]])</f>
        <v xml:space="preserve"> -</v>
      </c>
      <c r="V546" s="153" t="str">
        <f>IF(Tabela1[[#This Row],[Qinf Secção E]]=" -", " -", Tabela1[[#This Row],[Quantidade máxima (q) (tonelada)]]/Tabela1[[#This Row],[Qinf Secção E]])</f>
        <v xml:space="preserve"> -</v>
      </c>
      <c r="W546" s="152" t="str">
        <f>IF(Tabela1[[#This Row],[Qsup Secção H]]=" -", " -", Tabela1[[#This Row],[Quantidade máxima (q) (tonelada)]]/Tabela1[[#This Row],[Qsup Secção H]])</f>
        <v xml:space="preserve"> -</v>
      </c>
      <c r="X546" s="152" t="str">
        <f>IF(Tabela1[[#This Row],[Qsup Secção P]]=" -", " -", Tabela1[[#This Row],[Quantidade máxima (q) (tonelada)]]/Tabela1[[#This Row],[Qsup Secção P]])</f>
        <v xml:space="preserve"> -</v>
      </c>
      <c r="Y546" s="153" t="str">
        <f>IF(Tabela1[[#This Row],[Qsup Secção E]]=" -", " -", Tabela1[[#This Row],[Quantidade máxima (q) (tonelada)]]/Tabela1[[#This Row],[Qsup Secção E]])</f>
        <v xml:space="preserve"> -</v>
      </c>
      <c r="Z5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7" spans="2:27" s="1" customFormat="1" x14ac:dyDescent="0.3">
      <c r="B547" s="145"/>
      <c r="C547" s="146"/>
      <c r="D547" s="146"/>
      <c r="E547" s="146"/>
      <c r="F547" s="146"/>
      <c r="G547" s="146"/>
      <c r="H547" s="147"/>
      <c r="I547" s="146"/>
      <c r="J547" s="146"/>
      <c r="K547" s="146"/>
      <c r="L5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7" s="151" t="str">
        <f>IF(Tabela1[[#This Row],[Qinf Secção H]]=" -", " -", Tabela1[[#This Row],[Quantidade máxima (q) (tonelada)]]/Tabela1[[#This Row],[Qinf Secção H]])</f>
        <v xml:space="preserve"> -</v>
      </c>
      <c r="U547" s="152" t="str">
        <f>IF(Tabela1[[#This Row],[Qinf Secção P]]=" -", " -", Tabela1[[#This Row],[Quantidade máxima (q) (tonelada)]]/Tabela1[[#This Row],[Qinf Secção P]])</f>
        <v xml:space="preserve"> -</v>
      </c>
      <c r="V547" s="153" t="str">
        <f>IF(Tabela1[[#This Row],[Qinf Secção E]]=" -", " -", Tabela1[[#This Row],[Quantidade máxima (q) (tonelada)]]/Tabela1[[#This Row],[Qinf Secção E]])</f>
        <v xml:space="preserve"> -</v>
      </c>
      <c r="W547" s="152" t="str">
        <f>IF(Tabela1[[#This Row],[Qsup Secção H]]=" -", " -", Tabela1[[#This Row],[Quantidade máxima (q) (tonelada)]]/Tabela1[[#This Row],[Qsup Secção H]])</f>
        <v xml:space="preserve"> -</v>
      </c>
      <c r="X547" s="152" t="str">
        <f>IF(Tabela1[[#This Row],[Qsup Secção P]]=" -", " -", Tabela1[[#This Row],[Quantidade máxima (q) (tonelada)]]/Tabela1[[#This Row],[Qsup Secção P]])</f>
        <v xml:space="preserve"> -</v>
      </c>
      <c r="Y547" s="153" t="str">
        <f>IF(Tabela1[[#This Row],[Qsup Secção E]]=" -", " -", Tabela1[[#This Row],[Quantidade máxima (q) (tonelada)]]/Tabela1[[#This Row],[Qsup Secção E]])</f>
        <v xml:space="preserve"> -</v>
      </c>
      <c r="Z5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8" spans="2:27" s="1" customFormat="1" x14ac:dyDescent="0.3">
      <c r="B548" s="145"/>
      <c r="C548" s="146"/>
      <c r="D548" s="146"/>
      <c r="E548" s="146"/>
      <c r="F548" s="146"/>
      <c r="G548" s="146"/>
      <c r="H548" s="147"/>
      <c r="I548" s="146"/>
      <c r="J548" s="146"/>
      <c r="K548" s="146"/>
      <c r="L5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8" s="151" t="str">
        <f>IF(Tabela1[[#This Row],[Qinf Secção H]]=" -", " -", Tabela1[[#This Row],[Quantidade máxima (q) (tonelada)]]/Tabela1[[#This Row],[Qinf Secção H]])</f>
        <v xml:space="preserve"> -</v>
      </c>
      <c r="U548" s="152" t="str">
        <f>IF(Tabela1[[#This Row],[Qinf Secção P]]=" -", " -", Tabela1[[#This Row],[Quantidade máxima (q) (tonelada)]]/Tabela1[[#This Row],[Qinf Secção P]])</f>
        <v xml:space="preserve"> -</v>
      </c>
      <c r="V548" s="153" t="str">
        <f>IF(Tabela1[[#This Row],[Qinf Secção E]]=" -", " -", Tabela1[[#This Row],[Quantidade máxima (q) (tonelada)]]/Tabela1[[#This Row],[Qinf Secção E]])</f>
        <v xml:space="preserve"> -</v>
      </c>
      <c r="W548" s="152" t="str">
        <f>IF(Tabela1[[#This Row],[Qsup Secção H]]=" -", " -", Tabela1[[#This Row],[Quantidade máxima (q) (tonelada)]]/Tabela1[[#This Row],[Qsup Secção H]])</f>
        <v xml:space="preserve"> -</v>
      </c>
      <c r="X548" s="152" t="str">
        <f>IF(Tabela1[[#This Row],[Qsup Secção P]]=" -", " -", Tabela1[[#This Row],[Quantidade máxima (q) (tonelada)]]/Tabela1[[#This Row],[Qsup Secção P]])</f>
        <v xml:space="preserve"> -</v>
      </c>
      <c r="Y548" s="153" t="str">
        <f>IF(Tabela1[[#This Row],[Qsup Secção E]]=" -", " -", Tabela1[[#This Row],[Quantidade máxima (q) (tonelada)]]/Tabela1[[#This Row],[Qsup Secção E]])</f>
        <v xml:space="preserve"> -</v>
      </c>
      <c r="Z5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49" spans="2:27" s="1" customFormat="1" x14ac:dyDescent="0.3">
      <c r="B549" s="145"/>
      <c r="C549" s="146"/>
      <c r="D549" s="146"/>
      <c r="E549" s="146"/>
      <c r="F549" s="146"/>
      <c r="G549" s="146"/>
      <c r="H549" s="147"/>
      <c r="I549" s="146"/>
      <c r="J549" s="146"/>
      <c r="K549" s="146"/>
      <c r="L5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49" s="151" t="str">
        <f>IF(Tabela1[[#This Row],[Qinf Secção H]]=" -", " -", Tabela1[[#This Row],[Quantidade máxima (q) (tonelada)]]/Tabela1[[#This Row],[Qinf Secção H]])</f>
        <v xml:space="preserve"> -</v>
      </c>
      <c r="U549" s="152" t="str">
        <f>IF(Tabela1[[#This Row],[Qinf Secção P]]=" -", " -", Tabela1[[#This Row],[Quantidade máxima (q) (tonelada)]]/Tabela1[[#This Row],[Qinf Secção P]])</f>
        <v xml:space="preserve"> -</v>
      </c>
      <c r="V549" s="153" t="str">
        <f>IF(Tabela1[[#This Row],[Qinf Secção E]]=" -", " -", Tabela1[[#This Row],[Quantidade máxima (q) (tonelada)]]/Tabela1[[#This Row],[Qinf Secção E]])</f>
        <v xml:space="preserve"> -</v>
      </c>
      <c r="W549" s="152" t="str">
        <f>IF(Tabela1[[#This Row],[Qsup Secção H]]=" -", " -", Tabela1[[#This Row],[Quantidade máxima (q) (tonelada)]]/Tabela1[[#This Row],[Qsup Secção H]])</f>
        <v xml:space="preserve"> -</v>
      </c>
      <c r="X549" s="152" t="str">
        <f>IF(Tabela1[[#This Row],[Qsup Secção P]]=" -", " -", Tabela1[[#This Row],[Quantidade máxima (q) (tonelada)]]/Tabela1[[#This Row],[Qsup Secção P]])</f>
        <v xml:space="preserve"> -</v>
      </c>
      <c r="Y549" s="153" t="str">
        <f>IF(Tabela1[[#This Row],[Qsup Secção E]]=" -", " -", Tabela1[[#This Row],[Quantidade máxima (q) (tonelada)]]/Tabela1[[#This Row],[Qsup Secção E]])</f>
        <v xml:space="preserve"> -</v>
      </c>
      <c r="Z5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0" spans="2:27" s="1" customFormat="1" x14ac:dyDescent="0.3">
      <c r="B550" s="145"/>
      <c r="C550" s="146"/>
      <c r="D550" s="146"/>
      <c r="E550" s="146"/>
      <c r="F550" s="146"/>
      <c r="G550" s="146"/>
      <c r="H550" s="147"/>
      <c r="I550" s="146"/>
      <c r="J550" s="146"/>
      <c r="K550" s="146"/>
      <c r="L5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0" s="151" t="str">
        <f>IF(Tabela1[[#This Row],[Qinf Secção H]]=" -", " -", Tabela1[[#This Row],[Quantidade máxima (q) (tonelada)]]/Tabela1[[#This Row],[Qinf Secção H]])</f>
        <v xml:space="preserve"> -</v>
      </c>
      <c r="U550" s="152" t="str">
        <f>IF(Tabela1[[#This Row],[Qinf Secção P]]=" -", " -", Tabela1[[#This Row],[Quantidade máxima (q) (tonelada)]]/Tabela1[[#This Row],[Qinf Secção P]])</f>
        <v xml:space="preserve"> -</v>
      </c>
      <c r="V550" s="153" t="str">
        <f>IF(Tabela1[[#This Row],[Qinf Secção E]]=" -", " -", Tabela1[[#This Row],[Quantidade máxima (q) (tonelada)]]/Tabela1[[#This Row],[Qinf Secção E]])</f>
        <v xml:space="preserve"> -</v>
      </c>
      <c r="W550" s="152" t="str">
        <f>IF(Tabela1[[#This Row],[Qsup Secção H]]=" -", " -", Tabela1[[#This Row],[Quantidade máxima (q) (tonelada)]]/Tabela1[[#This Row],[Qsup Secção H]])</f>
        <v xml:space="preserve"> -</v>
      </c>
      <c r="X550" s="152" t="str">
        <f>IF(Tabela1[[#This Row],[Qsup Secção P]]=" -", " -", Tabela1[[#This Row],[Quantidade máxima (q) (tonelada)]]/Tabela1[[#This Row],[Qsup Secção P]])</f>
        <v xml:space="preserve"> -</v>
      </c>
      <c r="Y550" s="153" t="str">
        <f>IF(Tabela1[[#This Row],[Qsup Secção E]]=" -", " -", Tabela1[[#This Row],[Quantidade máxima (q) (tonelada)]]/Tabela1[[#This Row],[Qsup Secção E]])</f>
        <v xml:space="preserve"> -</v>
      </c>
      <c r="Z5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1" spans="2:27" s="1" customFormat="1" x14ac:dyDescent="0.3">
      <c r="B551" s="145"/>
      <c r="C551" s="146"/>
      <c r="D551" s="146"/>
      <c r="E551" s="146"/>
      <c r="F551" s="146"/>
      <c r="G551" s="146"/>
      <c r="H551" s="147"/>
      <c r="I551" s="146"/>
      <c r="J551" s="146"/>
      <c r="K551" s="146"/>
      <c r="L5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1" s="151" t="str">
        <f>IF(Tabela1[[#This Row],[Qinf Secção H]]=" -", " -", Tabela1[[#This Row],[Quantidade máxima (q) (tonelada)]]/Tabela1[[#This Row],[Qinf Secção H]])</f>
        <v xml:space="preserve"> -</v>
      </c>
      <c r="U551" s="152" t="str">
        <f>IF(Tabela1[[#This Row],[Qinf Secção P]]=" -", " -", Tabela1[[#This Row],[Quantidade máxima (q) (tonelada)]]/Tabela1[[#This Row],[Qinf Secção P]])</f>
        <v xml:space="preserve"> -</v>
      </c>
      <c r="V551" s="153" t="str">
        <f>IF(Tabela1[[#This Row],[Qinf Secção E]]=" -", " -", Tabela1[[#This Row],[Quantidade máxima (q) (tonelada)]]/Tabela1[[#This Row],[Qinf Secção E]])</f>
        <v xml:space="preserve"> -</v>
      </c>
      <c r="W551" s="152" t="str">
        <f>IF(Tabela1[[#This Row],[Qsup Secção H]]=" -", " -", Tabela1[[#This Row],[Quantidade máxima (q) (tonelada)]]/Tabela1[[#This Row],[Qsup Secção H]])</f>
        <v xml:space="preserve"> -</v>
      </c>
      <c r="X551" s="152" t="str">
        <f>IF(Tabela1[[#This Row],[Qsup Secção P]]=" -", " -", Tabela1[[#This Row],[Quantidade máxima (q) (tonelada)]]/Tabela1[[#This Row],[Qsup Secção P]])</f>
        <v xml:space="preserve"> -</v>
      </c>
      <c r="Y551" s="153" t="str">
        <f>IF(Tabela1[[#This Row],[Qsup Secção E]]=" -", " -", Tabela1[[#This Row],[Quantidade máxima (q) (tonelada)]]/Tabela1[[#This Row],[Qsup Secção E]])</f>
        <v xml:space="preserve"> -</v>
      </c>
      <c r="Z5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2" spans="2:27" s="1" customFormat="1" x14ac:dyDescent="0.3">
      <c r="B552" s="145"/>
      <c r="C552" s="146"/>
      <c r="D552" s="146"/>
      <c r="E552" s="146"/>
      <c r="F552" s="146"/>
      <c r="G552" s="146"/>
      <c r="H552" s="147"/>
      <c r="I552" s="146"/>
      <c r="J552" s="146"/>
      <c r="K552" s="146"/>
      <c r="L5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2" s="151" t="str">
        <f>IF(Tabela1[[#This Row],[Qinf Secção H]]=" -", " -", Tabela1[[#This Row],[Quantidade máxima (q) (tonelada)]]/Tabela1[[#This Row],[Qinf Secção H]])</f>
        <v xml:space="preserve"> -</v>
      </c>
      <c r="U552" s="152" t="str">
        <f>IF(Tabela1[[#This Row],[Qinf Secção P]]=" -", " -", Tabela1[[#This Row],[Quantidade máxima (q) (tonelada)]]/Tabela1[[#This Row],[Qinf Secção P]])</f>
        <v xml:space="preserve"> -</v>
      </c>
      <c r="V552" s="153" t="str">
        <f>IF(Tabela1[[#This Row],[Qinf Secção E]]=" -", " -", Tabela1[[#This Row],[Quantidade máxima (q) (tonelada)]]/Tabela1[[#This Row],[Qinf Secção E]])</f>
        <v xml:space="preserve"> -</v>
      </c>
      <c r="W552" s="152" t="str">
        <f>IF(Tabela1[[#This Row],[Qsup Secção H]]=" -", " -", Tabela1[[#This Row],[Quantidade máxima (q) (tonelada)]]/Tabela1[[#This Row],[Qsup Secção H]])</f>
        <v xml:space="preserve"> -</v>
      </c>
      <c r="X552" s="152" t="str">
        <f>IF(Tabela1[[#This Row],[Qsup Secção P]]=" -", " -", Tabela1[[#This Row],[Quantidade máxima (q) (tonelada)]]/Tabela1[[#This Row],[Qsup Secção P]])</f>
        <v xml:space="preserve"> -</v>
      </c>
      <c r="Y552" s="153" t="str">
        <f>IF(Tabela1[[#This Row],[Qsup Secção E]]=" -", " -", Tabela1[[#This Row],[Quantidade máxima (q) (tonelada)]]/Tabela1[[#This Row],[Qsup Secção E]])</f>
        <v xml:space="preserve"> -</v>
      </c>
      <c r="Z5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3" spans="2:27" s="1" customFormat="1" x14ac:dyDescent="0.3">
      <c r="B553" s="145"/>
      <c r="C553" s="146"/>
      <c r="D553" s="146"/>
      <c r="E553" s="146"/>
      <c r="F553" s="146"/>
      <c r="G553" s="146"/>
      <c r="H553" s="147"/>
      <c r="I553" s="146"/>
      <c r="J553" s="146"/>
      <c r="K553" s="146"/>
      <c r="L5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3" s="151" t="str">
        <f>IF(Tabela1[[#This Row],[Qinf Secção H]]=" -", " -", Tabela1[[#This Row],[Quantidade máxima (q) (tonelada)]]/Tabela1[[#This Row],[Qinf Secção H]])</f>
        <v xml:space="preserve"> -</v>
      </c>
      <c r="U553" s="152" t="str">
        <f>IF(Tabela1[[#This Row],[Qinf Secção P]]=" -", " -", Tabela1[[#This Row],[Quantidade máxima (q) (tonelada)]]/Tabela1[[#This Row],[Qinf Secção P]])</f>
        <v xml:space="preserve"> -</v>
      </c>
      <c r="V553" s="153" t="str">
        <f>IF(Tabela1[[#This Row],[Qinf Secção E]]=" -", " -", Tabela1[[#This Row],[Quantidade máxima (q) (tonelada)]]/Tabela1[[#This Row],[Qinf Secção E]])</f>
        <v xml:space="preserve"> -</v>
      </c>
      <c r="W553" s="152" t="str">
        <f>IF(Tabela1[[#This Row],[Qsup Secção H]]=" -", " -", Tabela1[[#This Row],[Quantidade máxima (q) (tonelada)]]/Tabela1[[#This Row],[Qsup Secção H]])</f>
        <v xml:space="preserve"> -</v>
      </c>
      <c r="X553" s="152" t="str">
        <f>IF(Tabela1[[#This Row],[Qsup Secção P]]=" -", " -", Tabela1[[#This Row],[Quantidade máxima (q) (tonelada)]]/Tabela1[[#This Row],[Qsup Secção P]])</f>
        <v xml:space="preserve"> -</v>
      </c>
      <c r="Y553" s="153" t="str">
        <f>IF(Tabela1[[#This Row],[Qsup Secção E]]=" -", " -", Tabela1[[#This Row],[Quantidade máxima (q) (tonelada)]]/Tabela1[[#This Row],[Qsup Secção E]])</f>
        <v xml:space="preserve"> -</v>
      </c>
      <c r="Z5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4" spans="2:27" s="1" customFormat="1" x14ac:dyDescent="0.3">
      <c r="B554" s="145"/>
      <c r="C554" s="146"/>
      <c r="D554" s="146"/>
      <c r="E554" s="146"/>
      <c r="F554" s="146"/>
      <c r="G554" s="146"/>
      <c r="H554" s="147"/>
      <c r="I554" s="146"/>
      <c r="J554" s="146"/>
      <c r="K554" s="146"/>
      <c r="L5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4" s="151" t="str">
        <f>IF(Tabela1[[#This Row],[Qinf Secção H]]=" -", " -", Tabela1[[#This Row],[Quantidade máxima (q) (tonelada)]]/Tabela1[[#This Row],[Qinf Secção H]])</f>
        <v xml:space="preserve"> -</v>
      </c>
      <c r="U554" s="152" t="str">
        <f>IF(Tabela1[[#This Row],[Qinf Secção P]]=" -", " -", Tabela1[[#This Row],[Quantidade máxima (q) (tonelada)]]/Tabela1[[#This Row],[Qinf Secção P]])</f>
        <v xml:space="preserve"> -</v>
      </c>
      <c r="V554" s="153" t="str">
        <f>IF(Tabela1[[#This Row],[Qinf Secção E]]=" -", " -", Tabela1[[#This Row],[Quantidade máxima (q) (tonelada)]]/Tabela1[[#This Row],[Qinf Secção E]])</f>
        <v xml:space="preserve"> -</v>
      </c>
      <c r="W554" s="152" t="str">
        <f>IF(Tabela1[[#This Row],[Qsup Secção H]]=" -", " -", Tabela1[[#This Row],[Quantidade máxima (q) (tonelada)]]/Tabela1[[#This Row],[Qsup Secção H]])</f>
        <v xml:space="preserve"> -</v>
      </c>
      <c r="X554" s="152" t="str">
        <f>IF(Tabela1[[#This Row],[Qsup Secção P]]=" -", " -", Tabela1[[#This Row],[Quantidade máxima (q) (tonelada)]]/Tabela1[[#This Row],[Qsup Secção P]])</f>
        <v xml:space="preserve"> -</v>
      </c>
      <c r="Y554" s="153" t="str">
        <f>IF(Tabela1[[#This Row],[Qsup Secção E]]=" -", " -", Tabela1[[#This Row],[Quantidade máxima (q) (tonelada)]]/Tabela1[[#This Row],[Qsup Secção E]])</f>
        <v xml:space="preserve"> -</v>
      </c>
      <c r="Z5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5" spans="2:27" s="1" customFormat="1" x14ac:dyDescent="0.3">
      <c r="B555" s="145"/>
      <c r="C555" s="146"/>
      <c r="D555" s="146"/>
      <c r="E555" s="146"/>
      <c r="F555" s="146"/>
      <c r="G555" s="146"/>
      <c r="H555" s="147"/>
      <c r="I555" s="146"/>
      <c r="J555" s="146"/>
      <c r="K555" s="146"/>
      <c r="L5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5" s="151" t="str">
        <f>IF(Tabela1[[#This Row],[Qinf Secção H]]=" -", " -", Tabela1[[#This Row],[Quantidade máxima (q) (tonelada)]]/Tabela1[[#This Row],[Qinf Secção H]])</f>
        <v xml:space="preserve"> -</v>
      </c>
      <c r="U555" s="152" t="str">
        <f>IF(Tabela1[[#This Row],[Qinf Secção P]]=" -", " -", Tabela1[[#This Row],[Quantidade máxima (q) (tonelada)]]/Tabela1[[#This Row],[Qinf Secção P]])</f>
        <v xml:space="preserve"> -</v>
      </c>
      <c r="V555" s="153" t="str">
        <f>IF(Tabela1[[#This Row],[Qinf Secção E]]=" -", " -", Tabela1[[#This Row],[Quantidade máxima (q) (tonelada)]]/Tabela1[[#This Row],[Qinf Secção E]])</f>
        <v xml:space="preserve"> -</v>
      </c>
      <c r="W555" s="152" t="str">
        <f>IF(Tabela1[[#This Row],[Qsup Secção H]]=" -", " -", Tabela1[[#This Row],[Quantidade máxima (q) (tonelada)]]/Tabela1[[#This Row],[Qsup Secção H]])</f>
        <v xml:space="preserve"> -</v>
      </c>
      <c r="X555" s="152" t="str">
        <f>IF(Tabela1[[#This Row],[Qsup Secção P]]=" -", " -", Tabela1[[#This Row],[Quantidade máxima (q) (tonelada)]]/Tabela1[[#This Row],[Qsup Secção P]])</f>
        <v xml:space="preserve"> -</v>
      </c>
      <c r="Y555" s="153" t="str">
        <f>IF(Tabela1[[#This Row],[Qsup Secção E]]=" -", " -", Tabela1[[#This Row],[Quantidade máxima (q) (tonelada)]]/Tabela1[[#This Row],[Qsup Secção E]])</f>
        <v xml:space="preserve"> -</v>
      </c>
      <c r="Z5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6" spans="2:27" s="1" customFormat="1" x14ac:dyDescent="0.3">
      <c r="B556" s="145"/>
      <c r="C556" s="146"/>
      <c r="D556" s="146"/>
      <c r="E556" s="146"/>
      <c r="F556" s="146"/>
      <c r="G556" s="146"/>
      <c r="H556" s="147"/>
      <c r="I556" s="146"/>
      <c r="J556" s="146"/>
      <c r="K556" s="146"/>
      <c r="L5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6" s="151" t="str">
        <f>IF(Tabela1[[#This Row],[Qinf Secção H]]=" -", " -", Tabela1[[#This Row],[Quantidade máxima (q) (tonelada)]]/Tabela1[[#This Row],[Qinf Secção H]])</f>
        <v xml:space="preserve"> -</v>
      </c>
      <c r="U556" s="152" t="str">
        <f>IF(Tabela1[[#This Row],[Qinf Secção P]]=" -", " -", Tabela1[[#This Row],[Quantidade máxima (q) (tonelada)]]/Tabela1[[#This Row],[Qinf Secção P]])</f>
        <v xml:space="preserve"> -</v>
      </c>
      <c r="V556" s="153" t="str">
        <f>IF(Tabela1[[#This Row],[Qinf Secção E]]=" -", " -", Tabela1[[#This Row],[Quantidade máxima (q) (tonelada)]]/Tabela1[[#This Row],[Qinf Secção E]])</f>
        <v xml:space="preserve"> -</v>
      </c>
      <c r="W556" s="152" t="str">
        <f>IF(Tabela1[[#This Row],[Qsup Secção H]]=" -", " -", Tabela1[[#This Row],[Quantidade máxima (q) (tonelada)]]/Tabela1[[#This Row],[Qsup Secção H]])</f>
        <v xml:space="preserve"> -</v>
      </c>
      <c r="X556" s="152" t="str">
        <f>IF(Tabela1[[#This Row],[Qsup Secção P]]=" -", " -", Tabela1[[#This Row],[Quantidade máxima (q) (tonelada)]]/Tabela1[[#This Row],[Qsup Secção P]])</f>
        <v xml:space="preserve"> -</v>
      </c>
      <c r="Y556" s="153" t="str">
        <f>IF(Tabela1[[#This Row],[Qsup Secção E]]=" -", " -", Tabela1[[#This Row],[Quantidade máxima (q) (tonelada)]]/Tabela1[[#This Row],[Qsup Secção E]])</f>
        <v xml:space="preserve"> -</v>
      </c>
      <c r="Z5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7" spans="2:27" s="1" customFormat="1" x14ac:dyDescent="0.3">
      <c r="B557" s="145"/>
      <c r="C557" s="146"/>
      <c r="D557" s="146"/>
      <c r="E557" s="146"/>
      <c r="F557" s="146"/>
      <c r="G557" s="146"/>
      <c r="H557" s="147"/>
      <c r="I557" s="146"/>
      <c r="J557" s="146"/>
      <c r="K557" s="146"/>
      <c r="L5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7" s="151" t="str">
        <f>IF(Tabela1[[#This Row],[Qinf Secção H]]=" -", " -", Tabela1[[#This Row],[Quantidade máxima (q) (tonelada)]]/Tabela1[[#This Row],[Qinf Secção H]])</f>
        <v xml:space="preserve"> -</v>
      </c>
      <c r="U557" s="152" t="str">
        <f>IF(Tabela1[[#This Row],[Qinf Secção P]]=" -", " -", Tabela1[[#This Row],[Quantidade máxima (q) (tonelada)]]/Tabela1[[#This Row],[Qinf Secção P]])</f>
        <v xml:space="preserve"> -</v>
      </c>
      <c r="V557" s="153" t="str">
        <f>IF(Tabela1[[#This Row],[Qinf Secção E]]=" -", " -", Tabela1[[#This Row],[Quantidade máxima (q) (tonelada)]]/Tabela1[[#This Row],[Qinf Secção E]])</f>
        <v xml:space="preserve"> -</v>
      </c>
      <c r="W557" s="152" t="str">
        <f>IF(Tabela1[[#This Row],[Qsup Secção H]]=" -", " -", Tabela1[[#This Row],[Quantidade máxima (q) (tonelada)]]/Tabela1[[#This Row],[Qsup Secção H]])</f>
        <v xml:space="preserve"> -</v>
      </c>
      <c r="X557" s="152" t="str">
        <f>IF(Tabela1[[#This Row],[Qsup Secção P]]=" -", " -", Tabela1[[#This Row],[Quantidade máxima (q) (tonelada)]]/Tabela1[[#This Row],[Qsup Secção P]])</f>
        <v xml:space="preserve"> -</v>
      </c>
      <c r="Y557" s="153" t="str">
        <f>IF(Tabela1[[#This Row],[Qsup Secção E]]=" -", " -", Tabela1[[#This Row],[Quantidade máxima (q) (tonelada)]]/Tabela1[[#This Row],[Qsup Secção E]])</f>
        <v xml:space="preserve"> -</v>
      </c>
      <c r="Z5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8" spans="2:27" s="1" customFormat="1" x14ac:dyDescent="0.3">
      <c r="B558" s="145"/>
      <c r="C558" s="146"/>
      <c r="D558" s="146"/>
      <c r="E558" s="146"/>
      <c r="F558" s="146"/>
      <c r="G558" s="146"/>
      <c r="H558" s="147"/>
      <c r="I558" s="146"/>
      <c r="J558" s="146"/>
      <c r="K558" s="146"/>
      <c r="L5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8" s="151" t="str">
        <f>IF(Tabela1[[#This Row],[Qinf Secção H]]=" -", " -", Tabela1[[#This Row],[Quantidade máxima (q) (tonelada)]]/Tabela1[[#This Row],[Qinf Secção H]])</f>
        <v xml:space="preserve"> -</v>
      </c>
      <c r="U558" s="152" t="str">
        <f>IF(Tabela1[[#This Row],[Qinf Secção P]]=" -", " -", Tabela1[[#This Row],[Quantidade máxima (q) (tonelada)]]/Tabela1[[#This Row],[Qinf Secção P]])</f>
        <v xml:space="preserve"> -</v>
      </c>
      <c r="V558" s="153" t="str">
        <f>IF(Tabela1[[#This Row],[Qinf Secção E]]=" -", " -", Tabela1[[#This Row],[Quantidade máxima (q) (tonelada)]]/Tabela1[[#This Row],[Qinf Secção E]])</f>
        <v xml:space="preserve"> -</v>
      </c>
      <c r="W558" s="152" t="str">
        <f>IF(Tabela1[[#This Row],[Qsup Secção H]]=" -", " -", Tabela1[[#This Row],[Quantidade máxima (q) (tonelada)]]/Tabela1[[#This Row],[Qsup Secção H]])</f>
        <v xml:space="preserve"> -</v>
      </c>
      <c r="X558" s="152" t="str">
        <f>IF(Tabela1[[#This Row],[Qsup Secção P]]=" -", " -", Tabela1[[#This Row],[Quantidade máxima (q) (tonelada)]]/Tabela1[[#This Row],[Qsup Secção P]])</f>
        <v xml:space="preserve"> -</v>
      </c>
      <c r="Y558" s="153" t="str">
        <f>IF(Tabela1[[#This Row],[Qsup Secção E]]=" -", " -", Tabela1[[#This Row],[Quantidade máxima (q) (tonelada)]]/Tabela1[[#This Row],[Qsup Secção E]])</f>
        <v xml:space="preserve"> -</v>
      </c>
      <c r="Z5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59" spans="2:27" s="1" customFormat="1" x14ac:dyDescent="0.3">
      <c r="B559" s="145"/>
      <c r="C559" s="146"/>
      <c r="D559" s="146"/>
      <c r="E559" s="146"/>
      <c r="F559" s="146"/>
      <c r="G559" s="146"/>
      <c r="H559" s="147"/>
      <c r="I559" s="146"/>
      <c r="J559" s="146"/>
      <c r="K559" s="146"/>
      <c r="L5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59" s="151" t="str">
        <f>IF(Tabela1[[#This Row],[Qinf Secção H]]=" -", " -", Tabela1[[#This Row],[Quantidade máxima (q) (tonelada)]]/Tabela1[[#This Row],[Qinf Secção H]])</f>
        <v xml:space="preserve"> -</v>
      </c>
      <c r="U559" s="152" t="str">
        <f>IF(Tabela1[[#This Row],[Qinf Secção P]]=" -", " -", Tabela1[[#This Row],[Quantidade máxima (q) (tonelada)]]/Tabela1[[#This Row],[Qinf Secção P]])</f>
        <v xml:space="preserve"> -</v>
      </c>
      <c r="V559" s="153" t="str">
        <f>IF(Tabela1[[#This Row],[Qinf Secção E]]=" -", " -", Tabela1[[#This Row],[Quantidade máxima (q) (tonelada)]]/Tabela1[[#This Row],[Qinf Secção E]])</f>
        <v xml:space="preserve"> -</v>
      </c>
      <c r="W559" s="152" t="str">
        <f>IF(Tabela1[[#This Row],[Qsup Secção H]]=" -", " -", Tabela1[[#This Row],[Quantidade máxima (q) (tonelada)]]/Tabela1[[#This Row],[Qsup Secção H]])</f>
        <v xml:space="preserve"> -</v>
      </c>
      <c r="X559" s="152" t="str">
        <f>IF(Tabela1[[#This Row],[Qsup Secção P]]=" -", " -", Tabela1[[#This Row],[Quantidade máxima (q) (tonelada)]]/Tabela1[[#This Row],[Qsup Secção P]])</f>
        <v xml:space="preserve"> -</v>
      </c>
      <c r="Y559" s="153" t="str">
        <f>IF(Tabela1[[#This Row],[Qsup Secção E]]=" -", " -", Tabela1[[#This Row],[Quantidade máxima (q) (tonelada)]]/Tabela1[[#This Row],[Qsup Secção E]])</f>
        <v xml:space="preserve"> -</v>
      </c>
      <c r="Z5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0" spans="2:27" s="1" customFormat="1" x14ac:dyDescent="0.3">
      <c r="B560" s="145"/>
      <c r="C560" s="146"/>
      <c r="D560" s="146"/>
      <c r="E560" s="146"/>
      <c r="F560" s="146"/>
      <c r="G560" s="146"/>
      <c r="H560" s="147"/>
      <c r="I560" s="146"/>
      <c r="J560" s="146"/>
      <c r="K560" s="146"/>
      <c r="L5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0" s="151" t="str">
        <f>IF(Tabela1[[#This Row],[Qinf Secção H]]=" -", " -", Tabela1[[#This Row],[Quantidade máxima (q) (tonelada)]]/Tabela1[[#This Row],[Qinf Secção H]])</f>
        <v xml:space="preserve"> -</v>
      </c>
      <c r="U560" s="152" t="str">
        <f>IF(Tabela1[[#This Row],[Qinf Secção P]]=" -", " -", Tabela1[[#This Row],[Quantidade máxima (q) (tonelada)]]/Tabela1[[#This Row],[Qinf Secção P]])</f>
        <v xml:space="preserve"> -</v>
      </c>
      <c r="V560" s="153" t="str">
        <f>IF(Tabela1[[#This Row],[Qinf Secção E]]=" -", " -", Tabela1[[#This Row],[Quantidade máxima (q) (tonelada)]]/Tabela1[[#This Row],[Qinf Secção E]])</f>
        <v xml:space="preserve"> -</v>
      </c>
      <c r="W560" s="152" t="str">
        <f>IF(Tabela1[[#This Row],[Qsup Secção H]]=" -", " -", Tabela1[[#This Row],[Quantidade máxima (q) (tonelada)]]/Tabela1[[#This Row],[Qsup Secção H]])</f>
        <v xml:space="preserve"> -</v>
      </c>
      <c r="X560" s="152" t="str">
        <f>IF(Tabela1[[#This Row],[Qsup Secção P]]=" -", " -", Tabela1[[#This Row],[Quantidade máxima (q) (tonelada)]]/Tabela1[[#This Row],[Qsup Secção P]])</f>
        <v xml:space="preserve"> -</v>
      </c>
      <c r="Y560" s="153" t="str">
        <f>IF(Tabela1[[#This Row],[Qsup Secção E]]=" -", " -", Tabela1[[#This Row],[Quantidade máxima (q) (tonelada)]]/Tabela1[[#This Row],[Qsup Secção E]])</f>
        <v xml:space="preserve"> -</v>
      </c>
      <c r="Z5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1" spans="2:27" s="1" customFormat="1" x14ac:dyDescent="0.3">
      <c r="B561" s="145"/>
      <c r="C561" s="146"/>
      <c r="D561" s="146"/>
      <c r="E561" s="146"/>
      <c r="F561" s="146"/>
      <c r="G561" s="146"/>
      <c r="H561" s="147"/>
      <c r="I561" s="146"/>
      <c r="J561" s="146"/>
      <c r="K561" s="146"/>
      <c r="L5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1" s="151" t="str">
        <f>IF(Tabela1[[#This Row],[Qinf Secção H]]=" -", " -", Tabela1[[#This Row],[Quantidade máxima (q) (tonelada)]]/Tabela1[[#This Row],[Qinf Secção H]])</f>
        <v xml:space="preserve"> -</v>
      </c>
      <c r="U561" s="152" t="str">
        <f>IF(Tabela1[[#This Row],[Qinf Secção P]]=" -", " -", Tabela1[[#This Row],[Quantidade máxima (q) (tonelada)]]/Tabela1[[#This Row],[Qinf Secção P]])</f>
        <v xml:space="preserve"> -</v>
      </c>
      <c r="V561" s="153" t="str">
        <f>IF(Tabela1[[#This Row],[Qinf Secção E]]=" -", " -", Tabela1[[#This Row],[Quantidade máxima (q) (tonelada)]]/Tabela1[[#This Row],[Qinf Secção E]])</f>
        <v xml:space="preserve"> -</v>
      </c>
      <c r="W561" s="152" t="str">
        <f>IF(Tabela1[[#This Row],[Qsup Secção H]]=" -", " -", Tabela1[[#This Row],[Quantidade máxima (q) (tonelada)]]/Tabela1[[#This Row],[Qsup Secção H]])</f>
        <v xml:space="preserve"> -</v>
      </c>
      <c r="X561" s="152" t="str">
        <f>IF(Tabela1[[#This Row],[Qsup Secção P]]=" -", " -", Tabela1[[#This Row],[Quantidade máxima (q) (tonelada)]]/Tabela1[[#This Row],[Qsup Secção P]])</f>
        <v xml:space="preserve"> -</v>
      </c>
      <c r="Y561" s="153" t="str">
        <f>IF(Tabela1[[#This Row],[Qsup Secção E]]=" -", " -", Tabela1[[#This Row],[Quantidade máxima (q) (tonelada)]]/Tabela1[[#This Row],[Qsup Secção E]])</f>
        <v xml:space="preserve"> -</v>
      </c>
      <c r="Z5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2" spans="2:27" s="1" customFormat="1" x14ac:dyDescent="0.3">
      <c r="B562" s="145"/>
      <c r="C562" s="146"/>
      <c r="D562" s="146"/>
      <c r="E562" s="146"/>
      <c r="F562" s="146"/>
      <c r="G562" s="146"/>
      <c r="H562" s="147"/>
      <c r="I562" s="146"/>
      <c r="J562" s="146"/>
      <c r="K562" s="146"/>
      <c r="L5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2" s="151" t="str">
        <f>IF(Tabela1[[#This Row],[Qinf Secção H]]=" -", " -", Tabela1[[#This Row],[Quantidade máxima (q) (tonelada)]]/Tabela1[[#This Row],[Qinf Secção H]])</f>
        <v xml:space="preserve"> -</v>
      </c>
      <c r="U562" s="152" t="str">
        <f>IF(Tabela1[[#This Row],[Qinf Secção P]]=" -", " -", Tabela1[[#This Row],[Quantidade máxima (q) (tonelada)]]/Tabela1[[#This Row],[Qinf Secção P]])</f>
        <v xml:space="preserve"> -</v>
      </c>
      <c r="V562" s="153" t="str">
        <f>IF(Tabela1[[#This Row],[Qinf Secção E]]=" -", " -", Tabela1[[#This Row],[Quantidade máxima (q) (tonelada)]]/Tabela1[[#This Row],[Qinf Secção E]])</f>
        <v xml:space="preserve"> -</v>
      </c>
      <c r="W562" s="152" t="str">
        <f>IF(Tabela1[[#This Row],[Qsup Secção H]]=" -", " -", Tabela1[[#This Row],[Quantidade máxima (q) (tonelada)]]/Tabela1[[#This Row],[Qsup Secção H]])</f>
        <v xml:space="preserve"> -</v>
      </c>
      <c r="X562" s="152" t="str">
        <f>IF(Tabela1[[#This Row],[Qsup Secção P]]=" -", " -", Tabela1[[#This Row],[Quantidade máxima (q) (tonelada)]]/Tabela1[[#This Row],[Qsup Secção P]])</f>
        <v xml:space="preserve"> -</v>
      </c>
      <c r="Y562" s="153" t="str">
        <f>IF(Tabela1[[#This Row],[Qsup Secção E]]=" -", " -", Tabela1[[#This Row],[Quantidade máxima (q) (tonelada)]]/Tabela1[[#This Row],[Qsup Secção E]])</f>
        <v xml:space="preserve"> -</v>
      </c>
      <c r="Z5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3" spans="2:27" s="1" customFormat="1" x14ac:dyDescent="0.3">
      <c r="B563" s="145"/>
      <c r="C563" s="146"/>
      <c r="D563" s="146"/>
      <c r="E563" s="146"/>
      <c r="F563" s="146"/>
      <c r="G563" s="146"/>
      <c r="H563" s="147"/>
      <c r="I563" s="146"/>
      <c r="J563" s="146"/>
      <c r="K563" s="146"/>
      <c r="L5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3" s="151" t="str">
        <f>IF(Tabela1[[#This Row],[Qinf Secção H]]=" -", " -", Tabela1[[#This Row],[Quantidade máxima (q) (tonelada)]]/Tabela1[[#This Row],[Qinf Secção H]])</f>
        <v xml:space="preserve"> -</v>
      </c>
      <c r="U563" s="152" t="str">
        <f>IF(Tabela1[[#This Row],[Qinf Secção P]]=" -", " -", Tabela1[[#This Row],[Quantidade máxima (q) (tonelada)]]/Tabela1[[#This Row],[Qinf Secção P]])</f>
        <v xml:space="preserve"> -</v>
      </c>
      <c r="V563" s="153" t="str">
        <f>IF(Tabela1[[#This Row],[Qinf Secção E]]=" -", " -", Tabela1[[#This Row],[Quantidade máxima (q) (tonelada)]]/Tabela1[[#This Row],[Qinf Secção E]])</f>
        <v xml:space="preserve"> -</v>
      </c>
      <c r="W563" s="152" t="str">
        <f>IF(Tabela1[[#This Row],[Qsup Secção H]]=" -", " -", Tabela1[[#This Row],[Quantidade máxima (q) (tonelada)]]/Tabela1[[#This Row],[Qsup Secção H]])</f>
        <v xml:space="preserve"> -</v>
      </c>
      <c r="X563" s="152" t="str">
        <f>IF(Tabela1[[#This Row],[Qsup Secção P]]=" -", " -", Tabela1[[#This Row],[Quantidade máxima (q) (tonelada)]]/Tabela1[[#This Row],[Qsup Secção P]])</f>
        <v xml:space="preserve"> -</v>
      </c>
      <c r="Y563" s="153" t="str">
        <f>IF(Tabela1[[#This Row],[Qsup Secção E]]=" -", " -", Tabela1[[#This Row],[Quantidade máxima (q) (tonelada)]]/Tabela1[[#This Row],[Qsup Secção E]])</f>
        <v xml:space="preserve"> -</v>
      </c>
      <c r="Z5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4" spans="2:27" s="1" customFormat="1" x14ac:dyDescent="0.3">
      <c r="B564" s="145"/>
      <c r="C564" s="146"/>
      <c r="D564" s="146"/>
      <c r="E564" s="146"/>
      <c r="F564" s="146"/>
      <c r="G564" s="146"/>
      <c r="H564" s="147"/>
      <c r="I564" s="146"/>
      <c r="J564" s="146"/>
      <c r="K564" s="146"/>
      <c r="L5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4" s="151" t="str">
        <f>IF(Tabela1[[#This Row],[Qinf Secção H]]=" -", " -", Tabela1[[#This Row],[Quantidade máxima (q) (tonelada)]]/Tabela1[[#This Row],[Qinf Secção H]])</f>
        <v xml:space="preserve"> -</v>
      </c>
      <c r="U564" s="152" t="str">
        <f>IF(Tabela1[[#This Row],[Qinf Secção P]]=" -", " -", Tabela1[[#This Row],[Quantidade máxima (q) (tonelada)]]/Tabela1[[#This Row],[Qinf Secção P]])</f>
        <v xml:space="preserve"> -</v>
      </c>
      <c r="V564" s="153" t="str">
        <f>IF(Tabela1[[#This Row],[Qinf Secção E]]=" -", " -", Tabela1[[#This Row],[Quantidade máxima (q) (tonelada)]]/Tabela1[[#This Row],[Qinf Secção E]])</f>
        <v xml:space="preserve"> -</v>
      </c>
      <c r="W564" s="152" t="str">
        <f>IF(Tabela1[[#This Row],[Qsup Secção H]]=" -", " -", Tabela1[[#This Row],[Quantidade máxima (q) (tonelada)]]/Tabela1[[#This Row],[Qsup Secção H]])</f>
        <v xml:space="preserve"> -</v>
      </c>
      <c r="X564" s="152" t="str">
        <f>IF(Tabela1[[#This Row],[Qsup Secção P]]=" -", " -", Tabela1[[#This Row],[Quantidade máxima (q) (tonelada)]]/Tabela1[[#This Row],[Qsup Secção P]])</f>
        <v xml:space="preserve"> -</v>
      </c>
      <c r="Y564" s="153" t="str">
        <f>IF(Tabela1[[#This Row],[Qsup Secção E]]=" -", " -", Tabela1[[#This Row],[Quantidade máxima (q) (tonelada)]]/Tabela1[[#This Row],[Qsup Secção E]])</f>
        <v xml:space="preserve"> -</v>
      </c>
      <c r="Z5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5" spans="2:27" s="1" customFormat="1" x14ac:dyDescent="0.3">
      <c r="B565" s="145"/>
      <c r="C565" s="146"/>
      <c r="D565" s="146"/>
      <c r="E565" s="146"/>
      <c r="F565" s="146"/>
      <c r="G565" s="146"/>
      <c r="H565" s="147"/>
      <c r="I565" s="146"/>
      <c r="J565" s="146"/>
      <c r="K565" s="146"/>
      <c r="L5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5" s="151" t="str">
        <f>IF(Tabela1[[#This Row],[Qinf Secção H]]=" -", " -", Tabela1[[#This Row],[Quantidade máxima (q) (tonelada)]]/Tabela1[[#This Row],[Qinf Secção H]])</f>
        <v xml:space="preserve"> -</v>
      </c>
      <c r="U565" s="152" t="str">
        <f>IF(Tabela1[[#This Row],[Qinf Secção P]]=" -", " -", Tabela1[[#This Row],[Quantidade máxima (q) (tonelada)]]/Tabela1[[#This Row],[Qinf Secção P]])</f>
        <v xml:space="preserve"> -</v>
      </c>
      <c r="V565" s="153" t="str">
        <f>IF(Tabela1[[#This Row],[Qinf Secção E]]=" -", " -", Tabela1[[#This Row],[Quantidade máxima (q) (tonelada)]]/Tabela1[[#This Row],[Qinf Secção E]])</f>
        <v xml:space="preserve"> -</v>
      </c>
      <c r="W565" s="152" t="str">
        <f>IF(Tabela1[[#This Row],[Qsup Secção H]]=" -", " -", Tabela1[[#This Row],[Quantidade máxima (q) (tonelada)]]/Tabela1[[#This Row],[Qsup Secção H]])</f>
        <v xml:space="preserve"> -</v>
      </c>
      <c r="X565" s="152" t="str">
        <f>IF(Tabela1[[#This Row],[Qsup Secção P]]=" -", " -", Tabela1[[#This Row],[Quantidade máxima (q) (tonelada)]]/Tabela1[[#This Row],[Qsup Secção P]])</f>
        <v xml:space="preserve"> -</v>
      </c>
      <c r="Y565" s="153" t="str">
        <f>IF(Tabela1[[#This Row],[Qsup Secção E]]=" -", " -", Tabela1[[#This Row],[Quantidade máxima (q) (tonelada)]]/Tabela1[[#This Row],[Qsup Secção E]])</f>
        <v xml:space="preserve"> -</v>
      </c>
      <c r="Z5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6" spans="2:27" s="1" customFormat="1" x14ac:dyDescent="0.3">
      <c r="B566" s="145"/>
      <c r="C566" s="146"/>
      <c r="D566" s="146"/>
      <c r="E566" s="146"/>
      <c r="F566" s="146"/>
      <c r="G566" s="146"/>
      <c r="H566" s="147"/>
      <c r="I566" s="146"/>
      <c r="J566" s="146"/>
      <c r="K566" s="146"/>
      <c r="L5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6" s="151" t="str">
        <f>IF(Tabela1[[#This Row],[Qinf Secção H]]=" -", " -", Tabela1[[#This Row],[Quantidade máxima (q) (tonelada)]]/Tabela1[[#This Row],[Qinf Secção H]])</f>
        <v xml:space="preserve"> -</v>
      </c>
      <c r="U566" s="152" t="str">
        <f>IF(Tabela1[[#This Row],[Qinf Secção P]]=" -", " -", Tabela1[[#This Row],[Quantidade máxima (q) (tonelada)]]/Tabela1[[#This Row],[Qinf Secção P]])</f>
        <v xml:space="preserve"> -</v>
      </c>
      <c r="V566" s="153" t="str">
        <f>IF(Tabela1[[#This Row],[Qinf Secção E]]=" -", " -", Tabela1[[#This Row],[Quantidade máxima (q) (tonelada)]]/Tabela1[[#This Row],[Qinf Secção E]])</f>
        <v xml:space="preserve"> -</v>
      </c>
      <c r="W566" s="152" t="str">
        <f>IF(Tabela1[[#This Row],[Qsup Secção H]]=" -", " -", Tabela1[[#This Row],[Quantidade máxima (q) (tonelada)]]/Tabela1[[#This Row],[Qsup Secção H]])</f>
        <v xml:space="preserve"> -</v>
      </c>
      <c r="X566" s="152" t="str">
        <f>IF(Tabela1[[#This Row],[Qsup Secção P]]=" -", " -", Tabela1[[#This Row],[Quantidade máxima (q) (tonelada)]]/Tabela1[[#This Row],[Qsup Secção P]])</f>
        <v xml:space="preserve"> -</v>
      </c>
      <c r="Y566" s="153" t="str">
        <f>IF(Tabela1[[#This Row],[Qsup Secção E]]=" -", " -", Tabela1[[#This Row],[Quantidade máxima (q) (tonelada)]]/Tabela1[[#This Row],[Qsup Secção E]])</f>
        <v xml:space="preserve"> -</v>
      </c>
      <c r="Z5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7" spans="2:27" s="1" customFormat="1" x14ac:dyDescent="0.3">
      <c r="B567" s="145"/>
      <c r="C567" s="146"/>
      <c r="D567" s="146"/>
      <c r="E567" s="146"/>
      <c r="F567" s="146"/>
      <c r="G567" s="146"/>
      <c r="H567" s="147"/>
      <c r="I567" s="146"/>
      <c r="J567" s="146"/>
      <c r="K567" s="146"/>
      <c r="L5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7" s="151" t="str">
        <f>IF(Tabela1[[#This Row],[Qinf Secção H]]=" -", " -", Tabela1[[#This Row],[Quantidade máxima (q) (tonelada)]]/Tabela1[[#This Row],[Qinf Secção H]])</f>
        <v xml:space="preserve"> -</v>
      </c>
      <c r="U567" s="152" t="str">
        <f>IF(Tabela1[[#This Row],[Qinf Secção P]]=" -", " -", Tabela1[[#This Row],[Quantidade máxima (q) (tonelada)]]/Tabela1[[#This Row],[Qinf Secção P]])</f>
        <v xml:space="preserve"> -</v>
      </c>
      <c r="V567" s="153" t="str">
        <f>IF(Tabela1[[#This Row],[Qinf Secção E]]=" -", " -", Tabela1[[#This Row],[Quantidade máxima (q) (tonelada)]]/Tabela1[[#This Row],[Qinf Secção E]])</f>
        <v xml:space="preserve"> -</v>
      </c>
      <c r="W567" s="152" t="str">
        <f>IF(Tabela1[[#This Row],[Qsup Secção H]]=" -", " -", Tabela1[[#This Row],[Quantidade máxima (q) (tonelada)]]/Tabela1[[#This Row],[Qsup Secção H]])</f>
        <v xml:space="preserve"> -</v>
      </c>
      <c r="X567" s="152" t="str">
        <f>IF(Tabela1[[#This Row],[Qsup Secção P]]=" -", " -", Tabela1[[#This Row],[Quantidade máxima (q) (tonelada)]]/Tabela1[[#This Row],[Qsup Secção P]])</f>
        <v xml:space="preserve"> -</v>
      </c>
      <c r="Y567" s="153" t="str">
        <f>IF(Tabela1[[#This Row],[Qsup Secção E]]=" -", " -", Tabela1[[#This Row],[Quantidade máxima (q) (tonelada)]]/Tabela1[[#This Row],[Qsup Secção E]])</f>
        <v xml:space="preserve"> -</v>
      </c>
      <c r="Z5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8" spans="2:27" s="1" customFormat="1" x14ac:dyDescent="0.3">
      <c r="B568" s="145"/>
      <c r="C568" s="146"/>
      <c r="D568" s="146"/>
      <c r="E568" s="146"/>
      <c r="F568" s="146"/>
      <c r="G568" s="146"/>
      <c r="H568" s="147"/>
      <c r="I568" s="146"/>
      <c r="J568" s="146"/>
      <c r="K568" s="146"/>
      <c r="L5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8" s="151" t="str">
        <f>IF(Tabela1[[#This Row],[Qinf Secção H]]=" -", " -", Tabela1[[#This Row],[Quantidade máxima (q) (tonelada)]]/Tabela1[[#This Row],[Qinf Secção H]])</f>
        <v xml:space="preserve"> -</v>
      </c>
      <c r="U568" s="152" t="str">
        <f>IF(Tabela1[[#This Row],[Qinf Secção P]]=" -", " -", Tabela1[[#This Row],[Quantidade máxima (q) (tonelada)]]/Tabela1[[#This Row],[Qinf Secção P]])</f>
        <v xml:space="preserve"> -</v>
      </c>
      <c r="V568" s="153" t="str">
        <f>IF(Tabela1[[#This Row],[Qinf Secção E]]=" -", " -", Tabela1[[#This Row],[Quantidade máxima (q) (tonelada)]]/Tabela1[[#This Row],[Qinf Secção E]])</f>
        <v xml:space="preserve"> -</v>
      </c>
      <c r="W568" s="152" t="str">
        <f>IF(Tabela1[[#This Row],[Qsup Secção H]]=" -", " -", Tabela1[[#This Row],[Quantidade máxima (q) (tonelada)]]/Tabela1[[#This Row],[Qsup Secção H]])</f>
        <v xml:space="preserve"> -</v>
      </c>
      <c r="X568" s="152" t="str">
        <f>IF(Tabela1[[#This Row],[Qsup Secção P]]=" -", " -", Tabela1[[#This Row],[Quantidade máxima (q) (tonelada)]]/Tabela1[[#This Row],[Qsup Secção P]])</f>
        <v xml:space="preserve"> -</v>
      </c>
      <c r="Y568" s="153" t="str">
        <f>IF(Tabela1[[#This Row],[Qsup Secção E]]=" -", " -", Tabela1[[#This Row],[Quantidade máxima (q) (tonelada)]]/Tabela1[[#This Row],[Qsup Secção E]])</f>
        <v xml:space="preserve"> -</v>
      </c>
      <c r="Z5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69" spans="2:27" s="1" customFormat="1" x14ac:dyDescent="0.3">
      <c r="B569" s="145"/>
      <c r="C569" s="146"/>
      <c r="D569" s="146"/>
      <c r="E569" s="146"/>
      <c r="F569" s="146"/>
      <c r="G569" s="146"/>
      <c r="H569" s="147"/>
      <c r="I569" s="146"/>
      <c r="J569" s="146"/>
      <c r="K569" s="146"/>
      <c r="L5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69" s="151" t="str">
        <f>IF(Tabela1[[#This Row],[Qinf Secção H]]=" -", " -", Tabela1[[#This Row],[Quantidade máxima (q) (tonelada)]]/Tabela1[[#This Row],[Qinf Secção H]])</f>
        <v xml:space="preserve"> -</v>
      </c>
      <c r="U569" s="152" t="str">
        <f>IF(Tabela1[[#This Row],[Qinf Secção P]]=" -", " -", Tabela1[[#This Row],[Quantidade máxima (q) (tonelada)]]/Tabela1[[#This Row],[Qinf Secção P]])</f>
        <v xml:space="preserve"> -</v>
      </c>
      <c r="V569" s="153" t="str">
        <f>IF(Tabela1[[#This Row],[Qinf Secção E]]=" -", " -", Tabela1[[#This Row],[Quantidade máxima (q) (tonelada)]]/Tabela1[[#This Row],[Qinf Secção E]])</f>
        <v xml:space="preserve"> -</v>
      </c>
      <c r="W569" s="152" t="str">
        <f>IF(Tabela1[[#This Row],[Qsup Secção H]]=" -", " -", Tabela1[[#This Row],[Quantidade máxima (q) (tonelada)]]/Tabela1[[#This Row],[Qsup Secção H]])</f>
        <v xml:space="preserve"> -</v>
      </c>
      <c r="X569" s="152" t="str">
        <f>IF(Tabela1[[#This Row],[Qsup Secção P]]=" -", " -", Tabela1[[#This Row],[Quantidade máxima (q) (tonelada)]]/Tabela1[[#This Row],[Qsup Secção P]])</f>
        <v xml:space="preserve"> -</v>
      </c>
      <c r="Y569" s="153" t="str">
        <f>IF(Tabela1[[#This Row],[Qsup Secção E]]=" -", " -", Tabela1[[#This Row],[Quantidade máxima (q) (tonelada)]]/Tabela1[[#This Row],[Qsup Secção E]])</f>
        <v xml:space="preserve"> -</v>
      </c>
      <c r="Z5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0" spans="2:27" s="1" customFormat="1" x14ac:dyDescent="0.3">
      <c r="B570" s="145"/>
      <c r="C570" s="146"/>
      <c r="D570" s="146"/>
      <c r="E570" s="146"/>
      <c r="F570" s="146"/>
      <c r="G570" s="146"/>
      <c r="H570" s="147"/>
      <c r="I570" s="146"/>
      <c r="J570" s="146"/>
      <c r="K570" s="146"/>
      <c r="L5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0" s="151" t="str">
        <f>IF(Tabela1[[#This Row],[Qinf Secção H]]=" -", " -", Tabela1[[#This Row],[Quantidade máxima (q) (tonelada)]]/Tabela1[[#This Row],[Qinf Secção H]])</f>
        <v xml:space="preserve"> -</v>
      </c>
      <c r="U570" s="152" t="str">
        <f>IF(Tabela1[[#This Row],[Qinf Secção P]]=" -", " -", Tabela1[[#This Row],[Quantidade máxima (q) (tonelada)]]/Tabela1[[#This Row],[Qinf Secção P]])</f>
        <v xml:space="preserve"> -</v>
      </c>
      <c r="V570" s="153" t="str">
        <f>IF(Tabela1[[#This Row],[Qinf Secção E]]=" -", " -", Tabela1[[#This Row],[Quantidade máxima (q) (tonelada)]]/Tabela1[[#This Row],[Qinf Secção E]])</f>
        <v xml:space="preserve"> -</v>
      </c>
      <c r="W570" s="152" t="str">
        <f>IF(Tabela1[[#This Row],[Qsup Secção H]]=" -", " -", Tabela1[[#This Row],[Quantidade máxima (q) (tonelada)]]/Tabela1[[#This Row],[Qsup Secção H]])</f>
        <v xml:space="preserve"> -</v>
      </c>
      <c r="X570" s="152" t="str">
        <f>IF(Tabela1[[#This Row],[Qsup Secção P]]=" -", " -", Tabela1[[#This Row],[Quantidade máxima (q) (tonelada)]]/Tabela1[[#This Row],[Qsup Secção P]])</f>
        <v xml:space="preserve"> -</v>
      </c>
      <c r="Y570" s="153" t="str">
        <f>IF(Tabela1[[#This Row],[Qsup Secção E]]=" -", " -", Tabela1[[#This Row],[Quantidade máxima (q) (tonelada)]]/Tabela1[[#This Row],[Qsup Secção E]])</f>
        <v xml:space="preserve"> -</v>
      </c>
      <c r="Z5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1" spans="2:27" s="1" customFormat="1" x14ac:dyDescent="0.3">
      <c r="B571" s="145"/>
      <c r="C571" s="146"/>
      <c r="D571" s="146"/>
      <c r="E571" s="146"/>
      <c r="F571" s="146"/>
      <c r="G571" s="146"/>
      <c r="H571" s="147"/>
      <c r="I571" s="146"/>
      <c r="J571" s="146"/>
      <c r="K571" s="146"/>
      <c r="L5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1" s="151" t="str">
        <f>IF(Tabela1[[#This Row],[Qinf Secção H]]=" -", " -", Tabela1[[#This Row],[Quantidade máxima (q) (tonelada)]]/Tabela1[[#This Row],[Qinf Secção H]])</f>
        <v xml:space="preserve"> -</v>
      </c>
      <c r="U571" s="152" t="str">
        <f>IF(Tabela1[[#This Row],[Qinf Secção P]]=" -", " -", Tabela1[[#This Row],[Quantidade máxima (q) (tonelada)]]/Tabela1[[#This Row],[Qinf Secção P]])</f>
        <v xml:space="preserve"> -</v>
      </c>
      <c r="V571" s="153" t="str">
        <f>IF(Tabela1[[#This Row],[Qinf Secção E]]=" -", " -", Tabela1[[#This Row],[Quantidade máxima (q) (tonelada)]]/Tabela1[[#This Row],[Qinf Secção E]])</f>
        <v xml:space="preserve"> -</v>
      </c>
      <c r="W571" s="152" t="str">
        <f>IF(Tabela1[[#This Row],[Qsup Secção H]]=" -", " -", Tabela1[[#This Row],[Quantidade máxima (q) (tonelada)]]/Tabela1[[#This Row],[Qsup Secção H]])</f>
        <v xml:space="preserve"> -</v>
      </c>
      <c r="X571" s="152" t="str">
        <f>IF(Tabela1[[#This Row],[Qsup Secção P]]=" -", " -", Tabela1[[#This Row],[Quantidade máxima (q) (tonelada)]]/Tabela1[[#This Row],[Qsup Secção P]])</f>
        <v xml:space="preserve"> -</v>
      </c>
      <c r="Y571" s="153" t="str">
        <f>IF(Tabela1[[#This Row],[Qsup Secção E]]=" -", " -", Tabela1[[#This Row],[Quantidade máxima (q) (tonelada)]]/Tabela1[[#This Row],[Qsup Secção E]])</f>
        <v xml:space="preserve"> -</v>
      </c>
      <c r="Z5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2" spans="2:27" s="1" customFormat="1" x14ac:dyDescent="0.3">
      <c r="B572" s="145"/>
      <c r="C572" s="146"/>
      <c r="D572" s="146"/>
      <c r="E572" s="146"/>
      <c r="F572" s="146"/>
      <c r="G572" s="146"/>
      <c r="H572" s="147"/>
      <c r="I572" s="146"/>
      <c r="J572" s="146"/>
      <c r="K572" s="146"/>
      <c r="L5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2" s="151" t="str">
        <f>IF(Tabela1[[#This Row],[Qinf Secção H]]=" -", " -", Tabela1[[#This Row],[Quantidade máxima (q) (tonelada)]]/Tabela1[[#This Row],[Qinf Secção H]])</f>
        <v xml:space="preserve"> -</v>
      </c>
      <c r="U572" s="152" t="str">
        <f>IF(Tabela1[[#This Row],[Qinf Secção P]]=" -", " -", Tabela1[[#This Row],[Quantidade máxima (q) (tonelada)]]/Tabela1[[#This Row],[Qinf Secção P]])</f>
        <v xml:space="preserve"> -</v>
      </c>
      <c r="V572" s="153" t="str">
        <f>IF(Tabela1[[#This Row],[Qinf Secção E]]=" -", " -", Tabela1[[#This Row],[Quantidade máxima (q) (tonelada)]]/Tabela1[[#This Row],[Qinf Secção E]])</f>
        <v xml:space="preserve"> -</v>
      </c>
      <c r="W572" s="152" t="str">
        <f>IF(Tabela1[[#This Row],[Qsup Secção H]]=" -", " -", Tabela1[[#This Row],[Quantidade máxima (q) (tonelada)]]/Tabela1[[#This Row],[Qsup Secção H]])</f>
        <v xml:space="preserve"> -</v>
      </c>
      <c r="X572" s="152" t="str">
        <f>IF(Tabela1[[#This Row],[Qsup Secção P]]=" -", " -", Tabela1[[#This Row],[Quantidade máxima (q) (tonelada)]]/Tabela1[[#This Row],[Qsup Secção P]])</f>
        <v xml:space="preserve"> -</v>
      </c>
      <c r="Y572" s="153" t="str">
        <f>IF(Tabela1[[#This Row],[Qsup Secção E]]=" -", " -", Tabela1[[#This Row],[Quantidade máxima (q) (tonelada)]]/Tabela1[[#This Row],[Qsup Secção E]])</f>
        <v xml:space="preserve"> -</v>
      </c>
      <c r="Z5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3" spans="2:27" s="1" customFormat="1" x14ac:dyDescent="0.3">
      <c r="B573" s="145"/>
      <c r="C573" s="146"/>
      <c r="D573" s="146"/>
      <c r="E573" s="146"/>
      <c r="F573" s="146"/>
      <c r="G573" s="146"/>
      <c r="H573" s="147"/>
      <c r="I573" s="146"/>
      <c r="J573" s="146"/>
      <c r="K573" s="146"/>
      <c r="L5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3" s="151" t="str">
        <f>IF(Tabela1[[#This Row],[Qinf Secção H]]=" -", " -", Tabela1[[#This Row],[Quantidade máxima (q) (tonelada)]]/Tabela1[[#This Row],[Qinf Secção H]])</f>
        <v xml:space="preserve"> -</v>
      </c>
      <c r="U573" s="152" t="str">
        <f>IF(Tabela1[[#This Row],[Qinf Secção P]]=" -", " -", Tabela1[[#This Row],[Quantidade máxima (q) (tonelada)]]/Tabela1[[#This Row],[Qinf Secção P]])</f>
        <v xml:space="preserve"> -</v>
      </c>
      <c r="V573" s="153" t="str">
        <f>IF(Tabela1[[#This Row],[Qinf Secção E]]=" -", " -", Tabela1[[#This Row],[Quantidade máxima (q) (tonelada)]]/Tabela1[[#This Row],[Qinf Secção E]])</f>
        <v xml:space="preserve"> -</v>
      </c>
      <c r="W573" s="152" t="str">
        <f>IF(Tabela1[[#This Row],[Qsup Secção H]]=" -", " -", Tabela1[[#This Row],[Quantidade máxima (q) (tonelada)]]/Tabela1[[#This Row],[Qsup Secção H]])</f>
        <v xml:space="preserve"> -</v>
      </c>
      <c r="X573" s="152" t="str">
        <f>IF(Tabela1[[#This Row],[Qsup Secção P]]=" -", " -", Tabela1[[#This Row],[Quantidade máxima (q) (tonelada)]]/Tabela1[[#This Row],[Qsup Secção P]])</f>
        <v xml:space="preserve"> -</v>
      </c>
      <c r="Y573" s="153" t="str">
        <f>IF(Tabela1[[#This Row],[Qsup Secção E]]=" -", " -", Tabela1[[#This Row],[Quantidade máxima (q) (tonelada)]]/Tabela1[[#This Row],[Qsup Secção E]])</f>
        <v xml:space="preserve"> -</v>
      </c>
      <c r="Z5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4" spans="2:27" s="1" customFormat="1" x14ac:dyDescent="0.3">
      <c r="B574" s="145"/>
      <c r="C574" s="146"/>
      <c r="D574" s="146"/>
      <c r="E574" s="146"/>
      <c r="F574" s="146"/>
      <c r="G574" s="146"/>
      <c r="H574" s="147"/>
      <c r="I574" s="146"/>
      <c r="J574" s="146"/>
      <c r="K574" s="146"/>
      <c r="L5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4" s="151" t="str">
        <f>IF(Tabela1[[#This Row],[Qinf Secção H]]=" -", " -", Tabela1[[#This Row],[Quantidade máxima (q) (tonelada)]]/Tabela1[[#This Row],[Qinf Secção H]])</f>
        <v xml:space="preserve"> -</v>
      </c>
      <c r="U574" s="152" t="str">
        <f>IF(Tabela1[[#This Row],[Qinf Secção P]]=" -", " -", Tabela1[[#This Row],[Quantidade máxima (q) (tonelada)]]/Tabela1[[#This Row],[Qinf Secção P]])</f>
        <v xml:space="preserve"> -</v>
      </c>
      <c r="V574" s="153" t="str">
        <f>IF(Tabela1[[#This Row],[Qinf Secção E]]=" -", " -", Tabela1[[#This Row],[Quantidade máxima (q) (tonelada)]]/Tabela1[[#This Row],[Qinf Secção E]])</f>
        <v xml:space="preserve"> -</v>
      </c>
      <c r="W574" s="152" t="str">
        <f>IF(Tabela1[[#This Row],[Qsup Secção H]]=" -", " -", Tabela1[[#This Row],[Quantidade máxima (q) (tonelada)]]/Tabela1[[#This Row],[Qsup Secção H]])</f>
        <v xml:space="preserve"> -</v>
      </c>
      <c r="X574" s="152" t="str">
        <f>IF(Tabela1[[#This Row],[Qsup Secção P]]=" -", " -", Tabela1[[#This Row],[Quantidade máxima (q) (tonelada)]]/Tabela1[[#This Row],[Qsup Secção P]])</f>
        <v xml:space="preserve"> -</v>
      </c>
      <c r="Y574" s="153" t="str">
        <f>IF(Tabela1[[#This Row],[Qsup Secção E]]=" -", " -", Tabela1[[#This Row],[Quantidade máxima (q) (tonelada)]]/Tabela1[[#This Row],[Qsup Secção E]])</f>
        <v xml:space="preserve"> -</v>
      </c>
      <c r="Z5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5" spans="2:27" s="1" customFormat="1" x14ac:dyDescent="0.3">
      <c r="B575" s="145"/>
      <c r="C575" s="146"/>
      <c r="D575" s="146"/>
      <c r="E575" s="146"/>
      <c r="F575" s="146"/>
      <c r="G575" s="146"/>
      <c r="H575" s="147"/>
      <c r="I575" s="146"/>
      <c r="J575" s="146"/>
      <c r="K575" s="146"/>
      <c r="L5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5" s="151" t="str">
        <f>IF(Tabela1[[#This Row],[Qinf Secção H]]=" -", " -", Tabela1[[#This Row],[Quantidade máxima (q) (tonelada)]]/Tabela1[[#This Row],[Qinf Secção H]])</f>
        <v xml:space="preserve"> -</v>
      </c>
      <c r="U575" s="152" t="str">
        <f>IF(Tabela1[[#This Row],[Qinf Secção P]]=" -", " -", Tabela1[[#This Row],[Quantidade máxima (q) (tonelada)]]/Tabela1[[#This Row],[Qinf Secção P]])</f>
        <v xml:space="preserve"> -</v>
      </c>
      <c r="V575" s="153" t="str">
        <f>IF(Tabela1[[#This Row],[Qinf Secção E]]=" -", " -", Tabela1[[#This Row],[Quantidade máxima (q) (tonelada)]]/Tabela1[[#This Row],[Qinf Secção E]])</f>
        <v xml:space="preserve"> -</v>
      </c>
      <c r="W575" s="152" t="str">
        <f>IF(Tabela1[[#This Row],[Qsup Secção H]]=" -", " -", Tabela1[[#This Row],[Quantidade máxima (q) (tonelada)]]/Tabela1[[#This Row],[Qsup Secção H]])</f>
        <v xml:space="preserve"> -</v>
      </c>
      <c r="X575" s="152" t="str">
        <f>IF(Tabela1[[#This Row],[Qsup Secção P]]=" -", " -", Tabela1[[#This Row],[Quantidade máxima (q) (tonelada)]]/Tabela1[[#This Row],[Qsup Secção P]])</f>
        <v xml:space="preserve"> -</v>
      </c>
      <c r="Y575" s="153" t="str">
        <f>IF(Tabela1[[#This Row],[Qsup Secção E]]=" -", " -", Tabela1[[#This Row],[Quantidade máxima (q) (tonelada)]]/Tabela1[[#This Row],[Qsup Secção E]])</f>
        <v xml:space="preserve"> -</v>
      </c>
      <c r="Z5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6" spans="2:27" s="1" customFormat="1" x14ac:dyDescent="0.3">
      <c r="B576" s="145"/>
      <c r="C576" s="146"/>
      <c r="D576" s="146"/>
      <c r="E576" s="146"/>
      <c r="F576" s="146"/>
      <c r="G576" s="146"/>
      <c r="H576" s="147"/>
      <c r="I576" s="146"/>
      <c r="J576" s="146"/>
      <c r="K576" s="146"/>
      <c r="L5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6" s="151" t="str">
        <f>IF(Tabela1[[#This Row],[Qinf Secção H]]=" -", " -", Tabela1[[#This Row],[Quantidade máxima (q) (tonelada)]]/Tabela1[[#This Row],[Qinf Secção H]])</f>
        <v xml:space="preserve"> -</v>
      </c>
      <c r="U576" s="152" t="str">
        <f>IF(Tabela1[[#This Row],[Qinf Secção P]]=" -", " -", Tabela1[[#This Row],[Quantidade máxima (q) (tonelada)]]/Tabela1[[#This Row],[Qinf Secção P]])</f>
        <v xml:space="preserve"> -</v>
      </c>
      <c r="V576" s="153" t="str">
        <f>IF(Tabela1[[#This Row],[Qinf Secção E]]=" -", " -", Tabela1[[#This Row],[Quantidade máxima (q) (tonelada)]]/Tabela1[[#This Row],[Qinf Secção E]])</f>
        <v xml:space="preserve"> -</v>
      </c>
      <c r="W576" s="152" t="str">
        <f>IF(Tabela1[[#This Row],[Qsup Secção H]]=" -", " -", Tabela1[[#This Row],[Quantidade máxima (q) (tonelada)]]/Tabela1[[#This Row],[Qsup Secção H]])</f>
        <v xml:space="preserve"> -</v>
      </c>
      <c r="X576" s="152" t="str">
        <f>IF(Tabela1[[#This Row],[Qsup Secção P]]=" -", " -", Tabela1[[#This Row],[Quantidade máxima (q) (tonelada)]]/Tabela1[[#This Row],[Qsup Secção P]])</f>
        <v xml:space="preserve"> -</v>
      </c>
      <c r="Y576" s="153" t="str">
        <f>IF(Tabela1[[#This Row],[Qsup Secção E]]=" -", " -", Tabela1[[#This Row],[Quantidade máxima (q) (tonelada)]]/Tabela1[[#This Row],[Qsup Secção E]])</f>
        <v xml:space="preserve"> -</v>
      </c>
      <c r="Z5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7" spans="2:27" s="1" customFormat="1" x14ac:dyDescent="0.3">
      <c r="B577" s="145"/>
      <c r="C577" s="146"/>
      <c r="D577" s="146"/>
      <c r="E577" s="146"/>
      <c r="F577" s="146"/>
      <c r="G577" s="146"/>
      <c r="H577" s="147"/>
      <c r="I577" s="146"/>
      <c r="J577" s="146"/>
      <c r="K577" s="146"/>
      <c r="L5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7" s="151" t="str">
        <f>IF(Tabela1[[#This Row],[Qinf Secção H]]=" -", " -", Tabela1[[#This Row],[Quantidade máxima (q) (tonelada)]]/Tabela1[[#This Row],[Qinf Secção H]])</f>
        <v xml:space="preserve"> -</v>
      </c>
      <c r="U577" s="152" t="str">
        <f>IF(Tabela1[[#This Row],[Qinf Secção P]]=" -", " -", Tabela1[[#This Row],[Quantidade máxima (q) (tonelada)]]/Tabela1[[#This Row],[Qinf Secção P]])</f>
        <v xml:space="preserve"> -</v>
      </c>
      <c r="V577" s="153" t="str">
        <f>IF(Tabela1[[#This Row],[Qinf Secção E]]=" -", " -", Tabela1[[#This Row],[Quantidade máxima (q) (tonelada)]]/Tabela1[[#This Row],[Qinf Secção E]])</f>
        <v xml:space="preserve"> -</v>
      </c>
      <c r="W577" s="152" t="str">
        <f>IF(Tabela1[[#This Row],[Qsup Secção H]]=" -", " -", Tabela1[[#This Row],[Quantidade máxima (q) (tonelada)]]/Tabela1[[#This Row],[Qsup Secção H]])</f>
        <v xml:space="preserve"> -</v>
      </c>
      <c r="X577" s="152" t="str">
        <f>IF(Tabela1[[#This Row],[Qsup Secção P]]=" -", " -", Tabela1[[#This Row],[Quantidade máxima (q) (tonelada)]]/Tabela1[[#This Row],[Qsup Secção P]])</f>
        <v xml:space="preserve"> -</v>
      </c>
      <c r="Y577" s="153" t="str">
        <f>IF(Tabela1[[#This Row],[Qsup Secção E]]=" -", " -", Tabela1[[#This Row],[Quantidade máxima (q) (tonelada)]]/Tabela1[[#This Row],[Qsup Secção E]])</f>
        <v xml:space="preserve"> -</v>
      </c>
      <c r="Z5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8" spans="2:27" s="1" customFormat="1" x14ac:dyDescent="0.3">
      <c r="B578" s="145"/>
      <c r="C578" s="146"/>
      <c r="D578" s="146"/>
      <c r="E578" s="146"/>
      <c r="F578" s="146"/>
      <c r="G578" s="146"/>
      <c r="H578" s="147"/>
      <c r="I578" s="146"/>
      <c r="J578" s="146"/>
      <c r="K578" s="146"/>
      <c r="L5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8" s="151" t="str">
        <f>IF(Tabela1[[#This Row],[Qinf Secção H]]=" -", " -", Tabela1[[#This Row],[Quantidade máxima (q) (tonelada)]]/Tabela1[[#This Row],[Qinf Secção H]])</f>
        <v xml:space="preserve"> -</v>
      </c>
      <c r="U578" s="152" t="str">
        <f>IF(Tabela1[[#This Row],[Qinf Secção P]]=" -", " -", Tabela1[[#This Row],[Quantidade máxima (q) (tonelada)]]/Tabela1[[#This Row],[Qinf Secção P]])</f>
        <v xml:space="preserve"> -</v>
      </c>
      <c r="V578" s="153" t="str">
        <f>IF(Tabela1[[#This Row],[Qinf Secção E]]=" -", " -", Tabela1[[#This Row],[Quantidade máxima (q) (tonelada)]]/Tabela1[[#This Row],[Qinf Secção E]])</f>
        <v xml:space="preserve"> -</v>
      </c>
      <c r="W578" s="152" t="str">
        <f>IF(Tabela1[[#This Row],[Qsup Secção H]]=" -", " -", Tabela1[[#This Row],[Quantidade máxima (q) (tonelada)]]/Tabela1[[#This Row],[Qsup Secção H]])</f>
        <v xml:space="preserve"> -</v>
      </c>
      <c r="X578" s="152" t="str">
        <f>IF(Tabela1[[#This Row],[Qsup Secção P]]=" -", " -", Tabela1[[#This Row],[Quantidade máxima (q) (tonelada)]]/Tabela1[[#This Row],[Qsup Secção P]])</f>
        <v xml:space="preserve"> -</v>
      </c>
      <c r="Y578" s="153" t="str">
        <f>IF(Tabela1[[#This Row],[Qsup Secção E]]=" -", " -", Tabela1[[#This Row],[Quantidade máxima (q) (tonelada)]]/Tabela1[[#This Row],[Qsup Secção E]])</f>
        <v xml:space="preserve"> -</v>
      </c>
      <c r="Z5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79" spans="2:27" s="1" customFormat="1" x14ac:dyDescent="0.3">
      <c r="B579" s="145"/>
      <c r="C579" s="146"/>
      <c r="D579" s="146"/>
      <c r="E579" s="146"/>
      <c r="F579" s="146"/>
      <c r="G579" s="146"/>
      <c r="H579" s="147"/>
      <c r="I579" s="146"/>
      <c r="J579" s="146"/>
      <c r="K579" s="146"/>
      <c r="L5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79" s="151" t="str">
        <f>IF(Tabela1[[#This Row],[Qinf Secção H]]=" -", " -", Tabela1[[#This Row],[Quantidade máxima (q) (tonelada)]]/Tabela1[[#This Row],[Qinf Secção H]])</f>
        <v xml:space="preserve"> -</v>
      </c>
      <c r="U579" s="152" t="str">
        <f>IF(Tabela1[[#This Row],[Qinf Secção P]]=" -", " -", Tabela1[[#This Row],[Quantidade máxima (q) (tonelada)]]/Tabela1[[#This Row],[Qinf Secção P]])</f>
        <v xml:space="preserve"> -</v>
      </c>
      <c r="V579" s="153" t="str">
        <f>IF(Tabela1[[#This Row],[Qinf Secção E]]=" -", " -", Tabela1[[#This Row],[Quantidade máxima (q) (tonelada)]]/Tabela1[[#This Row],[Qinf Secção E]])</f>
        <v xml:space="preserve"> -</v>
      </c>
      <c r="W579" s="152" t="str">
        <f>IF(Tabela1[[#This Row],[Qsup Secção H]]=" -", " -", Tabela1[[#This Row],[Quantidade máxima (q) (tonelada)]]/Tabela1[[#This Row],[Qsup Secção H]])</f>
        <v xml:space="preserve"> -</v>
      </c>
      <c r="X579" s="152" t="str">
        <f>IF(Tabela1[[#This Row],[Qsup Secção P]]=" -", " -", Tabela1[[#This Row],[Quantidade máxima (q) (tonelada)]]/Tabela1[[#This Row],[Qsup Secção P]])</f>
        <v xml:space="preserve"> -</v>
      </c>
      <c r="Y579" s="153" t="str">
        <f>IF(Tabela1[[#This Row],[Qsup Secção E]]=" -", " -", Tabela1[[#This Row],[Quantidade máxima (q) (tonelada)]]/Tabela1[[#This Row],[Qsup Secção E]])</f>
        <v xml:space="preserve"> -</v>
      </c>
      <c r="Z5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0" spans="2:27" s="1" customFormat="1" x14ac:dyDescent="0.3">
      <c r="B580" s="145"/>
      <c r="C580" s="146"/>
      <c r="D580" s="146"/>
      <c r="E580" s="146"/>
      <c r="F580" s="146"/>
      <c r="G580" s="146"/>
      <c r="H580" s="147"/>
      <c r="I580" s="146"/>
      <c r="J580" s="146"/>
      <c r="K580" s="146"/>
      <c r="L5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0" s="151" t="str">
        <f>IF(Tabela1[[#This Row],[Qinf Secção H]]=" -", " -", Tabela1[[#This Row],[Quantidade máxima (q) (tonelada)]]/Tabela1[[#This Row],[Qinf Secção H]])</f>
        <v xml:space="preserve"> -</v>
      </c>
      <c r="U580" s="152" t="str">
        <f>IF(Tabela1[[#This Row],[Qinf Secção P]]=" -", " -", Tabela1[[#This Row],[Quantidade máxima (q) (tonelada)]]/Tabela1[[#This Row],[Qinf Secção P]])</f>
        <v xml:space="preserve"> -</v>
      </c>
      <c r="V580" s="153" t="str">
        <f>IF(Tabela1[[#This Row],[Qinf Secção E]]=" -", " -", Tabela1[[#This Row],[Quantidade máxima (q) (tonelada)]]/Tabela1[[#This Row],[Qinf Secção E]])</f>
        <v xml:space="preserve"> -</v>
      </c>
      <c r="W580" s="152" t="str">
        <f>IF(Tabela1[[#This Row],[Qsup Secção H]]=" -", " -", Tabela1[[#This Row],[Quantidade máxima (q) (tonelada)]]/Tabela1[[#This Row],[Qsup Secção H]])</f>
        <v xml:space="preserve"> -</v>
      </c>
      <c r="X580" s="152" t="str">
        <f>IF(Tabela1[[#This Row],[Qsup Secção P]]=" -", " -", Tabela1[[#This Row],[Quantidade máxima (q) (tonelada)]]/Tabela1[[#This Row],[Qsup Secção P]])</f>
        <v xml:space="preserve"> -</v>
      </c>
      <c r="Y580" s="153" t="str">
        <f>IF(Tabela1[[#This Row],[Qsup Secção E]]=" -", " -", Tabela1[[#This Row],[Quantidade máxima (q) (tonelada)]]/Tabela1[[#This Row],[Qsup Secção E]])</f>
        <v xml:space="preserve"> -</v>
      </c>
      <c r="Z5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1" spans="2:27" s="1" customFormat="1" x14ac:dyDescent="0.3">
      <c r="B581" s="145"/>
      <c r="C581" s="146"/>
      <c r="D581" s="146"/>
      <c r="E581" s="146"/>
      <c r="F581" s="146"/>
      <c r="G581" s="146"/>
      <c r="H581" s="147"/>
      <c r="I581" s="146"/>
      <c r="J581" s="146"/>
      <c r="K581" s="146"/>
      <c r="L5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1" s="151" t="str">
        <f>IF(Tabela1[[#This Row],[Qinf Secção H]]=" -", " -", Tabela1[[#This Row],[Quantidade máxima (q) (tonelada)]]/Tabela1[[#This Row],[Qinf Secção H]])</f>
        <v xml:space="preserve"> -</v>
      </c>
      <c r="U581" s="152" t="str">
        <f>IF(Tabela1[[#This Row],[Qinf Secção P]]=" -", " -", Tabela1[[#This Row],[Quantidade máxima (q) (tonelada)]]/Tabela1[[#This Row],[Qinf Secção P]])</f>
        <v xml:space="preserve"> -</v>
      </c>
      <c r="V581" s="153" t="str">
        <f>IF(Tabela1[[#This Row],[Qinf Secção E]]=" -", " -", Tabela1[[#This Row],[Quantidade máxima (q) (tonelada)]]/Tabela1[[#This Row],[Qinf Secção E]])</f>
        <v xml:space="preserve"> -</v>
      </c>
      <c r="W581" s="152" t="str">
        <f>IF(Tabela1[[#This Row],[Qsup Secção H]]=" -", " -", Tabela1[[#This Row],[Quantidade máxima (q) (tonelada)]]/Tabela1[[#This Row],[Qsup Secção H]])</f>
        <v xml:space="preserve"> -</v>
      </c>
      <c r="X581" s="152" t="str">
        <f>IF(Tabela1[[#This Row],[Qsup Secção P]]=" -", " -", Tabela1[[#This Row],[Quantidade máxima (q) (tonelada)]]/Tabela1[[#This Row],[Qsup Secção P]])</f>
        <v xml:space="preserve"> -</v>
      </c>
      <c r="Y581" s="153" t="str">
        <f>IF(Tabela1[[#This Row],[Qsup Secção E]]=" -", " -", Tabela1[[#This Row],[Quantidade máxima (q) (tonelada)]]/Tabela1[[#This Row],[Qsup Secção E]])</f>
        <v xml:space="preserve"> -</v>
      </c>
      <c r="Z5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2" spans="2:27" s="1" customFormat="1" x14ac:dyDescent="0.3">
      <c r="B582" s="145"/>
      <c r="C582" s="146"/>
      <c r="D582" s="146"/>
      <c r="E582" s="146"/>
      <c r="F582" s="146"/>
      <c r="G582" s="146"/>
      <c r="H582" s="147"/>
      <c r="I582" s="146"/>
      <c r="J582" s="146"/>
      <c r="K582" s="146"/>
      <c r="L5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2" s="151" t="str">
        <f>IF(Tabela1[[#This Row],[Qinf Secção H]]=" -", " -", Tabela1[[#This Row],[Quantidade máxima (q) (tonelada)]]/Tabela1[[#This Row],[Qinf Secção H]])</f>
        <v xml:space="preserve"> -</v>
      </c>
      <c r="U582" s="152" t="str">
        <f>IF(Tabela1[[#This Row],[Qinf Secção P]]=" -", " -", Tabela1[[#This Row],[Quantidade máxima (q) (tonelada)]]/Tabela1[[#This Row],[Qinf Secção P]])</f>
        <v xml:space="preserve"> -</v>
      </c>
      <c r="V582" s="153" t="str">
        <f>IF(Tabela1[[#This Row],[Qinf Secção E]]=" -", " -", Tabela1[[#This Row],[Quantidade máxima (q) (tonelada)]]/Tabela1[[#This Row],[Qinf Secção E]])</f>
        <v xml:space="preserve"> -</v>
      </c>
      <c r="W582" s="152" t="str">
        <f>IF(Tabela1[[#This Row],[Qsup Secção H]]=" -", " -", Tabela1[[#This Row],[Quantidade máxima (q) (tonelada)]]/Tabela1[[#This Row],[Qsup Secção H]])</f>
        <v xml:space="preserve"> -</v>
      </c>
      <c r="X582" s="152" t="str">
        <f>IF(Tabela1[[#This Row],[Qsup Secção P]]=" -", " -", Tabela1[[#This Row],[Quantidade máxima (q) (tonelada)]]/Tabela1[[#This Row],[Qsup Secção P]])</f>
        <v xml:space="preserve"> -</v>
      </c>
      <c r="Y582" s="153" t="str">
        <f>IF(Tabela1[[#This Row],[Qsup Secção E]]=" -", " -", Tabela1[[#This Row],[Quantidade máxima (q) (tonelada)]]/Tabela1[[#This Row],[Qsup Secção E]])</f>
        <v xml:space="preserve"> -</v>
      </c>
      <c r="Z5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3" spans="2:27" s="1" customFormat="1" x14ac:dyDescent="0.3">
      <c r="B583" s="145"/>
      <c r="C583" s="146"/>
      <c r="D583" s="146"/>
      <c r="E583" s="146"/>
      <c r="F583" s="146"/>
      <c r="G583" s="146"/>
      <c r="H583" s="147"/>
      <c r="I583" s="146"/>
      <c r="J583" s="146"/>
      <c r="K583" s="146"/>
      <c r="L5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3" s="151" t="str">
        <f>IF(Tabela1[[#This Row],[Qinf Secção H]]=" -", " -", Tabela1[[#This Row],[Quantidade máxima (q) (tonelada)]]/Tabela1[[#This Row],[Qinf Secção H]])</f>
        <v xml:space="preserve"> -</v>
      </c>
      <c r="U583" s="152" t="str">
        <f>IF(Tabela1[[#This Row],[Qinf Secção P]]=" -", " -", Tabela1[[#This Row],[Quantidade máxima (q) (tonelada)]]/Tabela1[[#This Row],[Qinf Secção P]])</f>
        <v xml:space="preserve"> -</v>
      </c>
      <c r="V583" s="153" t="str">
        <f>IF(Tabela1[[#This Row],[Qinf Secção E]]=" -", " -", Tabela1[[#This Row],[Quantidade máxima (q) (tonelada)]]/Tabela1[[#This Row],[Qinf Secção E]])</f>
        <v xml:space="preserve"> -</v>
      </c>
      <c r="W583" s="152" t="str">
        <f>IF(Tabela1[[#This Row],[Qsup Secção H]]=" -", " -", Tabela1[[#This Row],[Quantidade máxima (q) (tonelada)]]/Tabela1[[#This Row],[Qsup Secção H]])</f>
        <v xml:space="preserve"> -</v>
      </c>
      <c r="X583" s="152" t="str">
        <f>IF(Tabela1[[#This Row],[Qsup Secção P]]=" -", " -", Tabela1[[#This Row],[Quantidade máxima (q) (tonelada)]]/Tabela1[[#This Row],[Qsup Secção P]])</f>
        <v xml:space="preserve"> -</v>
      </c>
      <c r="Y583" s="153" t="str">
        <f>IF(Tabela1[[#This Row],[Qsup Secção E]]=" -", " -", Tabela1[[#This Row],[Quantidade máxima (q) (tonelada)]]/Tabela1[[#This Row],[Qsup Secção E]])</f>
        <v xml:space="preserve"> -</v>
      </c>
      <c r="Z5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4" spans="2:27" s="1" customFormat="1" x14ac:dyDescent="0.3">
      <c r="B584" s="145"/>
      <c r="C584" s="146"/>
      <c r="D584" s="146"/>
      <c r="E584" s="146"/>
      <c r="F584" s="146"/>
      <c r="G584" s="146"/>
      <c r="H584" s="147"/>
      <c r="I584" s="146"/>
      <c r="J584" s="146"/>
      <c r="K584" s="146"/>
      <c r="L5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4" s="151" t="str">
        <f>IF(Tabela1[[#This Row],[Qinf Secção H]]=" -", " -", Tabela1[[#This Row],[Quantidade máxima (q) (tonelada)]]/Tabela1[[#This Row],[Qinf Secção H]])</f>
        <v xml:space="preserve"> -</v>
      </c>
      <c r="U584" s="152" t="str">
        <f>IF(Tabela1[[#This Row],[Qinf Secção P]]=" -", " -", Tabela1[[#This Row],[Quantidade máxima (q) (tonelada)]]/Tabela1[[#This Row],[Qinf Secção P]])</f>
        <v xml:space="preserve"> -</v>
      </c>
      <c r="V584" s="153" t="str">
        <f>IF(Tabela1[[#This Row],[Qinf Secção E]]=" -", " -", Tabela1[[#This Row],[Quantidade máxima (q) (tonelada)]]/Tabela1[[#This Row],[Qinf Secção E]])</f>
        <v xml:space="preserve"> -</v>
      </c>
      <c r="W584" s="152" t="str">
        <f>IF(Tabela1[[#This Row],[Qsup Secção H]]=" -", " -", Tabela1[[#This Row],[Quantidade máxima (q) (tonelada)]]/Tabela1[[#This Row],[Qsup Secção H]])</f>
        <v xml:space="preserve"> -</v>
      </c>
      <c r="X584" s="152" t="str">
        <f>IF(Tabela1[[#This Row],[Qsup Secção P]]=" -", " -", Tabela1[[#This Row],[Quantidade máxima (q) (tonelada)]]/Tabela1[[#This Row],[Qsup Secção P]])</f>
        <v xml:space="preserve"> -</v>
      </c>
      <c r="Y584" s="153" t="str">
        <f>IF(Tabela1[[#This Row],[Qsup Secção E]]=" -", " -", Tabela1[[#This Row],[Quantidade máxima (q) (tonelada)]]/Tabela1[[#This Row],[Qsup Secção E]])</f>
        <v xml:space="preserve"> -</v>
      </c>
      <c r="Z5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5" spans="2:27" s="1" customFormat="1" x14ac:dyDescent="0.3">
      <c r="B585" s="145"/>
      <c r="C585" s="146"/>
      <c r="D585" s="146"/>
      <c r="E585" s="146"/>
      <c r="F585" s="146"/>
      <c r="G585" s="146"/>
      <c r="H585" s="147"/>
      <c r="I585" s="146"/>
      <c r="J585" s="146"/>
      <c r="K585" s="146"/>
      <c r="L5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5" s="151" t="str">
        <f>IF(Tabela1[[#This Row],[Qinf Secção H]]=" -", " -", Tabela1[[#This Row],[Quantidade máxima (q) (tonelada)]]/Tabela1[[#This Row],[Qinf Secção H]])</f>
        <v xml:space="preserve"> -</v>
      </c>
      <c r="U585" s="152" t="str">
        <f>IF(Tabela1[[#This Row],[Qinf Secção P]]=" -", " -", Tabela1[[#This Row],[Quantidade máxima (q) (tonelada)]]/Tabela1[[#This Row],[Qinf Secção P]])</f>
        <v xml:space="preserve"> -</v>
      </c>
      <c r="V585" s="153" t="str">
        <f>IF(Tabela1[[#This Row],[Qinf Secção E]]=" -", " -", Tabela1[[#This Row],[Quantidade máxima (q) (tonelada)]]/Tabela1[[#This Row],[Qinf Secção E]])</f>
        <v xml:space="preserve"> -</v>
      </c>
      <c r="W585" s="152" t="str">
        <f>IF(Tabela1[[#This Row],[Qsup Secção H]]=" -", " -", Tabela1[[#This Row],[Quantidade máxima (q) (tonelada)]]/Tabela1[[#This Row],[Qsup Secção H]])</f>
        <v xml:space="preserve"> -</v>
      </c>
      <c r="X585" s="152" t="str">
        <f>IF(Tabela1[[#This Row],[Qsup Secção P]]=" -", " -", Tabela1[[#This Row],[Quantidade máxima (q) (tonelada)]]/Tabela1[[#This Row],[Qsup Secção P]])</f>
        <v xml:space="preserve"> -</v>
      </c>
      <c r="Y585" s="153" t="str">
        <f>IF(Tabela1[[#This Row],[Qsup Secção E]]=" -", " -", Tabela1[[#This Row],[Quantidade máxima (q) (tonelada)]]/Tabela1[[#This Row],[Qsup Secção E]])</f>
        <v xml:space="preserve"> -</v>
      </c>
      <c r="Z5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6" spans="2:27" s="1" customFormat="1" x14ac:dyDescent="0.3">
      <c r="B586" s="145"/>
      <c r="C586" s="146"/>
      <c r="D586" s="146"/>
      <c r="E586" s="146"/>
      <c r="F586" s="146"/>
      <c r="G586" s="146"/>
      <c r="H586" s="147"/>
      <c r="I586" s="146"/>
      <c r="J586" s="146"/>
      <c r="K586" s="146"/>
      <c r="L5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6" s="151" t="str">
        <f>IF(Tabela1[[#This Row],[Qinf Secção H]]=" -", " -", Tabela1[[#This Row],[Quantidade máxima (q) (tonelada)]]/Tabela1[[#This Row],[Qinf Secção H]])</f>
        <v xml:space="preserve"> -</v>
      </c>
      <c r="U586" s="152" t="str">
        <f>IF(Tabela1[[#This Row],[Qinf Secção P]]=" -", " -", Tabela1[[#This Row],[Quantidade máxima (q) (tonelada)]]/Tabela1[[#This Row],[Qinf Secção P]])</f>
        <v xml:space="preserve"> -</v>
      </c>
      <c r="V586" s="153" t="str">
        <f>IF(Tabela1[[#This Row],[Qinf Secção E]]=" -", " -", Tabela1[[#This Row],[Quantidade máxima (q) (tonelada)]]/Tabela1[[#This Row],[Qinf Secção E]])</f>
        <v xml:space="preserve"> -</v>
      </c>
      <c r="W586" s="152" t="str">
        <f>IF(Tabela1[[#This Row],[Qsup Secção H]]=" -", " -", Tabela1[[#This Row],[Quantidade máxima (q) (tonelada)]]/Tabela1[[#This Row],[Qsup Secção H]])</f>
        <v xml:space="preserve"> -</v>
      </c>
      <c r="X586" s="152" t="str">
        <f>IF(Tabela1[[#This Row],[Qsup Secção P]]=" -", " -", Tabela1[[#This Row],[Quantidade máxima (q) (tonelada)]]/Tabela1[[#This Row],[Qsup Secção P]])</f>
        <v xml:space="preserve"> -</v>
      </c>
      <c r="Y586" s="153" t="str">
        <f>IF(Tabela1[[#This Row],[Qsup Secção E]]=" -", " -", Tabela1[[#This Row],[Quantidade máxima (q) (tonelada)]]/Tabela1[[#This Row],[Qsup Secção E]])</f>
        <v xml:space="preserve"> -</v>
      </c>
      <c r="Z5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7" spans="2:27" s="1" customFormat="1" x14ac:dyDescent="0.3">
      <c r="B587" s="145"/>
      <c r="C587" s="146"/>
      <c r="D587" s="146"/>
      <c r="E587" s="146"/>
      <c r="F587" s="146"/>
      <c r="G587" s="146"/>
      <c r="H587" s="147"/>
      <c r="I587" s="146"/>
      <c r="J587" s="146"/>
      <c r="K587" s="146"/>
      <c r="L5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7" s="151" t="str">
        <f>IF(Tabela1[[#This Row],[Qinf Secção H]]=" -", " -", Tabela1[[#This Row],[Quantidade máxima (q) (tonelada)]]/Tabela1[[#This Row],[Qinf Secção H]])</f>
        <v xml:space="preserve"> -</v>
      </c>
      <c r="U587" s="152" t="str">
        <f>IF(Tabela1[[#This Row],[Qinf Secção P]]=" -", " -", Tabela1[[#This Row],[Quantidade máxima (q) (tonelada)]]/Tabela1[[#This Row],[Qinf Secção P]])</f>
        <v xml:space="preserve"> -</v>
      </c>
      <c r="V587" s="153" t="str">
        <f>IF(Tabela1[[#This Row],[Qinf Secção E]]=" -", " -", Tabela1[[#This Row],[Quantidade máxima (q) (tonelada)]]/Tabela1[[#This Row],[Qinf Secção E]])</f>
        <v xml:space="preserve"> -</v>
      </c>
      <c r="W587" s="152" t="str">
        <f>IF(Tabela1[[#This Row],[Qsup Secção H]]=" -", " -", Tabela1[[#This Row],[Quantidade máxima (q) (tonelada)]]/Tabela1[[#This Row],[Qsup Secção H]])</f>
        <v xml:space="preserve"> -</v>
      </c>
      <c r="X587" s="152" t="str">
        <f>IF(Tabela1[[#This Row],[Qsup Secção P]]=" -", " -", Tabela1[[#This Row],[Quantidade máxima (q) (tonelada)]]/Tabela1[[#This Row],[Qsup Secção P]])</f>
        <v xml:space="preserve"> -</v>
      </c>
      <c r="Y587" s="153" t="str">
        <f>IF(Tabela1[[#This Row],[Qsup Secção E]]=" -", " -", Tabela1[[#This Row],[Quantidade máxima (q) (tonelada)]]/Tabela1[[#This Row],[Qsup Secção E]])</f>
        <v xml:space="preserve"> -</v>
      </c>
      <c r="Z5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8" spans="2:27" s="1" customFormat="1" x14ac:dyDescent="0.3">
      <c r="B588" s="145"/>
      <c r="C588" s="146"/>
      <c r="D588" s="146"/>
      <c r="E588" s="146"/>
      <c r="F588" s="146"/>
      <c r="G588" s="146"/>
      <c r="H588" s="147"/>
      <c r="I588" s="146"/>
      <c r="J588" s="146"/>
      <c r="K588" s="146"/>
      <c r="L5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8" s="151" t="str">
        <f>IF(Tabela1[[#This Row],[Qinf Secção H]]=" -", " -", Tabela1[[#This Row],[Quantidade máxima (q) (tonelada)]]/Tabela1[[#This Row],[Qinf Secção H]])</f>
        <v xml:space="preserve"> -</v>
      </c>
      <c r="U588" s="152" t="str">
        <f>IF(Tabela1[[#This Row],[Qinf Secção P]]=" -", " -", Tabela1[[#This Row],[Quantidade máxima (q) (tonelada)]]/Tabela1[[#This Row],[Qinf Secção P]])</f>
        <v xml:space="preserve"> -</v>
      </c>
      <c r="V588" s="153" t="str">
        <f>IF(Tabela1[[#This Row],[Qinf Secção E]]=" -", " -", Tabela1[[#This Row],[Quantidade máxima (q) (tonelada)]]/Tabela1[[#This Row],[Qinf Secção E]])</f>
        <v xml:space="preserve"> -</v>
      </c>
      <c r="W588" s="152" t="str">
        <f>IF(Tabela1[[#This Row],[Qsup Secção H]]=" -", " -", Tabela1[[#This Row],[Quantidade máxima (q) (tonelada)]]/Tabela1[[#This Row],[Qsup Secção H]])</f>
        <v xml:space="preserve"> -</v>
      </c>
      <c r="X588" s="152" t="str">
        <f>IF(Tabela1[[#This Row],[Qsup Secção P]]=" -", " -", Tabela1[[#This Row],[Quantidade máxima (q) (tonelada)]]/Tabela1[[#This Row],[Qsup Secção P]])</f>
        <v xml:space="preserve"> -</v>
      </c>
      <c r="Y588" s="153" t="str">
        <f>IF(Tabela1[[#This Row],[Qsup Secção E]]=" -", " -", Tabela1[[#This Row],[Quantidade máxima (q) (tonelada)]]/Tabela1[[#This Row],[Qsup Secção E]])</f>
        <v xml:space="preserve"> -</v>
      </c>
      <c r="Z5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89" spans="2:27" s="1" customFormat="1" x14ac:dyDescent="0.3">
      <c r="B589" s="145"/>
      <c r="C589" s="146"/>
      <c r="D589" s="146"/>
      <c r="E589" s="146"/>
      <c r="F589" s="146"/>
      <c r="G589" s="146"/>
      <c r="H589" s="147"/>
      <c r="I589" s="146"/>
      <c r="J589" s="146"/>
      <c r="K589" s="146"/>
      <c r="L5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89" s="151" t="str">
        <f>IF(Tabela1[[#This Row],[Qinf Secção H]]=" -", " -", Tabela1[[#This Row],[Quantidade máxima (q) (tonelada)]]/Tabela1[[#This Row],[Qinf Secção H]])</f>
        <v xml:space="preserve"> -</v>
      </c>
      <c r="U589" s="152" t="str">
        <f>IF(Tabela1[[#This Row],[Qinf Secção P]]=" -", " -", Tabela1[[#This Row],[Quantidade máxima (q) (tonelada)]]/Tabela1[[#This Row],[Qinf Secção P]])</f>
        <v xml:space="preserve"> -</v>
      </c>
      <c r="V589" s="153" t="str">
        <f>IF(Tabela1[[#This Row],[Qinf Secção E]]=" -", " -", Tabela1[[#This Row],[Quantidade máxima (q) (tonelada)]]/Tabela1[[#This Row],[Qinf Secção E]])</f>
        <v xml:space="preserve"> -</v>
      </c>
      <c r="W589" s="152" t="str">
        <f>IF(Tabela1[[#This Row],[Qsup Secção H]]=" -", " -", Tabela1[[#This Row],[Quantidade máxima (q) (tonelada)]]/Tabela1[[#This Row],[Qsup Secção H]])</f>
        <v xml:space="preserve"> -</v>
      </c>
      <c r="X589" s="152" t="str">
        <f>IF(Tabela1[[#This Row],[Qsup Secção P]]=" -", " -", Tabela1[[#This Row],[Quantidade máxima (q) (tonelada)]]/Tabela1[[#This Row],[Qsup Secção P]])</f>
        <v xml:space="preserve"> -</v>
      </c>
      <c r="Y589" s="153" t="str">
        <f>IF(Tabela1[[#This Row],[Qsup Secção E]]=" -", " -", Tabela1[[#This Row],[Quantidade máxima (q) (tonelada)]]/Tabela1[[#This Row],[Qsup Secção E]])</f>
        <v xml:space="preserve"> -</v>
      </c>
      <c r="Z5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0" spans="2:27" s="1" customFormat="1" x14ac:dyDescent="0.3">
      <c r="B590" s="145"/>
      <c r="C590" s="146"/>
      <c r="D590" s="146"/>
      <c r="E590" s="146"/>
      <c r="F590" s="146"/>
      <c r="G590" s="146"/>
      <c r="H590" s="147"/>
      <c r="I590" s="146"/>
      <c r="J590" s="146"/>
      <c r="K590" s="146"/>
      <c r="L5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0" s="151" t="str">
        <f>IF(Tabela1[[#This Row],[Qinf Secção H]]=" -", " -", Tabela1[[#This Row],[Quantidade máxima (q) (tonelada)]]/Tabela1[[#This Row],[Qinf Secção H]])</f>
        <v xml:space="preserve"> -</v>
      </c>
      <c r="U590" s="152" t="str">
        <f>IF(Tabela1[[#This Row],[Qinf Secção P]]=" -", " -", Tabela1[[#This Row],[Quantidade máxima (q) (tonelada)]]/Tabela1[[#This Row],[Qinf Secção P]])</f>
        <v xml:space="preserve"> -</v>
      </c>
      <c r="V590" s="153" t="str">
        <f>IF(Tabela1[[#This Row],[Qinf Secção E]]=" -", " -", Tabela1[[#This Row],[Quantidade máxima (q) (tonelada)]]/Tabela1[[#This Row],[Qinf Secção E]])</f>
        <v xml:space="preserve"> -</v>
      </c>
      <c r="W590" s="152" t="str">
        <f>IF(Tabela1[[#This Row],[Qsup Secção H]]=" -", " -", Tabela1[[#This Row],[Quantidade máxima (q) (tonelada)]]/Tabela1[[#This Row],[Qsup Secção H]])</f>
        <v xml:space="preserve"> -</v>
      </c>
      <c r="X590" s="152" t="str">
        <f>IF(Tabela1[[#This Row],[Qsup Secção P]]=" -", " -", Tabela1[[#This Row],[Quantidade máxima (q) (tonelada)]]/Tabela1[[#This Row],[Qsup Secção P]])</f>
        <v xml:space="preserve"> -</v>
      </c>
      <c r="Y590" s="153" t="str">
        <f>IF(Tabela1[[#This Row],[Qsup Secção E]]=" -", " -", Tabela1[[#This Row],[Quantidade máxima (q) (tonelada)]]/Tabela1[[#This Row],[Qsup Secção E]])</f>
        <v xml:space="preserve"> -</v>
      </c>
      <c r="Z5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1" spans="2:27" s="1" customFormat="1" x14ac:dyDescent="0.3">
      <c r="B591" s="145"/>
      <c r="C591" s="146"/>
      <c r="D591" s="146"/>
      <c r="E591" s="146"/>
      <c r="F591" s="146"/>
      <c r="G591" s="146"/>
      <c r="H591" s="147"/>
      <c r="I591" s="146"/>
      <c r="J591" s="146"/>
      <c r="K591" s="146"/>
      <c r="L5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1" s="151" t="str">
        <f>IF(Tabela1[[#This Row],[Qinf Secção H]]=" -", " -", Tabela1[[#This Row],[Quantidade máxima (q) (tonelada)]]/Tabela1[[#This Row],[Qinf Secção H]])</f>
        <v xml:space="preserve"> -</v>
      </c>
      <c r="U591" s="152" t="str">
        <f>IF(Tabela1[[#This Row],[Qinf Secção P]]=" -", " -", Tabela1[[#This Row],[Quantidade máxima (q) (tonelada)]]/Tabela1[[#This Row],[Qinf Secção P]])</f>
        <v xml:space="preserve"> -</v>
      </c>
      <c r="V591" s="153" t="str">
        <f>IF(Tabela1[[#This Row],[Qinf Secção E]]=" -", " -", Tabela1[[#This Row],[Quantidade máxima (q) (tonelada)]]/Tabela1[[#This Row],[Qinf Secção E]])</f>
        <v xml:space="preserve"> -</v>
      </c>
      <c r="W591" s="152" t="str">
        <f>IF(Tabela1[[#This Row],[Qsup Secção H]]=" -", " -", Tabela1[[#This Row],[Quantidade máxima (q) (tonelada)]]/Tabela1[[#This Row],[Qsup Secção H]])</f>
        <v xml:space="preserve"> -</v>
      </c>
      <c r="X591" s="152" t="str">
        <f>IF(Tabela1[[#This Row],[Qsup Secção P]]=" -", " -", Tabela1[[#This Row],[Quantidade máxima (q) (tonelada)]]/Tabela1[[#This Row],[Qsup Secção P]])</f>
        <v xml:space="preserve"> -</v>
      </c>
      <c r="Y591" s="153" t="str">
        <f>IF(Tabela1[[#This Row],[Qsup Secção E]]=" -", " -", Tabela1[[#This Row],[Quantidade máxima (q) (tonelada)]]/Tabela1[[#This Row],[Qsup Secção E]])</f>
        <v xml:space="preserve"> -</v>
      </c>
      <c r="Z5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2" spans="2:27" s="1" customFormat="1" x14ac:dyDescent="0.3">
      <c r="B592" s="145"/>
      <c r="C592" s="146"/>
      <c r="D592" s="146"/>
      <c r="E592" s="146"/>
      <c r="F592" s="146"/>
      <c r="G592" s="146"/>
      <c r="H592" s="147"/>
      <c r="I592" s="146"/>
      <c r="J592" s="146"/>
      <c r="K592" s="146"/>
      <c r="L5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2" s="151" t="str">
        <f>IF(Tabela1[[#This Row],[Qinf Secção H]]=" -", " -", Tabela1[[#This Row],[Quantidade máxima (q) (tonelada)]]/Tabela1[[#This Row],[Qinf Secção H]])</f>
        <v xml:space="preserve"> -</v>
      </c>
      <c r="U592" s="152" t="str">
        <f>IF(Tabela1[[#This Row],[Qinf Secção P]]=" -", " -", Tabela1[[#This Row],[Quantidade máxima (q) (tonelada)]]/Tabela1[[#This Row],[Qinf Secção P]])</f>
        <v xml:space="preserve"> -</v>
      </c>
      <c r="V592" s="153" t="str">
        <f>IF(Tabela1[[#This Row],[Qinf Secção E]]=" -", " -", Tabela1[[#This Row],[Quantidade máxima (q) (tonelada)]]/Tabela1[[#This Row],[Qinf Secção E]])</f>
        <v xml:space="preserve"> -</v>
      </c>
      <c r="W592" s="152" t="str">
        <f>IF(Tabela1[[#This Row],[Qsup Secção H]]=" -", " -", Tabela1[[#This Row],[Quantidade máxima (q) (tonelada)]]/Tabela1[[#This Row],[Qsup Secção H]])</f>
        <v xml:space="preserve"> -</v>
      </c>
      <c r="X592" s="152" t="str">
        <f>IF(Tabela1[[#This Row],[Qsup Secção P]]=" -", " -", Tabela1[[#This Row],[Quantidade máxima (q) (tonelada)]]/Tabela1[[#This Row],[Qsup Secção P]])</f>
        <v xml:space="preserve"> -</v>
      </c>
      <c r="Y592" s="153" t="str">
        <f>IF(Tabela1[[#This Row],[Qsup Secção E]]=" -", " -", Tabela1[[#This Row],[Quantidade máxima (q) (tonelada)]]/Tabela1[[#This Row],[Qsup Secção E]])</f>
        <v xml:space="preserve"> -</v>
      </c>
      <c r="Z5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3" spans="2:27" s="1" customFormat="1" x14ac:dyDescent="0.3">
      <c r="B593" s="145"/>
      <c r="C593" s="146"/>
      <c r="D593" s="146"/>
      <c r="E593" s="146"/>
      <c r="F593" s="146"/>
      <c r="G593" s="146"/>
      <c r="H593" s="147"/>
      <c r="I593" s="146"/>
      <c r="J593" s="146"/>
      <c r="K593" s="146"/>
      <c r="L5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3" s="151" t="str">
        <f>IF(Tabela1[[#This Row],[Qinf Secção H]]=" -", " -", Tabela1[[#This Row],[Quantidade máxima (q) (tonelada)]]/Tabela1[[#This Row],[Qinf Secção H]])</f>
        <v xml:space="preserve"> -</v>
      </c>
      <c r="U593" s="152" t="str">
        <f>IF(Tabela1[[#This Row],[Qinf Secção P]]=" -", " -", Tabela1[[#This Row],[Quantidade máxima (q) (tonelada)]]/Tabela1[[#This Row],[Qinf Secção P]])</f>
        <v xml:space="preserve"> -</v>
      </c>
      <c r="V593" s="153" t="str">
        <f>IF(Tabela1[[#This Row],[Qinf Secção E]]=" -", " -", Tabela1[[#This Row],[Quantidade máxima (q) (tonelada)]]/Tabela1[[#This Row],[Qinf Secção E]])</f>
        <v xml:space="preserve"> -</v>
      </c>
      <c r="W593" s="152" t="str">
        <f>IF(Tabela1[[#This Row],[Qsup Secção H]]=" -", " -", Tabela1[[#This Row],[Quantidade máxima (q) (tonelada)]]/Tabela1[[#This Row],[Qsup Secção H]])</f>
        <v xml:space="preserve"> -</v>
      </c>
      <c r="X593" s="152" t="str">
        <f>IF(Tabela1[[#This Row],[Qsup Secção P]]=" -", " -", Tabela1[[#This Row],[Quantidade máxima (q) (tonelada)]]/Tabela1[[#This Row],[Qsup Secção P]])</f>
        <v xml:space="preserve"> -</v>
      </c>
      <c r="Y593" s="153" t="str">
        <f>IF(Tabela1[[#This Row],[Qsup Secção E]]=" -", " -", Tabela1[[#This Row],[Quantidade máxima (q) (tonelada)]]/Tabela1[[#This Row],[Qsup Secção E]])</f>
        <v xml:space="preserve"> -</v>
      </c>
      <c r="Z5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4" spans="2:27" s="1" customFormat="1" x14ac:dyDescent="0.3">
      <c r="B594" s="145"/>
      <c r="C594" s="146"/>
      <c r="D594" s="146"/>
      <c r="E594" s="146"/>
      <c r="F594" s="146"/>
      <c r="G594" s="146"/>
      <c r="H594" s="147"/>
      <c r="I594" s="146"/>
      <c r="J594" s="146"/>
      <c r="K594" s="146"/>
      <c r="L5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4" s="151" t="str">
        <f>IF(Tabela1[[#This Row],[Qinf Secção H]]=" -", " -", Tabela1[[#This Row],[Quantidade máxima (q) (tonelada)]]/Tabela1[[#This Row],[Qinf Secção H]])</f>
        <v xml:space="preserve"> -</v>
      </c>
      <c r="U594" s="152" t="str">
        <f>IF(Tabela1[[#This Row],[Qinf Secção P]]=" -", " -", Tabela1[[#This Row],[Quantidade máxima (q) (tonelada)]]/Tabela1[[#This Row],[Qinf Secção P]])</f>
        <v xml:space="preserve"> -</v>
      </c>
      <c r="V594" s="153" t="str">
        <f>IF(Tabela1[[#This Row],[Qinf Secção E]]=" -", " -", Tabela1[[#This Row],[Quantidade máxima (q) (tonelada)]]/Tabela1[[#This Row],[Qinf Secção E]])</f>
        <v xml:space="preserve"> -</v>
      </c>
      <c r="W594" s="152" t="str">
        <f>IF(Tabela1[[#This Row],[Qsup Secção H]]=" -", " -", Tabela1[[#This Row],[Quantidade máxima (q) (tonelada)]]/Tabela1[[#This Row],[Qsup Secção H]])</f>
        <v xml:space="preserve"> -</v>
      </c>
      <c r="X594" s="152" t="str">
        <f>IF(Tabela1[[#This Row],[Qsup Secção P]]=" -", " -", Tabela1[[#This Row],[Quantidade máxima (q) (tonelada)]]/Tabela1[[#This Row],[Qsup Secção P]])</f>
        <v xml:space="preserve"> -</v>
      </c>
      <c r="Y594" s="153" t="str">
        <f>IF(Tabela1[[#This Row],[Qsup Secção E]]=" -", " -", Tabela1[[#This Row],[Quantidade máxima (q) (tonelada)]]/Tabela1[[#This Row],[Qsup Secção E]])</f>
        <v xml:space="preserve"> -</v>
      </c>
      <c r="Z5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5" spans="2:27" s="1" customFormat="1" x14ac:dyDescent="0.3">
      <c r="B595" s="145"/>
      <c r="C595" s="146"/>
      <c r="D595" s="146"/>
      <c r="E595" s="146"/>
      <c r="F595" s="146"/>
      <c r="G595" s="146"/>
      <c r="H595" s="147"/>
      <c r="I595" s="146"/>
      <c r="J595" s="146"/>
      <c r="K595" s="146"/>
      <c r="L5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5" s="151" t="str">
        <f>IF(Tabela1[[#This Row],[Qinf Secção H]]=" -", " -", Tabela1[[#This Row],[Quantidade máxima (q) (tonelada)]]/Tabela1[[#This Row],[Qinf Secção H]])</f>
        <v xml:space="preserve"> -</v>
      </c>
      <c r="U595" s="152" t="str">
        <f>IF(Tabela1[[#This Row],[Qinf Secção P]]=" -", " -", Tabela1[[#This Row],[Quantidade máxima (q) (tonelada)]]/Tabela1[[#This Row],[Qinf Secção P]])</f>
        <v xml:space="preserve"> -</v>
      </c>
      <c r="V595" s="153" t="str">
        <f>IF(Tabela1[[#This Row],[Qinf Secção E]]=" -", " -", Tabela1[[#This Row],[Quantidade máxima (q) (tonelada)]]/Tabela1[[#This Row],[Qinf Secção E]])</f>
        <v xml:space="preserve"> -</v>
      </c>
      <c r="W595" s="152" t="str">
        <f>IF(Tabela1[[#This Row],[Qsup Secção H]]=" -", " -", Tabela1[[#This Row],[Quantidade máxima (q) (tonelada)]]/Tabela1[[#This Row],[Qsup Secção H]])</f>
        <v xml:space="preserve"> -</v>
      </c>
      <c r="X595" s="152" t="str">
        <f>IF(Tabela1[[#This Row],[Qsup Secção P]]=" -", " -", Tabela1[[#This Row],[Quantidade máxima (q) (tonelada)]]/Tabela1[[#This Row],[Qsup Secção P]])</f>
        <v xml:space="preserve"> -</v>
      </c>
      <c r="Y595" s="153" t="str">
        <f>IF(Tabela1[[#This Row],[Qsup Secção E]]=" -", " -", Tabela1[[#This Row],[Quantidade máxima (q) (tonelada)]]/Tabela1[[#This Row],[Qsup Secção E]])</f>
        <v xml:space="preserve"> -</v>
      </c>
      <c r="Z5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6" spans="2:27" s="1" customFormat="1" x14ac:dyDescent="0.3">
      <c r="B596" s="145"/>
      <c r="C596" s="146"/>
      <c r="D596" s="146"/>
      <c r="E596" s="146"/>
      <c r="F596" s="146"/>
      <c r="G596" s="146"/>
      <c r="H596" s="147"/>
      <c r="I596" s="146"/>
      <c r="J596" s="146"/>
      <c r="K596" s="146"/>
      <c r="L5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6" s="151" t="str">
        <f>IF(Tabela1[[#This Row],[Qinf Secção H]]=" -", " -", Tabela1[[#This Row],[Quantidade máxima (q) (tonelada)]]/Tabela1[[#This Row],[Qinf Secção H]])</f>
        <v xml:space="preserve"> -</v>
      </c>
      <c r="U596" s="152" t="str">
        <f>IF(Tabela1[[#This Row],[Qinf Secção P]]=" -", " -", Tabela1[[#This Row],[Quantidade máxima (q) (tonelada)]]/Tabela1[[#This Row],[Qinf Secção P]])</f>
        <v xml:space="preserve"> -</v>
      </c>
      <c r="V596" s="153" t="str">
        <f>IF(Tabela1[[#This Row],[Qinf Secção E]]=" -", " -", Tabela1[[#This Row],[Quantidade máxima (q) (tonelada)]]/Tabela1[[#This Row],[Qinf Secção E]])</f>
        <v xml:space="preserve"> -</v>
      </c>
      <c r="W596" s="152" t="str">
        <f>IF(Tabela1[[#This Row],[Qsup Secção H]]=" -", " -", Tabela1[[#This Row],[Quantidade máxima (q) (tonelada)]]/Tabela1[[#This Row],[Qsup Secção H]])</f>
        <v xml:space="preserve"> -</v>
      </c>
      <c r="X596" s="152" t="str">
        <f>IF(Tabela1[[#This Row],[Qsup Secção P]]=" -", " -", Tabela1[[#This Row],[Quantidade máxima (q) (tonelada)]]/Tabela1[[#This Row],[Qsup Secção P]])</f>
        <v xml:space="preserve"> -</v>
      </c>
      <c r="Y596" s="153" t="str">
        <f>IF(Tabela1[[#This Row],[Qsup Secção E]]=" -", " -", Tabela1[[#This Row],[Quantidade máxima (q) (tonelada)]]/Tabela1[[#This Row],[Qsup Secção E]])</f>
        <v xml:space="preserve"> -</v>
      </c>
      <c r="Z5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7" spans="2:27" s="1" customFormat="1" x14ac:dyDescent="0.3">
      <c r="B597" s="145"/>
      <c r="C597" s="146"/>
      <c r="D597" s="146"/>
      <c r="E597" s="146"/>
      <c r="F597" s="146"/>
      <c r="G597" s="146"/>
      <c r="H597" s="147"/>
      <c r="I597" s="146"/>
      <c r="J597" s="146"/>
      <c r="K597" s="146"/>
      <c r="L5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7" s="151" t="str">
        <f>IF(Tabela1[[#This Row],[Qinf Secção H]]=" -", " -", Tabela1[[#This Row],[Quantidade máxima (q) (tonelada)]]/Tabela1[[#This Row],[Qinf Secção H]])</f>
        <v xml:space="preserve"> -</v>
      </c>
      <c r="U597" s="152" t="str">
        <f>IF(Tabela1[[#This Row],[Qinf Secção P]]=" -", " -", Tabela1[[#This Row],[Quantidade máxima (q) (tonelada)]]/Tabela1[[#This Row],[Qinf Secção P]])</f>
        <v xml:space="preserve"> -</v>
      </c>
      <c r="V597" s="153" t="str">
        <f>IF(Tabela1[[#This Row],[Qinf Secção E]]=" -", " -", Tabela1[[#This Row],[Quantidade máxima (q) (tonelada)]]/Tabela1[[#This Row],[Qinf Secção E]])</f>
        <v xml:space="preserve"> -</v>
      </c>
      <c r="W597" s="152" t="str">
        <f>IF(Tabela1[[#This Row],[Qsup Secção H]]=" -", " -", Tabela1[[#This Row],[Quantidade máxima (q) (tonelada)]]/Tabela1[[#This Row],[Qsup Secção H]])</f>
        <v xml:space="preserve"> -</v>
      </c>
      <c r="X597" s="152" t="str">
        <f>IF(Tabela1[[#This Row],[Qsup Secção P]]=" -", " -", Tabela1[[#This Row],[Quantidade máxima (q) (tonelada)]]/Tabela1[[#This Row],[Qsup Secção P]])</f>
        <v xml:space="preserve"> -</v>
      </c>
      <c r="Y597" s="153" t="str">
        <f>IF(Tabela1[[#This Row],[Qsup Secção E]]=" -", " -", Tabela1[[#This Row],[Quantidade máxima (q) (tonelada)]]/Tabela1[[#This Row],[Qsup Secção E]])</f>
        <v xml:space="preserve"> -</v>
      </c>
      <c r="Z5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8" spans="2:27" s="1" customFormat="1" x14ac:dyDescent="0.3">
      <c r="B598" s="145"/>
      <c r="C598" s="146"/>
      <c r="D598" s="146"/>
      <c r="E598" s="146"/>
      <c r="F598" s="146"/>
      <c r="G598" s="146"/>
      <c r="H598" s="147"/>
      <c r="I598" s="146"/>
      <c r="J598" s="146"/>
      <c r="K598" s="146"/>
      <c r="L5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8" s="151" t="str">
        <f>IF(Tabela1[[#This Row],[Qinf Secção H]]=" -", " -", Tabela1[[#This Row],[Quantidade máxima (q) (tonelada)]]/Tabela1[[#This Row],[Qinf Secção H]])</f>
        <v xml:space="preserve"> -</v>
      </c>
      <c r="U598" s="152" t="str">
        <f>IF(Tabela1[[#This Row],[Qinf Secção P]]=" -", " -", Tabela1[[#This Row],[Quantidade máxima (q) (tonelada)]]/Tabela1[[#This Row],[Qinf Secção P]])</f>
        <v xml:space="preserve"> -</v>
      </c>
      <c r="V598" s="153" t="str">
        <f>IF(Tabela1[[#This Row],[Qinf Secção E]]=" -", " -", Tabela1[[#This Row],[Quantidade máxima (q) (tonelada)]]/Tabela1[[#This Row],[Qinf Secção E]])</f>
        <v xml:space="preserve"> -</v>
      </c>
      <c r="W598" s="152" t="str">
        <f>IF(Tabela1[[#This Row],[Qsup Secção H]]=" -", " -", Tabela1[[#This Row],[Quantidade máxima (q) (tonelada)]]/Tabela1[[#This Row],[Qsup Secção H]])</f>
        <v xml:space="preserve"> -</v>
      </c>
      <c r="X598" s="152" t="str">
        <f>IF(Tabela1[[#This Row],[Qsup Secção P]]=" -", " -", Tabela1[[#This Row],[Quantidade máxima (q) (tonelada)]]/Tabela1[[#This Row],[Qsup Secção P]])</f>
        <v xml:space="preserve"> -</v>
      </c>
      <c r="Y598" s="153" t="str">
        <f>IF(Tabela1[[#This Row],[Qsup Secção E]]=" -", " -", Tabela1[[#This Row],[Quantidade máxima (q) (tonelada)]]/Tabela1[[#This Row],[Qsup Secção E]])</f>
        <v xml:space="preserve"> -</v>
      </c>
      <c r="Z5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599" spans="2:27" s="1" customFormat="1" x14ac:dyDescent="0.3">
      <c r="B599" s="145"/>
      <c r="C599" s="146"/>
      <c r="D599" s="146"/>
      <c r="E599" s="146"/>
      <c r="F599" s="146"/>
      <c r="G599" s="146"/>
      <c r="H599" s="147"/>
      <c r="I599" s="146"/>
      <c r="J599" s="146"/>
      <c r="K599" s="146"/>
      <c r="L5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5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5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5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5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5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5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5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599" s="151" t="str">
        <f>IF(Tabela1[[#This Row],[Qinf Secção H]]=" -", " -", Tabela1[[#This Row],[Quantidade máxima (q) (tonelada)]]/Tabela1[[#This Row],[Qinf Secção H]])</f>
        <v xml:space="preserve"> -</v>
      </c>
      <c r="U599" s="152" t="str">
        <f>IF(Tabela1[[#This Row],[Qinf Secção P]]=" -", " -", Tabela1[[#This Row],[Quantidade máxima (q) (tonelada)]]/Tabela1[[#This Row],[Qinf Secção P]])</f>
        <v xml:space="preserve"> -</v>
      </c>
      <c r="V599" s="153" t="str">
        <f>IF(Tabela1[[#This Row],[Qinf Secção E]]=" -", " -", Tabela1[[#This Row],[Quantidade máxima (q) (tonelada)]]/Tabela1[[#This Row],[Qinf Secção E]])</f>
        <v xml:space="preserve"> -</v>
      </c>
      <c r="W599" s="152" t="str">
        <f>IF(Tabela1[[#This Row],[Qsup Secção H]]=" -", " -", Tabela1[[#This Row],[Quantidade máxima (q) (tonelada)]]/Tabela1[[#This Row],[Qsup Secção H]])</f>
        <v xml:space="preserve"> -</v>
      </c>
      <c r="X599" s="152" t="str">
        <f>IF(Tabela1[[#This Row],[Qsup Secção P]]=" -", " -", Tabela1[[#This Row],[Quantidade máxima (q) (tonelada)]]/Tabela1[[#This Row],[Qsup Secção P]])</f>
        <v xml:space="preserve"> -</v>
      </c>
      <c r="Y599" s="153" t="str">
        <f>IF(Tabela1[[#This Row],[Qsup Secção E]]=" -", " -", Tabela1[[#This Row],[Quantidade máxima (q) (tonelada)]]/Tabela1[[#This Row],[Qsup Secção E]])</f>
        <v xml:space="preserve"> -</v>
      </c>
      <c r="Z5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5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0" spans="2:27" s="1" customFormat="1" x14ac:dyDescent="0.3">
      <c r="B600" s="145"/>
      <c r="C600" s="146"/>
      <c r="D600" s="146"/>
      <c r="E600" s="146"/>
      <c r="F600" s="146"/>
      <c r="G600" s="146"/>
      <c r="H600" s="147"/>
      <c r="I600" s="146"/>
      <c r="J600" s="146"/>
      <c r="K600" s="146"/>
      <c r="L6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0" s="151" t="str">
        <f>IF(Tabela1[[#This Row],[Qinf Secção H]]=" -", " -", Tabela1[[#This Row],[Quantidade máxima (q) (tonelada)]]/Tabela1[[#This Row],[Qinf Secção H]])</f>
        <v xml:space="preserve"> -</v>
      </c>
      <c r="U600" s="152" t="str">
        <f>IF(Tabela1[[#This Row],[Qinf Secção P]]=" -", " -", Tabela1[[#This Row],[Quantidade máxima (q) (tonelada)]]/Tabela1[[#This Row],[Qinf Secção P]])</f>
        <v xml:space="preserve"> -</v>
      </c>
      <c r="V600" s="153" t="str">
        <f>IF(Tabela1[[#This Row],[Qinf Secção E]]=" -", " -", Tabela1[[#This Row],[Quantidade máxima (q) (tonelada)]]/Tabela1[[#This Row],[Qinf Secção E]])</f>
        <v xml:space="preserve"> -</v>
      </c>
      <c r="W600" s="152" t="str">
        <f>IF(Tabela1[[#This Row],[Qsup Secção H]]=" -", " -", Tabela1[[#This Row],[Quantidade máxima (q) (tonelada)]]/Tabela1[[#This Row],[Qsup Secção H]])</f>
        <v xml:space="preserve"> -</v>
      </c>
      <c r="X600" s="152" t="str">
        <f>IF(Tabela1[[#This Row],[Qsup Secção P]]=" -", " -", Tabela1[[#This Row],[Quantidade máxima (q) (tonelada)]]/Tabela1[[#This Row],[Qsup Secção P]])</f>
        <v xml:space="preserve"> -</v>
      </c>
      <c r="Y600" s="153" t="str">
        <f>IF(Tabela1[[#This Row],[Qsup Secção E]]=" -", " -", Tabela1[[#This Row],[Quantidade máxima (q) (tonelada)]]/Tabela1[[#This Row],[Qsup Secção E]])</f>
        <v xml:space="preserve"> -</v>
      </c>
      <c r="Z6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1" spans="2:27" s="1" customFormat="1" x14ac:dyDescent="0.3">
      <c r="B601" s="145"/>
      <c r="C601" s="146"/>
      <c r="D601" s="146"/>
      <c r="E601" s="146"/>
      <c r="F601" s="146"/>
      <c r="G601" s="146"/>
      <c r="H601" s="147"/>
      <c r="I601" s="146"/>
      <c r="J601" s="146"/>
      <c r="K601" s="146"/>
      <c r="L6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1" s="151" t="str">
        <f>IF(Tabela1[[#This Row],[Qinf Secção H]]=" -", " -", Tabela1[[#This Row],[Quantidade máxima (q) (tonelada)]]/Tabela1[[#This Row],[Qinf Secção H]])</f>
        <v xml:space="preserve"> -</v>
      </c>
      <c r="U601" s="152" t="str">
        <f>IF(Tabela1[[#This Row],[Qinf Secção P]]=" -", " -", Tabela1[[#This Row],[Quantidade máxima (q) (tonelada)]]/Tabela1[[#This Row],[Qinf Secção P]])</f>
        <v xml:space="preserve"> -</v>
      </c>
      <c r="V601" s="153" t="str">
        <f>IF(Tabela1[[#This Row],[Qinf Secção E]]=" -", " -", Tabela1[[#This Row],[Quantidade máxima (q) (tonelada)]]/Tabela1[[#This Row],[Qinf Secção E]])</f>
        <v xml:space="preserve"> -</v>
      </c>
      <c r="W601" s="152" t="str">
        <f>IF(Tabela1[[#This Row],[Qsup Secção H]]=" -", " -", Tabela1[[#This Row],[Quantidade máxima (q) (tonelada)]]/Tabela1[[#This Row],[Qsup Secção H]])</f>
        <v xml:space="preserve"> -</v>
      </c>
      <c r="X601" s="152" t="str">
        <f>IF(Tabela1[[#This Row],[Qsup Secção P]]=" -", " -", Tabela1[[#This Row],[Quantidade máxima (q) (tonelada)]]/Tabela1[[#This Row],[Qsup Secção P]])</f>
        <v xml:space="preserve"> -</v>
      </c>
      <c r="Y601" s="153" t="str">
        <f>IF(Tabela1[[#This Row],[Qsup Secção E]]=" -", " -", Tabela1[[#This Row],[Quantidade máxima (q) (tonelada)]]/Tabela1[[#This Row],[Qsup Secção E]])</f>
        <v xml:space="preserve"> -</v>
      </c>
      <c r="Z6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2" spans="2:27" s="1" customFormat="1" x14ac:dyDescent="0.3">
      <c r="B602" s="145"/>
      <c r="C602" s="146"/>
      <c r="D602" s="146"/>
      <c r="E602" s="146"/>
      <c r="F602" s="146"/>
      <c r="G602" s="146"/>
      <c r="H602" s="147"/>
      <c r="I602" s="146"/>
      <c r="J602" s="146"/>
      <c r="K602" s="146"/>
      <c r="L6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2" s="151" t="str">
        <f>IF(Tabela1[[#This Row],[Qinf Secção H]]=" -", " -", Tabela1[[#This Row],[Quantidade máxima (q) (tonelada)]]/Tabela1[[#This Row],[Qinf Secção H]])</f>
        <v xml:space="preserve"> -</v>
      </c>
      <c r="U602" s="152" t="str">
        <f>IF(Tabela1[[#This Row],[Qinf Secção P]]=" -", " -", Tabela1[[#This Row],[Quantidade máxima (q) (tonelada)]]/Tabela1[[#This Row],[Qinf Secção P]])</f>
        <v xml:space="preserve"> -</v>
      </c>
      <c r="V602" s="153" t="str">
        <f>IF(Tabela1[[#This Row],[Qinf Secção E]]=" -", " -", Tabela1[[#This Row],[Quantidade máxima (q) (tonelada)]]/Tabela1[[#This Row],[Qinf Secção E]])</f>
        <v xml:space="preserve"> -</v>
      </c>
      <c r="W602" s="152" t="str">
        <f>IF(Tabela1[[#This Row],[Qsup Secção H]]=" -", " -", Tabela1[[#This Row],[Quantidade máxima (q) (tonelada)]]/Tabela1[[#This Row],[Qsup Secção H]])</f>
        <v xml:space="preserve"> -</v>
      </c>
      <c r="X602" s="152" t="str">
        <f>IF(Tabela1[[#This Row],[Qsup Secção P]]=" -", " -", Tabela1[[#This Row],[Quantidade máxima (q) (tonelada)]]/Tabela1[[#This Row],[Qsup Secção P]])</f>
        <v xml:space="preserve"> -</v>
      </c>
      <c r="Y602" s="153" t="str">
        <f>IF(Tabela1[[#This Row],[Qsup Secção E]]=" -", " -", Tabela1[[#This Row],[Quantidade máxima (q) (tonelada)]]/Tabela1[[#This Row],[Qsup Secção E]])</f>
        <v xml:space="preserve"> -</v>
      </c>
      <c r="Z6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3" spans="2:27" s="1" customFormat="1" x14ac:dyDescent="0.3">
      <c r="B603" s="145"/>
      <c r="C603" s="146"/>
      <c r="D603" s="146"/>
      <c r="E603" s="146"/>
      <c r="F603" s="146"/>
      <c r="G603" s="146"/>
      <c r="H603" s="147"/>
      <c r="I603" s="146"/>
      <c r="J603" s="146"/>
      <c r="K603" s="146"/>
      <c r="L6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3" s="151" t="str">
        <f>IF(Tabela1[[#This Row],[Qinf Secção H]]=" -", " -", Tabela1[[#This Row],[Quantidade máxima (q) (tonelada)]]/Tabela1[[#This Row],[Qinf Secção H]])</f>
        <v xml:space="preserve"> -</v>
      </c>
      <c r="U603" s="152" t="str">
        <f>IF(Tabela1[[#This Row],[Qinf Secção P]]=" -", " -", Tabela1[[#This Row],[Quantidade máxima (q) (tonelada)]]/Tabela1[[#This Row],[Qinf Secção P]])</f>
        <v xml:space="preserve"> -</v>
      </c>
      <c r="V603" s="153" t="str">
        <f>IF(Tabela1[[#This Row],[Qinf Secção E]]=" -", " -", Tabela1[[#This Row],[Quantidade máxima (q) (tonelada)]]/Tabela1[[#This Row],[Qinf Secção E]])</f>
        <v xml:space="preserve"> -</v>
      </c>
      <c r="W603" s="152" t="str">
        <f>IF(Tabela1[[#This Row],[Qsup Secção H]]=" -", " -", Tabela1[[#This Row],[Quantidade máxima (q) (tonelada)]]/Tabela1[[#This Row],[Qsup Secção H]])</f>
        <v xml:space="preserve"> -</v>
      </c>
      <c r="X603" s="152" t="str">
        <f>IF(Tabela1[[#This Row],[Qsup Secção P]]=" -", " -", Tabela1[[#This Row],[Quantidade máxima (q) (tonelada)]]/Tabela1[[#This Row],[Qsup Secção P]])</f>
        <v xml:space="preserve"> -</v>
      </c>
      <c r="Y603" s="153" t="str">
        <f>IF(Tabela1[[#This Row],[Qsup Secção E]]=" -", " -", Tabela1[[#This Row],[Quantidade máxima (q) (tonelada)]]/Tabela1[[#This Row],[Qsup Secção E]])</f>
        <v xml:space="preserve"> -</v>
      </c>
      <c r="Z6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4" spans="2:27" s="1" customFormat="1" x14ac:dyDescent="0.3">
      <c r="B604" s="145"/>
      <c r="C604" s="146"/>
      <c r="D604" s="146"/>
      <c r="E604" s="146"/>
      <c r="F604" s="146"/>
      <c r="G604" s="146"/>
      <c r="H604" s="147"/>
      <c r="I604" s="146"/>
      <c r="J604" s="146"/>
      <c r="K604" s="146"/>
      <c r="L6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4" s="151" t="str">
        <f>IF(Tabela1[[#This Row],[Qinf Secção H]]=" -", " -", Tabela1[[#This Row],[Quantidade máxima (q) (tonelada)]]/Tabela1[[#This Row],[Qinf Secção H]])</f>
        <v xml:space="preserve"> -</v>
      </c>
      <c r="U604" s="152" t="str">
        <f>IF(Tabela1[[#This Row],[Qinf Secção P]]=" -", " -", Tabela1[[#This Row],[Quantidade máxima (q) (tonelada)]]/Tabela1[[#This Row],[Qinf Secção P]])</f>
        <v xml:space="preserve"> -</v>
      </c>
      <c r="V604" s="153" t="str">
        <f>IF(Tabela1[[#This Row],[Qinf Secção E]]=" -", " -", Tabela1[[#This Row],[Quantidade máxima (q) (tonelada)]]/Tabela1[[#This Row],[Qinf Secção E]])</f>
        <v xml:space="preserve"> -</v>
      </c>
      <c r="W604" s="152" t="str">
        <f>IF(Tabela1[[#This Row],[Qsup Secção H]]=" -", " -", Tabela1[[#This Row],[Quantidade máxima (q) (tonelada)]]/Tabela1[[#This Row],[Qsup Secção H]])</f>
        <v xml:space="preserve"> -</v>
      </c>
      <c r="X604" s="152" t="str">
        <f>IF(Tabela1[[#This Row],[Qsup Secção P]]=" -", " -", Tabela1[[#This Row],[Quantidade máxima (q) (tonelada)]]/Tabela1[[#This Row],[Qsup Secção P]])</f>
        <v xml:space="preserve"> -</v>
      </c>
      <c r="Y604" s="153" t="str">
        <f>IF(Tabela1[[#This Row],[Qsup Secção E]]=" -", " -", Tabela1[[#This Row],[Quantidade máxima (q) (tonelada)]]/Tabela1[[#This Row],[Qsup Secção E]])</f>
        <v xml:space="preserve"> -</v>
      </c>
      <c r="Z6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5" spans="2:27" s="1" customFormat="1" x14ac:dyDescent="0.3">
      <c r="B605" s="145"/>
      <c r="C605" s="146"/>
      <c r="D605" s="146"/>
      <c r="E605" s="146"/>
      <c r="F605" s="146"/>
      <c r="G605" s="146"/>
      <c r="H605" s="147"/>
      <c r="I605" s="146"/>
      <c r="J605" s="146"/>
      <c r="K605" s="146"/>
      <c r="L6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5" s="151" t="str">
        <f>IF(Tabela1[[#This Row],[Qinf Secção H]]=" -", " -", Tabela1[[#This Row],[Quantidade máxima (q) (tonelada)]]/Tabela1[[#This Row],[Qinf Secção H]])</f>
        <v xml:space="preserve"> -</v>
      </c>
      <c r="U605" s="152" t="str">
        <f>IF(Tabela1[[#This Row],[Qinf Secção P]]=" -", " -", Tabela1[[#This Row],[Quantidade máxima (q) (tonelada)]]/Tabela1[[#This Row],[Qinf Secção P]])</f>
        <v xml:space="preserve"> -</v>
      </c>
      <c r="V605" s="153" t="str">
        <f>IF(Tabela1[[#This Row],[Qinf Secção E]]=" -", " -", Tabela1[[#This Row],[Quantidade máxima (q) (tonelada)]]/Tabela1[[#This Row],[Qinf Secção E]])</f>
        <v xml:space="preserve"> -</v>
      </c>
      <c r="W605" s="152" t="str">
        <f>IF(Tabela1[[#This Row],[Qsup Secção H]]=" -", " -", Tabela1[[#This Row],[Quantidade máxima (q) (tonelada)]]/Tabela1[[#This Row],[Qsup Secção H]])</f>
        <v xml:space="preserve"> -</v>
      </c>
      <c r="X605" s="152" t="str">
        <f>IF(Tabela1[[#This Row],[Qsup Secção P]]=" -", " -", Tabela1[[#This Row],[Quantidade máxima (q) (tonelada)]]/Tabela1[[#This Row],[Qsup Secção P]])</f>
        <v xml:space="preserve"> -</v>
      </c>
      <c r="Y605" s="153" t="str">
        <f>IF(Tabela1[[#This Row],[Qsup Secção E]]=" -", " -", Tabela1[[#This Row],[Quantidade máxima (q) (tonelada)]]/Tabela1[[#This Row],[Qsup Secção E]])</f>
        <v xml:space="preserve"> -</v>
      </c>
      <c r="Z6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6" spans="2:27" s="1" customFormat="1" x14ac:dyDescent="0.3">
      <c r="B606" s="145"/>
      <c r="C606" s="146"/>
      <c r="D606" s="146"/>
      <c r="E606" s="146"/>
      <c r="F606" s="146"/>
      <c r="G606" s="146"/>
      <c r="H606" s="147"/>
      <c r="I606" s="146"/>
      <c r="J606" s="146"/>
      <c r="K606" s="146"/>
      <c r="L6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6" s="151" t="str">
        <f>IF(Tabela1[[#This Row],[Qinf Secção H]]=" -", " -", Tabela1[[#This Row],[Quantidade máxima (q) (tonelada)]]/Tabela1[[#This Row],[Qinf Secção H]])</f>
        <v xml:space="preserve"> -</v>
      </c>
      <c r="U606" s="152" t="str">
        <f>IF(Tabela1[[#This Row],[Qinf Secção P]]=" -", " -", Tabela1[[#This Row],[Quantidade máxima (q) (tonelada)]]/Tabela1[[#This Row],[Qinf Secção P]])</f>
        <v xml:space="preserve"> -</v>
      </c>
      <c r="V606" s="153" t="str">
        <f>IF(Tabela1[[#This Row],[Qinf Secção E]]=" -", " -", Tabela1[[#This Row],[Quantidade máxima (q) (tonelada)]]/Tabela1[[#This Row],[Qinf Secção E]])</f>
        <v xml:space="preserve"> -</v>
      </c>
      <c r="W606" s="152" t="str">
        <f>IF(Tabela1[[#This Row],[Qsup Secção H]]=" -", " -", Tabela1[[#This Row],[Quantidade máxima (q) (tonelada)]]/Tabela1[[#This Row],[Qsup Secção H]])</f>
        <v xml:space="preserve"> -</v>
      </c>
      <c r="X606" s="152" t="str">
        <f>IF(Tabela1[[#This Row],[Qsup Secção P]]=" -", " -", Tabela1[[#This Row],[Quantidade máxima (q) (tonelada)]]/Tabela1[[#This Row],[Qsup Secção P]])</f>
        <v xml:space="preserve"> -</v>
      </c>
      <c r="Y606" s="153" t="str">
        <f>IF(Tabela1[[#This Row],[Qsup Secção E]]=" -", " -", Tabela1[[#This Row],[Quantidade máxima (q) (tonelada)]]/Tabela1[[#This Row],[Qsup Secção E]])</f>
        <v xml:space="preserve"> -</v>
      </c>
      <c r="Z6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7" spans="2:27" s="1" customFormat="1" x14ac:dyDescent="0.3">
      <c r="B607" s="145"/>
      <c r="C607" s="146"/>
      <c r="D607" s="146"/>
      <c r="E607" s="146"/>
      <c r="F607" s="146"/>
      <c r="G607" s="146"/>
      <c r="H607" s="147"/>
      <c r="I607" s="146"/>
      <c r="J607" s="146"/>
      <c r="K607" s="146"/>
      <c r="L6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7" s="151" t="str">
        <f>IF(Tabela1[[#This Row],[Qinf Secção H]]=" -", " -", Tabela1[[#This Row],[Quantidade máxima (q) (tonelada)]]/Tabela1[[#This Row],[Qinf Secção H]])</f>
        <v xml:space="preserve"> -</v>
      </c>
      <c r="U607" s="152" t="str">
        <f>IF(Tabela1[[#This Row],[Qinf Secção P]]=" -", " -", Tabela1[[#This Row],[Quantidade máxima (q) (tonelada)]]/Tabela1[[#This Row],[Qinf Secção P]])</f>
        <v xml:space="preserve"> -</v>
      </c>
      <c r="V607" s="153" t="str">
        <f>IF(Tabela1[[#This Row],[Qinf Secção E]]=" -", " -", Tabela1[[#This Row],[Quantidade máxima (q) (tonelada)]]/Tabela1[[#This Row],[Qinf Secção E]])</f>
        <v xml:space="preserve"> -</v>
      </c>
      <c r="W607" s="152" t="str">
        <f>IF(Tabela1[[#This Row],[Qsup Secção H]]=" -", " -", Tabela1[[#This Row],[Quantidade máxima (q) (tonelada)]]/Tabela1[[#This Row],[Qsup Secção H]])</f>
        <v xml:space="preserve"> -</v>
      </c>
      <c r="X607" s="152" t="str">
        <f>IF(Tabela1[[#This Row],[Qsup Secção P]]=" -", " -", Tabela1[[#This Row],[Quantidade máxima (q) (tonelada)]]/Tabela1[[#This Row],[Qsup Secção P]])</f>
        <v xml:space="preserve"> -</v>
      </c>
      <c r="Y607" s="153" t="str">
        <f>IF(Tabela1[[#This Row],[Qsup Secção E]]=" -", " -", Tabela1[[#This Row],[Quantidade máxima (q) (tonelada)]]/Tabela1[[#This Row],[Qsup Secção E]])</f>
        <v xml:space="preserve"> -</v>
      </c>
      <c r="Z6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8" spans="2:27" s="1" customFormat="1" x14ac:dyDescent="0.3">
      <c r="B608" s="145"/>
      <c r="C608" s="146"/>
      <c r="D608" s="146"/>
      <c r="E608" s="146"/>
      <c r="F608" s="146"/>
      <c r="G608" s="146"/>
      <c r="H608" s="147"/>
      <c r="I608" s="146"/>
      <c r="J608" s="146"/>
      <c r="K608" s="146"/>
      <c r="L6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8" s="151" t="str">
        <f>IF(Tabela1[[#This Row],[Qinf Secção H]]=" -", " -", Tabela1[[#This Row],[Quantidade máxima (q) (tonelada)]]/Tabela1[[#This Row],[Qinf Secção H]])</f>
        <v xml:space="preserve"> -</v>
      </c>
      <c r="U608" s="152" t="str">
        <f>IF(Tabela1[[#This Row],[Qinf Secção P]]=" -", " -", Tabela1[[#This Row],[Quantidade máxima (q) (tonelada)]]/Tabela1[[#This Row],[Qinf Secção P]])</f>
        <v xml:space="preserve"> -</v>
      </c>
      <c r="V608" s="153" t="str">
        <f>IF(Tabela1[[#This Row],[Qinf Secção E]]=" -", " -", Tabela1[[#This Row],[Quantidade máxima (q) (tonelada)]]/Tabela1[[#This Row],[Qinf Secção E]])</f>
        <v xml:space="preserve"> -</v>
      </c>
      <c r="W608" s="152" t="str">
        <f>IF(Tabela1[[#This Row],[Qsup Secção H]]=" -", " -", Tabela1[[#This Row],[Quantidade máxima (q) (tonelada)]]/Tabela1[[#This Row],[Qsup Secção H]])</f>
        <v xml:space="preserve"> -</v>
      </c>
      <c r="X608" s="152" t="str">
        <f>IF(Tabela1[[#This Row],[Qsup Secção P]]=" -", " -", Tabela1[[#This Row],[Quantidade máxima (q) (tonelada)]]/Tabela1[[#This Row],[Qsup Secção P]])</f>
        <v xml:space="preserve"> -</v>
      </c>
      <c r="Y608" s="153" t="str">
        <f>IF(Tabela1[[#This Row],[Qsup Secção E]]=" -", " -", Tabela1[[#This Row],[Quantidade máxima (q) (tonelada)]]/Tabela1[[#This Row],[Qsup Secção E]])</f>
        <v xml:space="preserve"> -</v>
      </c>
      <c r="Z6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09" spans="2:27" s="1" customFormat="1" x14ac:dyDescent="0.3">
      <c r="B609" s="145"/>
      <c r="C609" s="146"/>
      <c r="D609" s="146"/>
      <c r="E609" s="146"/>
      <c r="F609" s="146"/>
      <c r="G609" s="146"/>
      <c r="H609" s="147"/>
      <c r="I609" s="146"/>
      <c r="J609" s="146"/>
      <c r="K609" s="146"/>
      <c r="L6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09" s="151" t="str">
        <f>IF(Tabela1[[#This Row],[Qinf Secção H]]=" -", " -", Tabela1[[#This Row],[Quantidade máxima (q) (tonelada)]]/Tabela1[[#This Row],[Qinf Secção H]])</f>
        <v xml:space="preserve"> -</v>
      </c>
      <c r="U609" s="152" t="str">
        <f>IF(Tabela1[[#This Row],[Qinf Secção P]]=" -", " -", Tabela1[[#This Row],[Quantidade máxima (q) (tonelada)]]/Tabela1[[#This Row],[Qinf Secção P]])</f>
        <v xml:space="preserve"> -</v>
      </c>
      <c r="V609" s="153" t="str">
        <f>IF(Tabela1[[#This Row],[Qinf Secção E]]=" -", " -", Tabela1[[#This Row],[Quantidade máxima (q) (tonelada)]]/Tabela1[[#This Row],[Qinf Secção E]])</f>
        <v xml:space="preserve"> -</v>
      </c>
      <c r="W609" s="152" t="str">
        <f>IF(Tabela1[[#This Row],[Qsup Secção H]]=" -", " -", Tabela1[[#This Row],[Quantidade máxima (q) (tonelada)]]/Tabela1[[#This Row],[Qsup Secção H]])</f>
        <v xml:space="preserve"> -</v>
      </c>
      <c r="X609" s="152" t="str">
        <f>IF(Tabela1[[#This Row],[Qsup Secção P]]=" -", " -", Tabela1[[#This Row],[Quantidade máxima (q) (tonelada)]]/Tabela1[[#This Row],[Qsup Secção P]])</f>
        <v xml:space="preserve"> -</v>
      </c>
      <c r="Y609" s="153" t="str">
        <f>IF(Tabela1[[#This Row],[Qsup Secção E]]=" -", " -", Tabela1[[#This Row],[Quantidade máxima (q) (tonelada)]]/Tabela1[[#This Row],[Qsup Secção E]])</f>
        <v xml:space="preserve"> -</v>
      </c>
      <c r="Z6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0" spans="2:27" s="1" customFormat="1" x14ac:dyDescent="0.3">
      <c r="B610" s="145"/>
      <c r="C610" s="146"/>
      <c r="D610" s="146"/>
      <c r="E610" s="146"/>
      <c r="F610" s="146"/>
      <c r="G610" s="146"/>
      <c r="H610" s="147"/>
      <c r="I610" s="146"/>
      <c r="J610" s="146"/>
      <c r="K610" s="146"/>
      <c r="L6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0" s="151" t="str">
        <f>IF(Tabela1[[#This Row],[Qinf Secção H]]=" -", " -", Tabela1[[#This Row],[Quantidade máxima (q) (tonelada)]]/Tabela1[[#This Row],[Qinf Secção H]])</f>
        <v xml:space="preserve"> -</v>
      </c>
      <c r="U610" s="152" t="str">
        <f>IF(Tabela1[[#This Row],[Qinf Secção P]]=" -", " -", Tabela1[[#This Row],[Quantidade máxima (q) (tonelada)]]/Tabela1[[#This Row],[Qinf Secção P]])</f>
        <v xml:space="preserve"> -</v>
      </c>
      <c r="V610" s="153" t="str">
        <f>IF(Tabela1[[#This Row],[Qinf Secção E]]=" -", " -", Tabela1[[#This Row],[Quantidade máxima (q) (tonelada)]]/Tabela1[[#This Row],[Qinf Secção E]])</f>
        <v xml:space="preserve"> -</v>
      </c>
      <c r="W610" s="152" t="str">
        <f>IF(Tabela1[[#This Row],[Qsup Secção H]]=" -", " -", Tabela1[[#This Row],[Quantidade máxima (q) (tonelada)]]/Tabela1[[#This Row],[Qsup Secção H]])</f>
        <v xml:space="preserve"> -</v>
      </c>
      <c r="X610" s="152" t="str">
        <f>IF(Tabela1[[#This Row],[Qsup Secção P]]=" -", " -", Tabela1[[#This Row],[Quantidade máxima (q) (tonelada)]]/Tabela1[[#This Row],[Qsup Secção P]])</f>
        <v xml:space="preserve"> -</v>
      </c>
      <c r="Y610" s="153" t="str">
        <f>IF(Tabela1[[#This Row],[Qsup Secção E]]=" -", " -", Tabela1[[#This Row],[Quantidade máxima (q) (tonelada)]]/Tabela1[[#This Row],[Qsup Secção E]])</f>
        <v xml:space="preserve"> -</v>
      </c>
      <c r="Z6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1" spans="2:27" s="1" customFormat="1" x14ac:dyDescent="0.3">
      <c r="B611" s="145"/>
      <c r="C611" s="146"/>
      <c r="D611" s="146"/>
      <c r="E611" s="146"/>
      <c r="F611" s="146"/>
      <c r="G611" s="146"/>
      <c r="H611" s="147"/>
      <c r="I611" s="146"/>
      <c r="J611" s="146"/>
      <c r="K611" s="146"/>
      <c r="L6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1" s="151" t="str">
        <f>IF(Tabela1[[#This Row],[Qinf Secção H]]=" -", " -", Tabela1[[#This Row],[Quantidade máxima (q) (tonelada)]]/Tabela1[[#This Row],[Qinf Secção H]])</f>
        <v xml:space="preserve"> -</v>
      </c>
      <c r="U611" s="152" t="str">
        <f>IF(Tabela1[[#This Row],[Qinf Secção P]]=" -", " -", Tabela1[[#This Row],[Quantidade máxima (q) (tonelada)]]/Tabela1[[#This Row],[Qinf Secção P]])</f>
        <v xml:space="preserve"> -</v>
      </c>
      <c r="V611" s="153" t="str">
        <f>IF(Tabela1[[#This Row],[Qinf Secção E]]=" -", " -", Tabela1[[#This Row],[Quantidade máxima (q) (tonelada)]]/Tabela1[[#This Row],[Qinf Secção E]])</f>
        <v xml:space="preserve"> -</v>
      </c>
      <c r="W611" s="152" t="str">
        <f>IF(Tabela1[[#This Row],[Qsup Secção H]]=" -", " -", Tabela1[[#This Row],[Quantidade máxima (q) (tonelada)]]/Tabela1[[#This Row],[Qsup Secção H]])</f>
        <v xml:space="preserve"> -</v>
      </c>
      <c r="X611" s="152" t="str">
        <f>IF(Tabela1[[#This Row],[Qsup Secção P]]=" -", " -", Tabela1[[#This Row],[Quantidade máxima (q) (tonelada)]]/Tabela1[[#This Row],[Qsup Secção P]])</f>
        <v xml:space="preserve"> -</v>
      </c>
      <c r="Y611" s="153" t="str">
        <f>IF(Tabela1[[#This Row],[Qsup Secção E]]=" -", " -", Tabela1[[#This Row],[Quantidade máxima (q) (tonelada)]]/Tabela1[[#This Row],[Qsup Secção E]])</f>
        <v xml:space="preserve"> -</v>
      </c>
      <c r="Z6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2" spans="2:27" s="1" customFormat="1" x14ac:dyDescent="0.3">
      <c r="B612" s="145"/>
      <c r="C612" s="146"/>
      <c r="D612" s="146"/>
      <c r="E612" s="146"/>
      <c r="F612" s="146"/>
      <c r="G612" s="146"/>
      <c r="H612" s="147"/>
      <c r="I612" s="146"/>
      <c r="J612" s="146"/>
      <c r="K612" s="146"/>
      <c r="L6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2" s="151" t="str">
        <f>IF(Tabela1[[#This Row],[Qinf Secção H]]=" -", " -", Tabela1[[#This Row],[Quantidade máxima (q) (tonelada)]]/Tabela1[[#This Row],[Qinf Secção H]])</f>
        <v xml:space="preserve"> -</v>
      </c>
      <c r="U612" s="152" t="str">
        <f>IF(Tabela1[[#This Row],[Qinf Secção P]]=" -", " -", Tabela1[[#This Row],[Quantidade máxima (q) (tonelada)]]/Tabela1[[#This Row],[Qinf Secção P]])</f>
        <v xml:space="preserve"> -</v>
      </c>
      <c r="V612" s="153" t="str">
        <f>IF(Tabela1[[#This Row],[Qinf Secção E]]=" -", " -", Tabela1[[#This Row],[Quantidade máxima (q) (tonelada)]]/Tabela1[[#This Row],[Qinf Secção E]])</f>
        <v xml:space="preserve"> -</v>
      </c>
      <c r="W612" s="152" t="str">
        <f>IF(Tabela1[[#This Row],[Qsup Secção H]]=" -", " -", Tabela1[[#This Row],[Quantidade máxima (q) (tonelada)]]/Tabela1[[#This Row],[Qsup Secção H]])</f>
        <v xml:space="preserve"> -</v>
      </c>
      <c r="X612" s="152" t="str">
        <f>IF(Tabela1[[#This Row],[Qsup Secção P]]=" -", " -", Tabela1[[#This Row],[Quantidade máxima (q) (tonelada)]]/Tabela1[[#This Row],[Qsup Secção P]])</f>
        <v xml:space="preserve"> -</v>
      </c>
      <c r="Y612" s="153" t="str">
        <f>IF(Tabela1[[#This Row],[Qsup Secção E]]=" -", " -", Tabela1[[#This Row],[Quantidade máxima (q) (tonelada)]]/Tabela1[[#This Row],[Qsup Secção E]])</f>
        <v xml:space="preserve"> -</v>
      </c>
      <c r="Z6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3" spans="2:27" s="1" customFormat="1" x14ac:dyDescent="0.3">
      <c r="B613" s="145"/>
      <c r="C613" s="146"/>
      <c r="D613" s="146"/>
      <c r="E613" s="146"/>
      <c r="F613" s="146"/>
      <c r="G613" s="146"/>
      <c r="H613" s="147"/>
      <c r="I613" s="146"/>
      <c r="J613" s="146"/>
      <c r="K613" s="146"/>
      <c r="L6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3" s="151" t="str">
        <f>IF(Tabela1[[#This Row],[Qinf Secção H]]=" -", " -", Tabela1[[#This Row],[Quantidade máxima (q) (tonelada)]]/Tabela1[[#This Row],[Qinf Secção H]])</f>
        <v xml:space="preserve"> -</v>
      </c>
      <c r="U613" s="152" t="str">
        <f>IF(Tabela1[[#This Row],[Qinf Secção P]]=" -", " -", Tabela1[[#This Row],[Quantidade máxima (q) (tonelada)]]/Tabela1[[#This Row],[Qinf Secção P]])</f>
        <v xml:space="preserve"> -</v>
      </c>
      <c r="V613" s="153" t="str">
        <f>IF(Tabela1[[#This Row],[Qinf Secção E]]=" -", " -", Tabela1[[#This Row],[Quantidade máxima (q) (tonelada)]]/Tabela1[[#This Row],[Qinf Secção E]])</f>
        <v xml:space="preserve"> -</v>
      </c>
      <c r="W613" s="152" t="str">
        <f>IF(Tabela1[[#This Row],[Qsup Secção H]]=" -", " -", Tabela1[[#This Row],[Quantidade máxima (q) (tonelada)]]/Tabela1[[#This Row],[Qsup Secção H]])</f>
        <v xml:space="preserve"> -</v>
      </c>
      <c r="X613" s="152" t="str">
        <f>IF(Tabela1[[#This Row],[Qsup Secção P]]=" -", " -", Tabela1[[#This Row],[Quantidade máxima (q) (tonelada)]]/Tabela1[[#This Row],[Qsup Secção P]])</f>
        <v xml:space="preserve"> -</v>
      </c>
      <c r="Y613" s="153" t="str">
        <f>IF(Tabela1[[#This Row],[Qsup Secção E]]=" -", " -", Tabela1[[#This Row],[Quantidade máxima (q) (tonelada)]]/Tabela1[[#This Row],[Qsup Secção E]])</f>
        <v xml:space="preserve"> -</v>
      </c>
      <c r="Z6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4" spans="2:27" s="1" customFormat="1" x14ac:dyDescent="0.3">
      <c r="B614" s="145"/>
      <c r="C614" s="146"/>
      <c r="D614" s="146"/>
      <c r="E614" s="146"/>
      <c r="F614" s="146"/>
      <c r="G614" s="146"/>
      <c r="H614" s="147"/>
      <c r="I614" s="146"/>
      <c r="J614" s="146"/>
      <c r="K614" s="146"/>
      <c r="L6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4" s="151" t="str">
        <f>IF(Tabela1[[#This Row],[Qinf Secção H]]=" -", " -", Tabela1[[#This Row],[Quantidade máxima (q) (tonelada)]]/Tabela1[[#This Row],[Qinf Secção H]])</f>
        <v xml:space="preserve"> -</v>
      </c>
      <c r="U614" s="152" t="str">
        <f>IF(Tabela1[[#This Row],[Qinf Secção P]]=" -", " -", Tabela1[[#This Row],[Quantidade máxima (q) (tonelada)]]/Tabela1[[#This Row],[Qinf Secção P]])</f>
        <v xml:space="preserve"> -</v>
      </c>
      <c r="V614" s="153" t="str">
        <f>IF(Tabela1[[#This Row],[Qinf Secção E]]=" -", " -", Tabela1[[#This Row],[Quantidade máxima (q) (tonelada)]]/Tabela1[[#This Row],[Qinf Secção E]])</f>
        <v xml:space="preserve"> -</v>
      </c>
      <c r="W614" s="152" t="str">
        <f>IF(Tabela1[[#This Row],[Qsup Secção H]]=" -", " -", Tabela1[[#This Row],[Quantidade máxima (q) (tonelada)]]/Tabela1[[#This Row],[Qsup Secção H]])</f>
        <v xml:space="preserve"> -</v>
      </c>
      <c r="X614" s="152" t="str">
        <f>IF(Tabela1[[#This Row],[Qsup Secção P]]=" -", " -", Tabela1[[#This Row],[Quantidade máxima (q) (tonelada)]]/Tabela1[[#This Row],[Qsup Secção P]])</f>
        <v xml:space="preserve"> -</v>
      </c>
      <c r="Y614" s="153" t="str">
        <f>IF(Tabela1[[#This Row],[Qsup Secção E]]=" -", " -", Tabela1[[#This Row],[Quantidade máxima (q) (tonelada)]]/Tabela1[[#This Row],[Qsup Secção E]])</f>
        <v xml:space="preserve"> -</v>
      </c>
      <c r="Z6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5" spans="2:27" s="1" customFormat="1" x14ac:dyDescent="0.3">
      <c r="B615" s="145"/>
      <c r="C615" s="146"/>
      <c r="D615" s="146"/>
      <c r="E615" s="146"/>
      <c r="F615" s="146"/>
      <c r="G615" s="146"/>
      <c r="H615" s="147"/>
      <c r="I615" s="146"/>
      <c r="J615" s="146"/>
      <c r="K615" s="146"/>
      <c r="L6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5" s="151" t="str">
        <f>IF(Tabela1[[#This Row],[Qinf Secção H]]=" -", " -", Tabela1[[#This Row],[Quantidade máxima (q) (tonelada)]]/Tabela1[[#This Row],[Qinf Secção H]])</f>
        <v xml:space="preserve"> -</v>
      </c>
      <c r="U615" s="152" t="str">
        <f>IF(Tabela1[[#This Row],[Qinf Secção P]]=" -", " -", Tabela1[[#This Row],[Quantidade máxima (q) (tonelada)]]/Tabela1[[#This Row],[Qinf Secção P]])</f>
        <v xml:space="preserve"> -</v>
      </c>
      <c r="V615" s="153" t="str">
        <f>IF(Tabela1[[#This Row],[Qinf Secção E]]=" -", " -", Tabela1[[#This Row],[Quantidade máxima (q) (tonelada)]]/Tabela1[[#This Row],[Qinf Secção E]])</f>
        <v xml:space="preserve"> -</v>
      </c>
      <c r="W615" s="152" t="str">
        <f>IF(Tabela1[[#This Row],[Qsup Secção H]]=" -", " -", Tabela1[[#This Row],[Quantidade máxima (q) (tonelada)]]/Tabela1[[#This Row],[Qsup Secção H]])</f>
        <v xml:space="preserve"> -</v>
      </c>
      <c r="X615" s="152" t="str">
        <f>IF(Tabela1[[#This Row],[Qsup Secção P]]=" -", " -", Tabela1[[#This Row],[Quantidade máxima (q) (tonelada)]]/Tabela1[[#This Row],[Qsup Secção P]])</f>
        <v xml:space="preserve"> -</v>
      </c>
      <c r="Y615" s="153" t="str">
        <f>IF(Tabela1[[#This Row],[Qsup Secção E]]=" -", " -", Tabela1[[#This Row],[Quantidade máxima (q) (tonelada)]]/Tabela1[[#This Row],[Qsup Secção E]])</f>
        <v xml:space="preserve"> -</v>
      </c>
      <c r="Z6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6" spans="2:27" s="1" customFormat="1" x14ac:dyDescent="0.3">
      <c r="B616" s="145"/>
      <c r="C616" s="146"/>
      <c r="D616" s="146"/>
      <c r="E616" s="146"/>
      <c r="F616" s="146"/>
      <c r="G616" s="146"/>
      <c r="H616" s="147"/>
      <c r="I616" s="146"/>
      <c r="J616" s="146"/>
      <c r="K616" s="146"/>
      <c r="L6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6" s="151" t="str">
        <f>IF(Tabela1[[#This Row],[Qinf Secção H]]=" -", " -", Tabela1[[#This Row],[Quantidade máxima (q) (tonelada)]]/Tabela1[[#This Row],[Qinf Secção H]])</f>
        <v xml:space="preserve"> -</v>
      </c>
      <c r="U616" s="152" t="str">
        <f>IF(Tabela1[[#This Row],[Qinf Secção P]]=" -", " -", Tabela1[[#This Row],[Quantidade máxima (q) (tonelada)]]/Tabela1[[#This Row],[Qinf Secção P]])</f>
        <v xml:space="preserve"> -</v>
      </c>
      <c r="V616" s="153" t="str">
        <f>IF(Tabela1[[#This Row],[Qinf Secção E]]=" -", " -", Tabela1[[#This Row],[Quantidade máxima (q) (tonelada)]]/Tabela1[[#This Row],[Qinf Secção E]])</f>
        <v xml:space="preserve"> -</v>
      </c>
      <c r="W616" s="152" t="str">
        <f>IF(Tabela1[[#This Row],[Qsup Secção H]]=" -", " -", Tabela1[[#This Row],[Quantidade máxima (q) (tonelada)]]/Tabela1[[#This Row],[Qsup Secção H]])</f>
        <v xml:space="preserve"> -</v>
      </c>
      <c r="X616" s="152" t="str">
        <f>IF(Tabela1[[#This Row],[Qsup Secção P]]=" -", " -", Tabela1[[#This Row],[Quantidade máxima (q) (tonelada)]]/Tabela1[[#This Row],[Qsup Secção P]])</f>
        <v xml:space="preserve"> -</v>
      </c>
      <c r="Y616" s="153" t="str">
        <f>IF(Tabela1[[#This Row],[Qsup Secção E]]=" -", " -", Tabela1[[#This Row],[Quantidade máxima (q) (tonelada)]]/Tabela1[[#This Row],[Qsup Secção E]])</f>
        <v xml:space="preserve"> -</v>
      </c>
      <c r="Z6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7" spans="2:27" s="1" customFormat="1" x14ac:dyDescent="0.3">
      <c r="B617" s="145"/>
      <c r="C617" s="146"/>
      <c r="D617" s="146"/>
      <c r="E617" s="146"/>
      <c r="F617" s="146"/>
      <c r="G617" s="146"/>
      <c r="H617" s="147"/>
      <c r="I617" s="146"/>
      <c r="J617" s="146"/>
      <c r="K617" s="146"/>
      <c r="L6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7" s="151" t="str">
        <f>IF(Tabela1[[#This Row],[Qinf Secção H]]=" -", " -", Tabela1[[#This Row],[Quantidade máxima (q) (tonelada)]]/Tabela1[[#This Row],[Qinf Secção H]])</f>
        <v xml:space="preserve"> -</v>
      </c>
      <c r="U617" s="152" t="str">
        <f>IF(Tabela1[[#This Row],[Qinf Secção P]]=" -", " -", Tabela1[[#This Row],[Quantidade máxima (q) (tonelada)]]/Tabela1[[#This Row],[Qinf Secção P]])</f>
        <v xml:space="preserve"> -</v>
      </c>
      <c r="V617" s="153" t="str">
        <f>IF(Tabela1[[#This Row],[Qinf Secção E]]=" -", " -", Tabela1[[#This Row],[Quantidade máxima (q) (tonelada)]]/Tabela1[[#This Row],[Qinf Secção E]])</f>
        <v xml:space="preserve"> -</v>
      </c>
      <c r="W617" s="152" t="str">
        <f>IF(Tabela1[[#This Row],[Qsup Secção H]]=" -", " -", Tabela1[[#This Row],[Quantidade máxima (q) (tonelada)]]/Tabela1[[#This Row],[Qsup Secção H]])</f>
        <v xml:space="preserve"> -</v>
      </c>
      <c r="X617" s="152" t="str">
        <f>IF(Tabela1[[#This Row],[Qsup Secção P]]=" -", " -", Tabela1[[#This Row],[Quantidade máxima (q) (tonelada)]]/Tabela1[[#This Row],[Qsup Secção P]])</f>
        <v xml:space="preserve"> -</v>
      </c>
      <c r="Y617" s="153" t="str">
        <f>IF(Tabela1[[#This Row],[Qsup Secção E]]=" -", " -", Tabela1[[#This Row],[Quantidade máxima (q) (tonelada)]]/Tabela1[[#This Row],[Qsup Secção E]])</f>
        <v xml:space="preserve"> -</v>
      </c>
      <c r="Z6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8" spans="2:27" s="1" customFormat="1" x14ac:dyDescent="0.3">
      <c r="B618" s="145"/>
      <c r="C618" s="146"/>
      <c r="D618" s="146"/>
      <c r="E618" s="146"/>
      <c r="F618" s="146"/>
      <c r="G618" s="146"/>
      <c r="H618" s="147"/>
      <c r="I618" s="146"/>
      <c r="J618" s="146"/>
      <c r="K618" s="146"/>
      <c r="L6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8" s="151" t="str">
        <f>IF(Tabela1[[#This Row],[Qinf Secção H]]=" -", " -", Tabela1[[#This Row],[Quantidade máxima (q) (tonelada)]]/Tabela1[[#This Row],[Qinf Secção H]])</f>
        <v xml:space="preserve"> -</v>
      </c>
      <c r="U618" s="152" t="str">
        <f>IF(Tabela1[[#This Row],[Qinf Secção P]]=" -", " -", Tabela1[[#This Row],[Quantidade máxima (q) (tonelada)]]/Tabela1[[#This Row],[Qinf Secção P]])</f>
        <v xml:space="preserve"> -</v>
      </c>
      <c r="V618" s="153" t="str">
        <f>IF(Tabela1[[#This Row],[Qinf Secção E]]=" -", " -", Tabela1[[#This Row],[Quantidade máxima (q) (tonelada)]]/Tabela1[[#This Row],[Qinf Secção E]])</f>
        <v xml:space="preserve"> -</v>
      </c>
      <c r="W618" s="152" t="str">
        <f>IF(Tabela1[[#This Row],[Qsup Secção H]]=" -", " -", Tabela1[[#This Row],[Quantidade máxima (q) (tonelada)]]/Tabela1[[#This Row],[Qsup Secção H]])</f>
        <v xml:space="preserve"> -</v>
      </c>
      <c r="X618" s="152" t="str">
        <f>IF(Tabela1[[#This Row],[Qsup Secção P]]=" -", " -", Tabela1[[#This Row],[Quantidade máxima (q) (tonelada)]]/Tabela1[[#This Row],[Qsup Secção P]])</f>
        <v xml:space="preserve"> -</v>
      </c>
      <c r="Y618" s="153" t="str">
        <f>IF(Tabela1[[#This Row],[Qsup Secção E]]=" -", " -", Tabela1[[#This Row],[Quantidade máxima (q) (tonelada)]]/Tabela1[[#This Row],[Qsup Secção E]])</f>
        <v xml:space="preserve"> -</v>
      </c>
      <c r="Z6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19" spans="2:27" s="1" customFormat="1" x14ac:dyDescent="0.3">
      <c r="B619" s="145"/>
      <c r="C619" s="146"/>
      <c r="D619" s="146"/>
      <c r="E619" s="146"/>
      <c r="F619" s="146"/>
      <c r="G619" s="146"/>
      <c r="H619" s="147"/>
      <c r="I619" s="146"/>
      <c r="J619" s="146"/>
      <c r="K619" s="146"/>
      <c r="L6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19" s="151" t="str">
        <f>IF(Tabela1[[#This Row],[Qinf Secção H]]=" -", " -", Tabela1[[#This Row],[Quantidade máxima (q) (tonelada)]]/Tabela1[[#This Row],[Qinf Secção H]])</f>
        <v xml:space="preserve"> -</v>
      </c>
      <c r="U619" s="152" t="str">
        <f>IF(Tabela1[[#This Row],[Qinf Secção P]]=" -", " -", Tabela1[[#This Row],[Quantidade máxima (q) (tonelada)]]/Tabela1[[#This Row],[Qinf Secção P]])</f>
        <v xml:space="preserve"> -</v>
      </c>
      <c r="V619" s="153" t="str">
        <f>IF(Tabela1[[#This Row],[Qinf Secção E]]=" -", " -", Tabela1[[#This Row],[Quantidade máxima (q) (tonelada)]]/Tabela1[[#This Row],[Qinf Secção E]])</f>
        <v xml:space="preserve"> -</v>
      </c>
      <c r="W619" s="152" t="str">
        <f>IF(Tabela1[[#This Row],[Qsup Secção H]]=" -", " -", Tabela1[[#This Row],[Quantidade máxima (q) (tonelada)]]/Tabela1[[#This Row],[Qsup Secção H]])</f>
        <v xml:space="preserve"> -</v>
      </c>
      <c r="X619" s="152" t="str">
        <f>IF(Tabela1[[#This Row],[Qsup Secção P]]=" -", " -", Tabela1[[#This Row],[Quantidade máxima (q) (tonelada)]]/Tabela1[[#This Row],[Qsup Secção P]])</f>
        <v xml:space="preserve"> -</v>
      </c>
      <c r="Y619" s="153" t="str">
        <f>IF(Tabela1[[#This Row],[Qsup Secção E]]=" -", " -", Tabela1[[#This Row],[Quantidade máxima (q) (tonelada)]]/Tabela1[[#This Row],[Qsup Secção E]])</f>
        <v xml:space="preserve"> -</v>
      </c>
      <c r="Z6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0" spans="2:27" s="1" customFormat="1" x14ac:dyDescent="0.3">
      <c r="B620" s="145"/>
      <c r="C620" s="146"/>
      <c r="D620" s="146"/>
      <c r="E620" s="146"/>
      <c r="F620" s="146"/>
      <c r="G620" s="146"/>
      <c r="H620" s="147"/>
      <c r="I620" s="146"/>
      <c r="J620" s="146"/>
      <c r="K620" s="146"/>
      <c r="L6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0" s="151" t="str">
        <f>IF(Tabela1[[#This Row],[Qinf Secção H]]=" -", " -", Tabela1[[#This Row],[Quantidade máxima (q) (tonelada)]]/Tabela1[[#This Row],[Qinf Secção H]])</f>
        <v xml:space="preserve"> -</v>
      </c>
      <c r="U620" s="152" t="str">
        <f>IF(Tabela1[[#This Row],[Qinf Secção P]]=" -", " -", Tabela1[[#This Row],[Quantidade máxima (q) (tonelada)]]/Tabela1[[#This Row],[Qinf Secção P]])</f>
        <v xml:space="preserve"> -</v>
      </c>
      <c r="V620" s="153" t="str">
        <f>IF(Tabela1[[#This Row],[Qinf Secção E]]=" -", " -", Tabela1[[#This Row],[Quantidade máxima (q) (tonelada)]]/Tabela1[[#This Row],[Qinf Secção E]])</f>
        <v xml:space="preserve"> -</v>
      </c>
      <c r="W620" s="152" t="str">
        <f>IF(Tabela1[[#This Row],[Qsup Secção H]]=" -", " -", Tabela1[[#This Row],[Quantidade máxima (q) (tonelada)]]/Tabela1[[#This Row],[Qsup Secção H]])</f>
        <v xml:space="preserve"> -</v>
      </c>
      <c r="X620" s="152" t="str">
        <f>IF(Tabela1[[#This Row],[Qsup Secção P]]=" -", " -", Tabela1[[#This Row],[Quantidade máxima (q) (tonelada)]]/Tabela1[[#This Row],[Qsup Secção P]])</f>
        <v xml:space="preserve"> -</v>
      </c>
      <c r="Y620" s="153" t="str">
        <f>IF(Tabela1[[#This Row],[Qsup Secção E]]=" -", " -", Tabela1[[#This Row],[Quantidade máxima (q) (tonelada)]]/Tabela1[[#This Row],[Qsup Secção E]])</f>
        <v xml:space="preserve"> -</v>
      </c>
      <c r="Z6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1" spans="2:27" s="1" customFormat="1" x14ac:dyDescent="0.3">
      <c r="B621" s="145"/>
      <c r="C621" s="146"/>
      <c r="D621" s="146"/>
      <c r="E621" s="146"/>
      <c r="F621" s="146"/>
      <c r="G621" s="146"/>
      <c r="H621" s="147"/>
      <c r="I621" s="146"/>
      <c r="J621" s="146"/>
      <c r="K621" s="146"/>
      <c r="L6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1" s="151" t="str">
        <f>IF(Tabela1[[#This Row],[Qinf Secção H]]=" -", " -", Tabela1[[#This Row],[Quantidade máxima (q) (tonelada)]]/Tabela1[[#This Row],[Qinf Secção H]])</f>
        <v xml:space="preserve"> -</v>
      </c>
      <c r="U621" s="152" t="str">
        <f>IF(Tabela1[[#This Row],[Qinf Secção P]]=" -", " -", Tabela1[[#This Row],[Quantidade máxima (q) (tonelada)]]/Tabela1[[#This Row],[Qinf Secção P]])</f>
        <v xml:space="preserve"> -</v>
      </c>
      <c r="V621" s="153" t="str">
        <f>IF(Tabela1[[#This Row],[Qinf Secção E]]=" -", " -", Tabela1[[#This Row],[Quantidade máxima (q) (tonelada)]]/Tabela1[[#This Row],[Qinf Secção E]])</f>
        <v xml:space="preserve"> -</v>
      </c>
      <c r="W621" s="152" t="str">
        <f>IF(Tabela1[[#This Row],[Qsup Secção H]]=" -", " -", Tabela1[[#This Row],[Quantidade máxima (q) (tonelada)]]/Tabela1[[#This Row],[Qsup Secção H]])</f>
        <v xml:space="preserve"> -</v>
      </c>
      <c r="X621" s="152" t="str">
        <f>IF(Tabela1[[#This Row],[Qsup Secção P]]=" -", " -", Tabela1[[#This Row],[Quantidade máxima (q) (tonelada)]]/Tabela1[[#This Row],[Qsup Secção P]])</f>
        <v xml:space="preserve"> -</v>
      </c>
      <c r="Y621" s="153" t="str">
        <f>IF(Tabela1[[#This Row],[Qsup Secção E]]=" -", " -", Tabela1[[#This Row],[Quantidade máxima (q) (tonelada)]]/Tabela1[[#This Row],[Qsup Secção E]])</f>
        <v xml:space="preserve"> -</v>
      </c>
      <c r="Z6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2" spans="2:27" s="1" customFormat="1" x14ac:dyDescent="0.3">
      <c r="B622" s="145"/>
      <c r="C622" s="146"/>
      <c r="D622" s="146"/>
      <c r="E622" s="146"/>
      <c r="F622" s="146"/>
      <c r="G622" s="146"/>
      <c r="H622" s="147"/>
      <c r="I622" s="146"/>
      <c r="J622" s="146"/>
      <c r="K622" s="146"/>
      <c r="L6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2" s="151" t="str">
        <f>IF(Tabela1[[#This Row],[Qinf Secção H]]=" -", " -", Tabela1[[#This Row],[Quantidade máxima (q) (tonelada)]]/Tabela1[[#This Row],[Qinf Secção H]])</f>
        <v xml:space="preserve"> -</v>
      </c>
      <c r="U622" s="152" t="str">
        <f>IF(Tabela1[[#This Row],[Qinf Secção P]]=" -", " -", Tabela1[[#This Row],[Quantidade máxima (q) (tonelada)]]/Tabela1[[#This Row],[Qinf Secção P]])</f>
        <v xml:space="preserve"> -</v>
      </c>
      <c r="V622" s="153" t="str">
        <f>IF(Tabela1[[#This Row],[Qinf Secção E]]=" -", " -", Tabela1[[#This Row],[Quantidade máxima (q) (tonelada)]]/Tabela1[[#This Row],[Qinf Secção E]])</f>
        <v xml:space="preserve"> -</v>
      </c>
      <c r="W622" s="152" t="str">
        <f>IF(Tabela1[[#This Row],[Qsup Secção H]]=" -", " -", Tabela1[[#This Row],[Quantidade máxima (q) (tonelada)]]/Tabela1[[#This Row],[Qsup Secção H]])</f>
        <v xml:space="preserve"> -</v>
      </c>
      <c r="X622" s="152" t="str">
        <f>IF(Tabela1[[#This Row],[Qsup Secção P]]=" -", " -", Tabela1[[#This Row],[Quantidade máxima (q) (tonelada)]]/Tabela1[[#This Row],[Qsup Secção P]])</f>
        <v xml:space="preserve"> -</v>
      </c>
      <c r="Y622" s="153" t="str">
        <f>IF(Tabela1[[#This Row],[Qsup Secção E]]=" -", " -", Tabela1[[#This Row],[Quantidade máxima (q) (tonelada)]]/Tabela1[[#This Row],[Qsup Secção E]])</f>
        <v xml:space="preserve"> -</v>
      </c>
      <c r="Z6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3" spans="2:27" s="1" customFormat="1" x14ac:dyDescent="0.3">
      <c r="B623" s="145"/>
      <c r="C623" s="146"/>
      <c r="D623" s="146"/>
      <c r="E623" s="146"/>
      <c r="F623" s="146"/>
      <c r="G623" s="146"/>
      <c r="H623" s="147"/>
      <c r="I623" s="146"/>
      <c r="J623" s="146"/>
      <c r="K623" s="146"/>
      <c r="L6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3" s="151" t="str">
        <f>IF(Tabela1[[#This Row],[Qinf Secção H]]=" -", " -", Tabela1[[#This Row],[Quantidade máxima (q) (tonelada)]]/Tabela1[[#This Row],[Qinf Secção H]])</f>
        <v xml:space="preserve"> -</v>
      </c>
      <c r="U623" s="152" t="str">
        <f>IF(Tabela1[[#This Row],[Qinf Secção P]]=" -", " -", Tabela1[[#This Row],[Quantidade máxima (q) (tonelada)]]/Tabela1[[#This Row],[Qinf Secção P]])</f>
        <v xml:space="preserve"> -</v>
      </c>
      <c r="V623" s="153" t="str">
        <f>IF(Tabela1[[#This Row],[Qinf Secção E]]=" -", " -", Tabela1[[#This Row],[Quantidade máxima (q) (tonelada)]]/Tabela1[[#This Row],[Qinf Secção E]])</f>
        <v xml:space="preserve"> -</v>
      </c>
      <c r="W623" s="152" t="str">
        <f>IF(Tabela1[[#This Row],[Qsup Secção H]]=" -", " -", Tabela1[[#This Row],[Quantidade máxima (q) (tonelada)]]/Tabela1[[#This Row],[Qsup Secção H]])</f>
        <v xml:space="preserve"> -</v>
      </c>
      <c r="X623" s="152" t="str">
        <f>IF(Tabela1[[#This Row],[Qsup Secção P]]=" -", " -", Tabela1[[#This Row],[Quantidade máxima (q) (tonelada)]]/Tabela1[[#This Row],[Qsup Secção P]])</f>
        <v xml:space="preserve"> -</v>
      </c>
      <c r="Y623" s="153" t="str">
        <f>IF(Tabela1[[#This Row],[Qsup Secção E]]=" -", " -", Tabela1[[#This Row],[Quantidade máxima (q) (tonelada)]]/Tabela1[[#This Row],[Qsup Secção E]])</f>
        <v xml:space="preserve"> -</v>
      </c>
      <c r="Z6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4" spans="2:27" s="1" customFormat="1" x14ac:dyDescent="0.3">
      <c r="B624" s="145"/>
      <c r="C624" s="146"/>
      <c r="D624" s="146"/>
      <c r="E624" s="146"/>
      <c r="F624" s="146"/>
      <c r="G624" s="146"/>
      <c r="H624" s="147"/>
      <c r="I624" s="146"/>
      <c r="J624" s="146"/>
      <c r="K624" s="146"/>
      <c r="L6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4" s="151" t="str">
        <f>IF(Tabela1[[#This Row],[Qinf Secção H]]=" -", " -", Tabela1[[#This Row],[Quantidade máxima (q) (tonelada)]]/Tabela1[[#This Row],[Qinf Secção H]])</f>
        <v xml:space="preserve"> -</v>
      </c>
      <c r="U624" s="152" t="str">
        <f>IF(Tabela1[[#This Row],[Qinf Secção P]]=" -", " -", Tabela1[[#This Row],[Quantidade máxima (q) (tonelada)]]/Tabela1[[#This Row],[Qinf Secção P]])</f>
        <v xml:space="preserve"> -</v>
      </c>
      <c r="V624" s="153" t="str">
        <f>IF(Tabela1[[#This Row],[Qinf Secção E]]=" -", " -", Tabela1[[#This Row],[Quantidade máxima (q) (tonelada)]]/Tabela1[[#This Row],[Qinf Secção E]])</f>
        <v xml:space="preserve"> -</v>
      </c>
      <c r="W624" s="152" t="str">
        <f>IF(Tabela1[[#This Row],[Qsup Secção H]]=" -", " -", Tabela1[[#This Row],[Quantidade máxima (q) (tonelada)]]/Tabela1[[#This Row],[Qsup Secção H]])</f>
        <v xml:space="preserve"> -</v>
      </c>
      <c r="X624" s="152" t="str">
        <f>IF(Tabela1[[#This Row],[Qsup Secção P]]=" -", " -", Tabela1[[#This Row],[Quantidade máxima (q) (tonelada)]]/Tabela1[[#This Row],[Qsup Secção P]])</f>
        <v xml:space="preserve"> -</v>
      </c>
      <c r="Y624" s="153" t="str">
        <f>IF(Tabela1[[#This Row],[Qsup Secção E]]=" -", " -", Tabela1[[#This Row],[Quantidade máxima (q) (tonelada)]]/Tabela1[[#This Row],[Qsup Secção E]])</f>
        <v xml:space="preserve"> -</v>
      </c>
      <c r="Z6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5" spans="2:27" s="1" customFormat="1" x14ac:dyDescent="0.3">
      <c r="B625" s="145"/>
      <c r="C625" s="146"/>
      <c r="D625" s="146"/>
      <c r="E625" s="146"/>
      <c r="F625" s="146"/>
      <c r="G625" s="146"/>
      <c r="H625" s="147"/>
      <c r="I625" s="146"/>
      <c r="J625" s="146"/>
      <c r="K625" s="146"/>
      <c r="L6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5" s="151" t="str">
        <f>IF(Tabela1[[#This Row],[Qinf Secção H]]=" -", " -", Tabela1[[#This Row],[Quantidade máxima (q) (tonelada)]]/Tabela1[[#This Row],[Qinf Secção H]])</f>
        <v xml:space="preserve"> -</v>
      </c>
      <c r="U625" s="152" t="str">
        <f>IF(Tabela1[[#This Row],[Qinf Secção P]]=" -", " -", Tabela1[[#This Row],[Quantidade máxima (q) (tonelada)]]/Tabela1[[#This Row],[Qinf Secção P]])</f>
        <v xml:space="preserve"> -</v>
      </c>
      <c r="V625" s="153" t="str">
        <f>IF(Tabela1[[#This Row],[Qinf Secção E]]=" -", " -", Tabela1[[#This Row],[Quantidade máxima (q) (tonelada)]]/Tabela1[[#This Row],[Qinf Secção E]])</f>
        <v xml:space="preserve"> -</v>
      </c>
      <c r="W625" s="152" t="str">
        <f>IF(Tabela1[[#This Row],[Qsup Secção H]]=" -", " -", Tabela1[[#This Row],[Quantidade máxima (q) (tonelada)]]/Tabela1[[#This Row],[Qsup Secção H]])</f>
        <v xml:space="preserve"> -</v>
      </c>
      <c r="X625" s="152" t="str">
        <f>IF(Tabela1[[#This Row],[Qsup Secção P]]=" -", " -", Tabela1[[#This Row],[Quantidade máxima (q) (tonelada)]]/Tabela1[[#This Row],[Qsup Secção P]])</f>
        <v xml:space="preserve"> -</v>
      </c>
      <c r="Y625" s="153" t="str">
        <f>IF(Tabela1[[#This Row],[Qsup Secção E]]=" -", " -", Tabela1[[#This Row],[Quantidade máxima (q) (tonelada)]]/Tabela1[[#This Row],[Qsup Secção E]])</f>
        <v xml:space="preserve"> -</v>
      </c>
      <c r="Z6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6" spans="2:27" s="1" customFormat="1" x14ac:dyDescent="0.3">
      <c r="B626" s="145"/>
      <c r="C626" s="146"/>
      <c r="D626" s="146"/>
      <c r="E626" s="146"/>
      <c r="F626" s="146"/>
      <c r="G626" s="146"/>
      <c r="H626" s="147"/>
      <c r="I626" s="146"/>
      <c r="J626" s="146"/>
      <c r="K626" s="146"/>
      <c r="L6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6" s="151" t="str">
        <f>IF(Tabela1[[#This Row],[Qinf Secção H]]=" -", " -", Tabela1[[#This Row],[Quantidade máxima (q) (tonelada)]]/Tabela1[[#This Row],[Qinf Secção H]])</f>
        <v xml:space="preserve"> -</v>
      </c>
      <c r="U626" s="152" t="str">
        <f>IF(Tabela1[[#This Row],[Qinf Secção P]]=" -", " -", Tabela1[[#This Row],[Quantidade máxima (q) (tonelada)]]/Tabela1[[#This Row],[Qinf Secção P]])</f>
        <v xml:space="preserve"> -</v>
      </c>
      <c r="V626" s="153" t="str">
        <f>IF(Tabela1[[#This Row],[Qinf Secção E]]=" -", " -", Tabela1[[#This Row],[Quantidade máxima (q) (tonelada)]]/Tabela1[[#This Row],[Qinf Secção E]])</f>
        <v xml:space="preserve"> -</v>
      </c>
      <c r="W626" s="152" t="str">
        <f>IF(Tabela1[[#This Row],[Qsup Secção H]]=" -", " -", Tabela1[[#This Row],[Quantidade máxima (q) (tonelada)]]/Tabela1[[#This Row],[Qsup Secção H]])</f>
        <v xml:space="preserve"> -</v>
      </c>
      <c r="X626" s="152" t="str">
        <f>IF(Tabela1[[#This Row],[Qsup Secção P]]=" -", " -", Tabela1[[#This Row],[Quantidade máxima (q) (tonelada)]]/Tabela1[[#This Row],[Qsup Secção P]])</f>
        <v xml:space="preserve"> -</v>
      </c>
      <c r="Y626" s="153" t="str">
        <f>IF(Tabela1[[#This Row],[Qsup Secção E]]=" -", " -", Tabela1[[#This Row],[Quantidade máxima (q) (tonelada)]]/Tabela1[[#This Row],[Qsup Secção E]])</f>
        <v xml:space="preserve"> -</v>
      </c>
      <c r="Z6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7" spans="2:27" s="1" customFormat="1" x14ac:dyDescent="0.3">
      <c r="B627" s="145"/>
      <c r="C627" s="146"/>
      <c r="D627" s="146"/>
      <c r="E627" s="146"/>
      <c r="F627" s="146"/>
      <c r="G627" s="146"/>
      <c r="H627" s="147"/>
      <c r="I627" s="146"/>
      <c r="J627" s="146"/>
      <c r="K627" s="146"/>
      <c r="L6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7" s="151" t="str">
        <f>IF(Tabela1[[#This Row],[Qinf Secção H]]=" -", " -", Tabela1[[#This Row],[Quantidade máxima (q) (tonelada)]]/Tabela1[[#This Row],[Qinf Secção H]])</f>
        <v xml:space="preserve"> -</v>
      </c>
      <c r="U627" s="152" t="str">
        <f>IF(Tabela1[[#This Row],[Qinf Secção P]]=" -", " -", Tabela1[[#This Row],[Quantidade máxima (q) (tonelada)]]/Tabela1[[#This Row],[Qinf Secção P]])</f>
        <v xml:space="preserve"> -</v>
      </c>
      <c r="V627" s="153" t="str">
        <f>IF(Tabela1[[#This Row],[Qinf Secção E]]=" -", " -", Tabela1[[#This Row],[Quantidade máxima (q) (tonelada)]]/Tabela1[[#This Row],[Qinf Secção E]])</f>
        <v xml:space="preserve"> -</v>
      </c>
      <c r="W627" s="152" t="str">
        <f>IF(Tabela1[[#This Row],[Qsup Secção H]]=" -", " -", Tabela1[[#This Row],[Quantidade máxima (q) (tonelada)]]/Tabela1[[#This Row],[Qsup Secção H]])</f>
        <v xml:space="preserve"> -</v>
      </c>
      <c r="X627" s="152" t="str">
        <f>IF(Tabela1[[#This Row],[Qsup Secção P]]=" -", " -", Tabela1[[#This Row],[Quantidade máxima (q) (tonelada)]]/Tabela1[[#This Row],[Qsup Secção P]])</f>
        <v xml:space="preserve"> -</v>
      </c>
      <c r="Y627" s="153" t="str">
        <f>IF(Tabela1[[#This Row],[Qsup Secção E]]=" -", " -", Tabela1[[#This Row],[Quantidade máxima (q) (tonelada)]]/Tabela1[[#This Row],[Qsup Secção E]])</f>
        <v xml:space="preserve"> -</v>
      </c>
      <c r="Z6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8" spans="2:27" s="1" customFormat="1" x14ac:dyDescent="0.3">
      <c r="B628" s="145"/>
      <c r="C628" s="146"/>
      <c r="D628" s="146"/>
      <c r="E628" s="146"/>
      <c r="F628" s="146"/>
      <c r="G628" s="146"/>
      <c r="H628" s="147"/>
      <c r="I628" s="146"/>
      <c r="J628" s="146"/>
      <c r="K628" s="146"/>
      <c r="L6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8" s="151" t="str">
        <f>IF(Tabela1[[#This Row],[Qinf Secção H]]=" -", " -", Tabela1[[#This Row],[Quantidade máxima (q) (tonelada)]]/Tabela1[[#This Row],[Qinf Secção H]])</f>
        <v xml:space="preserve"> -</v>
      </c>
      <c r="U628" s="152" t="str">
        <f>IF(Tabela1[[#This Row],[Qinf Secção P]]=" -", " -", Tabela1[[#This Row],[Quantidade máxima (q) (tonelada)]]/Tabela1[[#This Row],[Qinf Secção P]])</f>
        <v xml:space="preserve"> -</v>
      </c>
      <c r="V628" s="153" t="str">
        <f>IF(Tabela1[[#This Row],[Qinf Secção E]]=" -", " -", Tabela1[[#This Row],[Quantidade máxima (q) (tonelada)]]/Tabela1[[#This Row],[Qinf Secção E]])</f>
        <v xml:space="preserve"> -</v>
      </c>
      <c r="W628" s="152" t="str">
        <f>IF(Tabela1[[#This Row],[Qsup Secção H]]=" -", " -", Tabela1[[#This Row],[Quantidade máxima (q) (tonelada)]]/Tabela1[[#This Row],[Qsup Secção H]])</f>
        <v xml:space="preserve"> -</v>
      </c>
      <c r="X628" s="152" t="str">
        <f>IF(Tabela1[[#This Row],[Qsup Secção P]]=" -", " -", Tabela1[[#This Row],[Quantidade máxima (q) (tonelada)]]/Tabela1[[#This Row],[Qsup Secção P]])</f>
        <v xml:space="preserve"> -</v>
      </c>
      <c r="Y628" s="153" t="str">
        <f>IF(Tabela1[[#This Row],[Qsup Secção E]]=" -", " -", Tabela1[[#This Row],[Quantidade máxima (q) (tonelada)]]/Tabela1[[#This Row],[Qsup Secção E]])</f>
        <v xml:space="preserve"> -</v>
      </c>
      <c r="Z6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29" spans="2:27" s="1" customFormat="1" x14ac:dyDescent="0.3">
      <c r="B629" s="145"/>
      <c r="C629" s="146"/>
      <c r="D629" s="146"/>
      <c r="E629" s="146"/>
      <c r="F629" s="146"/>
      <c r="G629" s="146"/>
      <c r="H629" s="147"/>
      <c r="I629" s="146"/>
      <c r="J629" s="146"/>
      <c r="K629" s="146"/>
      <c r="L6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29" s="151" t="str">
        <f>IF(Tabela1[[#This Row],[Qinf Secção H]]=" -", " -", Tabela1[[#This Row],[Quantidade máxima (q) (tonelada)]]/Tabela1[[#This Row],[Qinf Secção H]])</f>
        <v xml:space="preserve"> -</v>
      </c>
      <c r="U629" s="152" t="str">
        <f>IF(Tabela1[[#This Row],[Qinf Secção P]]=" -", " -", Tabela1[[#This Row],[Quantidade máxima (q) (tonelada)]]/Tabela1[[#This Row],[Qinf Secção P]])</f>
        <v xml:space="preserve"> -</v>
      </c>
      <c r="V629" s="153" t="str">
        <f>IF(Tabela1[[#This Row],[Qinf Secção E]]=" -", " -", Tabela1[[#This Row],[Quantidade máxima (q) (tonelada)]]/Tabela1[[#This Row],[Qinf Secção E]])</f>
        <v xml:space="preserve"> -</v>
      </c>
      <c r="W629" s="152" t="str">
        <f>IF(Tabela1[[#This Row],[Qsup Secção H]]=" -", " -", Tabela1[[#This Row],[Quantidade máxima (q) (tonelada)]]/Tabela1[[#This Row],[Qsup Secção H]])</f>
        <v xml:space="preserve"> -</v>
      </c>
      <c r="X629" s="152" t="str">
        <f>IF(Tabela1[[#This Row],[Qsup Secção P]]=" -", " -", Tabela1[[#This Row],[Quantidade máxima (q) (tonelada)]]/Tabela1[[#This Row],[Qsup Secção P]])</f>
        <v xml:space="preserve"> -</v>
      </c>
      <c r="Y629" s="153" t="str">
        <f>IF(Tabela1[[#This Row],[Qsup Secção E]]=" -", " -", Tabela1[[#This Row],[Quantidade máxima (q) (tonelada)]]/Tabela1[[#This Row],[Qsup Secção E]])</f>
        <v xml:space="preserve"> -</v>
      </c>
      <c r="Z6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0" spans="2:27" s="1" customFormat="1" x14ac:dyDescent="0.3">
      <c r="B630" s="145"/>
      <c r="C630" s="146"/>
      <c r="D630" s="146"/>
      <c r="E630" s="146"/>
      <c r="F630" s="146"/>
      <c r="G630" s="146"/>
      <c r="H630" s="147"/>
      <c r="I630" s="146"/>
      <c r="J630" s="146"/>
      <c r="K630" s="146"/>
      <c r="L6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0" s="151" t="str">
        <f>IF(Tabela1[[#This Row],[Qinf Secção H]]=" -", " -", Tabela1[[#This Row],[Quantidade máxima (q) (tonelada)]]/Tabela1[[#This Row],[Qinf Secção H]])</f>
        <v xml:space="preserve"> -</v>
      </c>
      <c r="U630" s="152" t="str">
        <f>IF(Tabela1[[#This Row],[Qinf Secção P]]=" -", " -", Tabela1[[#This Row],[Quantidade máxima (q) (tonelada)]]/Tabela1[[#This Row],[Qinf Secção P]])</f>
        <v xml:space="preserve"> -</v>
      </c>
      <c r="V630" s="153" t="str">
        <f>IF(Tabela1[[#This Row],[Qinf Secção E]]=" -", " -", Tabela1[[#This Row],[Quantidade máxima (q) (tonelada)]]/Tabela1[[#This Row],[Qinf Secção E]])</f>
        <v xml:space="preserve"> -</v>
      </c>
      <c r="W630" s="152" t="str">
        <f>IF(Tabela1[[#This Row],[Qsup Secção H]]=" -", " -", Tabela1[[#This Row],[Quantidade máxima (q) (tonelada)]]/Tabela1[[#This Row],[Qsup Secção H]])</f>
        <v xml:space="preserve"> -</v>
      </c>
      <c r="X630" s="152" t="str">
        <f>IF(Tabela1[[#This Row],[Qsup Secção P]]=" -", " -", Tabela1[[#This Row],[Quantidade máxima (q) (tonelada)]]/Tabela1[[#This Row],[Qsup Secção P]])</f>
        <v xml:space="preserve"> -</v>
      </c>
      <c r="Y630" s="153" t="str">
        <f>IF(Tabela1[[#This Row],[Qsup Secção E]]=" -", " -", Tabela1[[#This Row],[Quantidade máxima (q) (tonelada)]]/Tabela1[[#This Row],[Qsup Secção E]])</f>
        <v xml:space="preserve"> -</v>
      </c>
      <c r="Z6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1" spans="2:27" s="1" customFormat="1" x14ac:dyDescent="0.3">
      <c r="B631" s="145"/>
      <c r="C631" s="146"/>
      <c r="D631" s="146"/>
      <c r="E631" s="146"/>
      <c r="F631" s="146"/>
      <c r="G631" s="146"/>
      <c r="H631" s="147"/>
      <c r="I631" s="146"/>
      <c r="J631" s="146"/>
      <c r="K631" s="146"/>
      <c r="L6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1" s="151" t="str">
        <f>IF(Tabela1[[#This Row],[Qinf Secção H]]=" -", " -", Tabela1[[#This Row],[Quantidade máxima (q) (tonelada)]]/Tabela1[[#This Row],[Qinf Secção H]])</f>
        <v xml:space="preserve"> -</v>
      </c>
      <c r="U631" s="152" t="str">
        <f>IF(Tabela1[[#This Row],[Qinf Secção P]]=" -", " -", Tabela1[[#This Row],[Quantidade máxima (q) (tonelada)]]/Tabela1[[#This Row],[Qinf Secção P]])</f>
        <v xml:space="preserve"> -</v>
      </c>
      <c r="V631" s="153" t="str">
        <f>IF(Tabela1[[#This Row],[Qinf Secção E]]=" -", " -", Tabela1[[#This Row],[Quantidade máxima (q) (tonelada)]]/Tabela1[[#This Row],[Qinf Secção E]])</f>
        <v xml:space="preserve"> -</v>
      </c>
      <c r="W631" s="152" t="str">
        <f>IF(Tabela1[[#This Row],[Qsup Secção H]]=" -", " -", Tabela1[[#This Row],[Quantidade máxima (q) (tonelada)]]/Tabela1[[#This Row],[Qsup Secção H]])</f>
        <v xml:space="preserve"> -</v>
      </c>
      <c r="X631" s="152" t="str">
        <f>IF(Tabela1[[#This Row],[Qsup Secção P]]=" -", " -", Tabela1[[#This Row],[Quantidade máxima (q) (tonelada)]]/Tabela1[[#This Row],[Qsup Secção P]])</f>
        <v xml:space="preserve"> -</v>
      </c>
      <c r="Y631" s="153" t="str">
        <f>IF(Tabela1[[#This Row],[Qsup Secção E]]=" -", " -", Tabela1[[#This Row],[Quantidade máxima (q) (tonelada)]]/Tabela1[[#This Row],[Qsup Secção E]])</f>
        <v xml:space="preserve"> -</v>
      </c>
      <c r="Z6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2" spans="2:27" s="1" customFormat="1" x14ac:dyDescent="0.3">
      <c r="B632" s="145"/>
      <c r="C632" s="146"/>
      <c r="D632" s="146"/>
      <c r="E632" s="146"/>
      <c r="F632" s="146"/>
      <c r="G632" s="146"/>
      <c r="H632" s="147"/>
      <c r="I632" s="146"/>
      <c r="J632" s="146"/>
      <c r="K632" s="146"/>
      <c r="L6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2" s="151" t="str">
        <f>IF(Tabela1[[#This Row],[Qinf Secção H]]=" -", " -", Tabela1[[#This Row],[Quantidade máxima (q) (tonelada)]]/Tabela1[[#This Row],[Qinf Secção H]])</f>
        <v xml:space="preserve"> -</v>
      </c>
      <c r="U632" s="152" t="str">
        <f>IF(Tabela1[[#This Row],[Qinf Secção P]]=" -", " -", Tabela1[[#This Row],[Quantidade máxima (q) (tonelada)]]/Tabela1[[#This Row],[Qinf Secção P]])</f>
        <v xml:space="preserve"> -</v>
      </c>
      <c r="V632" s="153" t="str">
        <f>IF(Tabela1[[#This Row],[Qinf Secção E]]=" -", " -", Tabela1[[#This Row],[Quantidade máxima (q) (tonelada)]]/Tabela1[[#This Row],[Qinf Secção E]])</f>
        <v xml:space="preserve"> -</v>
      </c>
      <c r="W632" s="152" t="str">
        <f>IF(Tabela1[[#This Row],[Qsup Secção H]]=" -", " -", Tabela1[[#This Row],[Quantidade máxima (q) (tonelada)]]/Tabela1[[#This Row],[Qsup Secção H]])</f>
        <v xml:space="preserve"> -</v>
      </c>
      <c r="X632" s="152" t="str">
        <f>IF(Tabela1[[#This Row],[Qsup Secção P]]=" -", " -", Tabela1[[#This Row],[Quantidade máxima (q) (tonelada)]]/Tabela1[[#This Row],[Qsup Secção P]])</f>
        <v xml:space="preserve"> -</v>
      </c>
      <c r="Y632" s="153" t="str">
        <f>IF(Tabela1[[#This Row],[Qsup Secção E]]=" -", " -", Tabela1[[#This Row],[Quantidade máxima (q) (tonelada)]]/Tabela1[[#This Row],[Qsup Secção E]])</f>
        <v xml:space="preserve"> -</v>
      </c>
      <c r="Z6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3" spans="2:27" s="1" customFormat="1" x14ac:dyDescent="0.3">
      <c r="B633" s="145"/>
      <c r="C633" s="146"/>
      <c r="D633" s="146"/>
      <c r="E633" s="146"/>
      <c r="F633" s="146"/>
      <c r="G633" s="146"/>
      <c r="H633" s="147"/>
      <c r="I633" s="146"/>
      <c r="J633" s="146"/>
      <c r="K633" s="146"/>
      <c r="L6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3" s="151" t="str">
        <f>IF(Tabela1[[#This Row],[Qinf Secção H]]=" -", " -", Tabela1[[#This Row],[Quantidade máxima (q) (tonelada)]]/Tabela1[[#This Row],[Qinf Secção H]])</f>
        <v xml:space="preserve"> -</v>
      </c>
      <c r="U633" s="152" t="str">
        <f>IF(Tabela1[[#This Row],[Qinf Secção P]]=" -", " -", Tabela1[[#This Row],[Quantidade máxima (q) (tonelada)]]/Tabela1[[#This Row],[Qinf Secção P]])</f>
        <v xml:space="preserve"> -</v>
      </c>
      <c r="V633" s="153" t="str">
        <f>IF(Tabela1[[#This Row],[Qinf Secção E]]=" -", " -", Tabela1[[#This Row],[Quantidade máxima (q) (tonelada)]]/Tabela1[[#This Row],[Qinf Secção E]])</f>
        <v xml:space="preserve"> -</v>
      </c>
      <c r="W633" s="152" t="str">
        <f>IF(Tabela1[[#This Row],[Qsup Secção H]]=" -", " -", Tabela1[[#This Row],[Quantidade máxima (q) (tonelada)]]/Tabela1[[#This Row],[Qsup Secção H]])</f>
        <v xml:space="preserve"> -</v>
      </c>
      <c r="X633" s="152" t="str">
        <f>IF(Tabela1[[#This Row],[Qsup Secção P]]=" -", " -", Tabela1[[#This Row],[Quantidade máxima (q) (tonelada)]]/Tabela1[[#This Row],[Qsup Secção P]])</f>
        <v xml:space="preserve"> -</v>
      </c>
      <c r="Y633" s="153" t="str">
        <f>IF(Tabela1[[#This Row],[Qsup Secção E]]=" -", " -", Tabela1[[#This Row],[Quantidade máxima (q) (tonelada)]]/Tabela1[[#This Row],[Qsup Secção E]])</f>
        <v xml:space="preserve"> -</v>
      </c>
      <c r="Z6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4" spans="2:27" s="1" customFormat="1" x14ac:dyDescent="0.3">
      <c r="B634" s="145"/>
      <c r="C634" s="146"/>
      <c r="D634" s="146"/>
      <c r="E634" s="146"/>
      <c r="F634" s="146"/>
      <c r="G634" s="146"/>
      <c r="H634" s="147"/>
      <c r="I634" s="146"/>
      <c r="J634" s="146"/>
      <c r="K634" s="146"/>
      <c r="L6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4" s="151" t="str">
        <f>IF(Tabela1[[#This Row],[Qinf Secção H]]=" -", " -", Tabela1[[#This Row],[Quantidade máxima (q) (tonelada)]]/Tabela1[[#This Row],[Qinf Secção H]])</f>
        <v xml:space="preserve"> -</v>
      </c>
      <c r="U634" s="152" t="str">
        <f>IF(Tabela1[[#This Row],[Qinf Secção P]]=" -", " -", Tabela1[[#This Row],[Quantidade máxima (q) (tonelada)]]/Tabela1[[#This Row],[Qinf Secção P]])</f>
        <v xml:space="preserve"> -</v>
      </c>
      <c r="V634" s="153" t="str">
        <f>IF(Tabela1[[#This Row],[Qinf Secção E]]=" -", " -", Tabela1[[#This Row],[Quantidade máxima (q) (tonelada)]]/Tabela1[[#This Row],[Qinf Secção E]])</f>
        <v xml:space="preserve"> -</v>
      </c>
      <c r="W634" s="152" t="str">
        <f>IF(Tabela1[[#This Row],[Qsup Secção H]]=" -", " -", Tabela1[[#This Row],[Quantidade máxima (q) (tonelada)]]/Tabela1[[#This Row],[Qsup Secção H]])</f>
        <v xml:space="preserve"> -</v>
      </c>
      <c r="X634" s="152" t="str">
        <f>IF(Tabela1[[#This Row],[Qsup Secção P]]=" -", " -", Tabela1[[#This Row],[Quantidade máxima (q) (tonelada)]]/Tabela1[[#This Row],[Qsup Secção P]])</f>
        <v xml:space="preserve"> -</v>
      </c>
      <c r="Y634" s="153" t="str">
        <f>IF(Tabela1[[#This Row],[Qsup Secção E]]=" -", " -", Tabela1[[#This Row],[Quantidade máxima (q) (tonelada)]]/Tabela1[[#This Row],[Qsup Secção E]])</f>
        <v xml:space="preserve"> -</v>
      </c>
      <c r="Z6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5" spans="2:27" s="1" customFormat="1" x14ac:dyDescent="0.3">
      <c r="B635" s="145"/>
      <c r="C635" s="146"/>
      <c r="D635" s="146"/>
      <c r="E635" s="146"/>
      <c r="F635" s="146"/>
      <c r="G635" s="146"/>
      <c r="H635" s="147"/>
      <c r="I635" s="146"/>
      <c r="J635" s="146"/>
      <c r="K635" s="146"/>
      <c r="L6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5" s="151" t="str">
        <f>IF(Tabela1[[#This Row],[Qinf Secção H]]=" -", " -", Tabela1[[#This Row],[Quantidade máxima (q) (tonelada)]]/Tabela1[[#This Row],[Qinf Secção H]])</f>
        <v xml:space="preserve"> -</v>
      </c>
      <c r="U635" s="152" t="str">
        <f>IF(Tabela1[[#This Row],[Qinf Secção P]]=" -", " -", Tabela1[[#This Row],[Quantidade máxima (q) (tonelada)]]/Tabela1[[#This Row],[Qinf Secção P]])</f>
        <v xml:space="preserve"> -</v>
      </c>
      <c r="V635" s="153" t="str">
        <f>IF(Tabela1[[#This Row],[Qinf Secção E]]=" -", " -", Tabela1[[#This Row],[Quantidade máxima (q) (tonelada)]]/Tabela1[[#This Row],[Qinf Secção E]])</f>
        <v xml:space="preserve"> -</v>
      </c>
      <c r="W635" s="152" t="str">
        <f>IF(Tabela1[[#This Row],[Qsup Secção H]]=" -", " -", Tabela1[[#This Row],[Quantidade máxima (q) (tonelada)]]/Tabela1[[#This Row],[Qsup Secção H]])</f>
        <v xml:space="preserve"> -</v>
      </c>
      <c r="X635" s="152" t="str">
        <f>IF(Tabela1[[#This Row],[Qsup Secção P]]=" -", " -", Tabela1[[#This Row],[Quantidade máxima (q) (tonelada)]]/Tabela1[[#This Row],[Qsup Secção P]])</f>
        <v xml:space="preserve"> -</v>
      </c>
      <c r="Y635" s="153" t="str">
        <f>IF(Tabela1[[#This Row],[Qsup Secção E]]=" -", " -", Tabela1[[#This Row],[Quantidade máxima (q) (tonelada)]]/Tabela1[[#This Row],[Qsup Secção E]])</f>
        <v xml:space="preserve"> -</v>
      </c>
      <c r="Z6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6" spans="2:27" s="1" customFormat="1" x14ac:dyDescent="0.3">
      <c r="B636" s="145"/>
      <c r="C636" s="146"/>
      <c r="D636" s="146"/>
      <c r="E636" s="146"/>
      <c r="F636" s="146"/>
      <c r="G636" s="146"/>
      <c r="H636" s="147"/>
      <c r="I636" s="146"/>
      <c r="J636" s="146"/>
      <c r="K636" s="146"/>
      <c r="L6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6" s="151" t="str">
        <f>IF(Tabela1[[#This Row],[Qinf Secção H]]=" -", " -", Tabela1[[#This Row],[Quantidade máxima (q) (tonelada)]]/Tabela1[[#This Row],[Qinf Secção H]])</f>
        <v xml:space="preserve"> -</v>
      </c>
      <c r="U636" s="152" t="str">
        <f>IF(Tabela1[[#This Row],[Qinf Secção P]]=" -", " -", Tabela1[[#This Row],[Quantidade máxima (q) (tonelada)]]/Tabela1[[#This Row],[Qinf Secção P]])</f>
        <v xml:space="preserve"> -</v>
      </c>
      <c r="V636" s="153" t="str">
        <f>IF(Tabela1[[#This Row],[Qinf Secção E]]=" -", " -", Tabela1[[#This Row],[Quantidade máxima (q) (tonelada)]]/Tabela1[[#This Row],[Qinf Secção E]])</f>
        <v xml:space="preserve"> -</v>
      </c>
      <c r="W636" s="152" t="str">
        <f>IF(Tabela1[[#This Row],[Qsup Secção H]]=" -", " -", Tabela1[[#This Row],[Quantidade máxima (q) (tonelada)]]/Tabela1[[#This Row],[Qsup Secção H]])</f>
        <v xml:space="preserve"> -</v>
      </c>
      <c r="X636" s="152" t="str">
        <f>IF(Tabela1[[#This Row],[Qsup Secção P]]=" -", " -", Tabela1[[#This Row],[Quantidade máxima (q) (tonelada)]]/Tabela1[[#This Row],[Qsup Secção P]])</f>
        <v xml:space="preserve"> -</v>
      </c>
      <c r="Y636" s="153" t="str">
        <f>IF(Tabela1[[#This Row],[Qsup Secção E]]=" -", " -", Tabela1[[#This Row],[Quantidade máxima (q) (tonelada)]]/Tabela1[[#This Row],[Qsup Secção E]])</f>
        <v xml:space="preserve"> -</v>
      </c>
      <c r="Z6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7" spans="2:27" s="1" customFormat="1" x14ac:dyDescent="0.3">
      <c r="B637" s="145"/>
      <c r="C637" s="146"/>
      <c r="D637" s="146"/>
      <c r="E637" s="146"/>
      <c r="F637" s="146"/>
      <c r="G637" s="146"/>
      <c r="H637" s="147"/>
      <c r="I637" s="146"/>
      <c r="J637" s="146"/>
      <c r="K637" s="146"/>
      <c r="L6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7" s="151" t="str">
        <f>IF(Tabela1[[#This Row],[Qinf Secção H]]=" -", " -", Tabela1[[#This Row],[Quantidade máxima (q) (tonelada)]]/Tabela1[[#This Row],[Qinf Secção H]])</f>
        <v xml:space="preserve"> -</v>
      </c>
      <c r="U637" s="152" t="str">
        <f>IF(Tabela1[[#This Row],[Qinf Secção P]]=" -", " -", Tabela1[[#This Row],[Quantidade máxima (q) (tonelada)]]/Tabela1[[#This Row],[Qinf Secção P]])</f>
        <v xml:space="preserve"> -</v>
      </c>
      <c r="V637" s="153" t="str">
        <f>IF(Tabela1[[#This Row],[Qinf Secção E]]=" -", " -", Tabela1[[#This Row],[Quantidade máxima (q) (tonelada)]]/Tabela1[[#This Row],[Qinf Secção E]])</f>
        <v xml:space="preserve"> -</v>
      </c>
      <c r="W637" s="152" t="str">
        <f>IF(Tabela1[[#This Row],[Qsup Secção H]]=" -", " -", Tabela1[[#This Row],[Quantidade máxima (q) (tonelada)]]/Tabela1[[#This Row],[Qsup Secção H]])</f>
        <v xml:space="preserve"> -</v>
      </c>
      <c r="X637" s="152" t="str">
        <f>IF(Tabela1[[#This Row],[Qsup Secção P]]=" -", " -", Tabela1[[#This Row],[Quantidade máxima (q) (tonelada)]]/Tabela1[[#This Row],[Qsup Secção P]])</f>
        <v xml:space="preserve"> -</v>
      </c>
      <c r="Y637" s="153" t="str">
        <f>IF(Tabela1[[#This Row],[Qsup Secção E]]=" -", " -", Tabela1[[#This Row],[Quantidade máxima (q) (tonelada)]]/Tabela1[[#This Row],[Qsup Secção E]])</f>
        <v xml:space="preserve"> -</v>
      </c>
      <c r="Z6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8" spans="2:27" s="1" customFormat="1" x14ac:dyDescent="0.3">
      <c r="B638" s="145"/>
      <c r="C638" s="146"/>
      <c r="D638" s="146"/>
      <c r="E638" s="146"/>
      <c r="F638" s="146"/>
      <c r="G638" s="146"/>
      <c r="H638" s="147"/>
      <c r="I638" s="146"/>
      <c r="J638" s="146"/>
      <c r="K638" s="146"/>
      <c r="L6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8" s="151" t="str">
        <f>IF(Tabela1[[#This Row],[Qinf Secção H]]=" -", " -", Tabela1[[#This Row],[Quantidade máxima (q) (tonelada)]]/Tabela1[[#This Row],[Qinf Secção H]])</f>
        <v xml:space="preserve"> -</v>
      </c>
      <c r="U638" s="152" t="str">
        <f>IF(Tabela1[[#This Row],[Qinf Secção P]]=" -", " -", Tabela1[[#This Row],[Quantidade máxima (q) (tonelada)]]/Tabela1[[#This Row],[Qinf Secção P]])</f>
        <v xml:space="preserve"> -</v>
      </c>
      <c r="V638" s="153" t="str">
        <f>IF(Tabela1[[#This Row],[Qinf Secção E]]=" -", " -", Tabela1[[#This Row],[Quantidade máxima (q) (tonelada)]]/Tabela1[[#This Row],[Qinf Secção E]])</f>
        <v xml:space="preserve"> -</v>
      </c>
      <c r="W638" s="152" t="str">
        <f>IF(Tabela1[[#This Row],[Qsup Secção H]]=" -", " -", Tabela1[[#This Row],[Quantidade máxima (q) (tonelada)]]/Tabela1[[#This Row],[Qsup Secção H]])</f>
        <v xml:space="preserve"> -</v>
      </c>
      <c r="X638" s="152" t="str">
        <f>IF(Tabela1[[#This Row],[Qsup Secção P]]=" -", " -", Tabela1[[#This Row],[Quantidade máxima (q) (tonelada)]]/Tabela1[[#This Row],[Qsup Secção P]])</f>
        <v xml:space="preserve"> -</v>
      </c>
      <c r="Y638" s="153" t="str">
        <f>IF(Tabela1[[#This Row],[Qsup Secção E]]=" -", " -", Tabela1[[#This Row],[Quantidade máxima (q) (tonelada)]]/Tabela1[[#This Row],[Qsup Secção E]])</f>
        <v xml:space="preserve"> -</v>
      </c>
      <c r="Z6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39" spans="2:27" s="1" customFormat="1" x14ac:dyDescent="0.3">
      <c r="B639" s="145"/>
      <c r="C639" s="146"/>
      <c r="D639" s="146"/>
      <c r="E639" s="146"/>
      <c r="F639" s="146"/>
      <c r="G639" s="146"/>
      <c r="H639" s="147"/>
      <c r="I639" s="146"/>
      <c r="J639" s="146"/>
      <c r="K639" s="146"/>
      <c r="L6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39" s="151" t="str">
        <f>IF(Tabela1[[#This Row],[Qinf Secção H]]=" -", " -", Tabela1[[#This Row],[Quantidade máxima (q) (tonelada)]]/Tabela1[[#This Row],[Qinf Secção H]])</f>
        <v xml:space="preserve"> -</v>
      </c>
      <c r="U639" s="152" t="str">
        <f>IF(Tabela1[[#This Row],[Qinf Secção P]]=" -", " -", Tabela1[[#This Row],[Quantidade máxima (q) (tonelada)]]/Tabela1[[#This Row],[Qinf Secção P]])</f>
        <v xml:space="preserve"> -</v>
      </c>
      <c r="V639" s="153" t="str">
        <f>IF(Tabela1[[#This Row],[Qinf Secção E]]=" -", " -", Tabela1[[#This Row],[Quantidade máxima (q) (tonelada)]]/Tabela1[[#This Row],[Qinf Secção E]])</f>
        <v xml:space="preserve"> -</v>
      </c>
      <c r="W639" s="152" t="str">
        <f>IF(Tabela1[[#This Row],[Qsup Secção H]]=" -", " -", Tabela1[[#This Row],[Quantidade máxima (q) (tonelada)]]/Tabela1[[#This Row],[Qsup Secção H]])</f>
        <v xml:space="preserve"> -</v>
      </c>
      <c r="X639" s="152" t="str">
        <f>IF(Tabela1[[#This Row],[Qsup Secção P]]=" -", " -", Tabela1[[#This Row],[Quantidade máxima (q) (tonelada)]]/Tabela1[[#This Row],[Qsup Secção P]])</f>
        <v xml:space="preserve"> -</v>
      </c>
      <c r="Y639" s="153" t="str">
        <f>IF(Tabela1[[#This Row],[Qsup Secção E]]=" -", " -", Tabela1[[#This Row],[Quantidade máxima (q) (tonelada)]]/Tabela1[[#This Row],[Qsup Secção E]])</f>
        <v xml:space="preserve"> -</v>
      </c>
      <c r="Z6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0" spans="2:27" s="1" customFormat="1" x14ac:dyDescent="0.3">
      <c r="B640" s="145"/>
      <c r="C640" s="146"/>
      <c r="D640" s="146"/>
      <c r="E640" s="146"/>
      <c r="F640" s="146"/>
      <c r="G640" s="146"/>
      <c r="H640" s="147"/>
      <c r="I640" s="146"/>
      <c r="J640" s="146"/>
      <c r="K640" s="146"/>
      <c r="L6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0" s="151" t="str">
        <f>IF(Tabela1[[#This Row],[Qinf Secção H]]=" -", " -", Tabela1[[#This Row],[Quantidade máxima (q) (tonelada)]]/Tabela1[[#This Row],[Qinf Secção H]])</f>
        <v xml:space="preserve"> -</v>
      </c>
      <c r="U640" s="152" t="str">
        <f>IF(Tabela1[[#This Row],[Qinf Secção P]]=" -", " -", Tabela1[[#This Row],[Quantidade máxima (q) (tonelada)]]/Tabela1[[#This Row],[Qinf Secção P]])</f>
        <v xml:space="preserve"> -</v>
      </c>
      <c r="V640" s="153" t="str">
        <f>IF(Tabela1[[#This Row],[Qinf Secção E]]=" -", " -", Tabela1[[#This Row],[Quantidade máxima (q) (tonelada)]]/Tabela1[[#This Row],[Qinf Secção E]])</f>
        <v xml:space="preserve"> -</v>
      </c>
      <c r="W640" s="152" t="str">
        <f>IF(Tabela1[[#This Row],[Qsup Secção H]]=" -", " -", Tabela1[[#This Row],[Quantidade máxima (q) (tonelada)]]/Tabela1[[#This Row],[Qsup Secção H]])</f>
        <v xml:space="preserve"> -</v>
      </c>
      <c r="X640" s="152" t="str">
        <f>IF(Tabela1[[#This Row],[Qsup Secção P]]=" -", " -", Tabela1[[#This Row],[Quantidade máxima (q) (tonelada)]]/Tabela1[[#This Row],[Qsup Secção P]])</f>
        <v xml:space="preserve"> -</v>
      </c>
      <c r="Y640" s="153" t="str">
        <f>IF(Tabela1[[#This Row],[Qsup Secção E]]=" -", " -", Tabela1[[#This Row],[Quantidade máxima (q) (tonelada)]]/Tabela1[[#This Row],[Qsup Secção E]])</f>
        <v xml:space="preserve"> -</v>
      </c>
      <c r="Z6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1" spans="2:27" s="1" customFormat="1" x14ac:dyDescent="0.3">
      <c r="B641" s="145"/>
      <c r="C641" s="146"/>
      <c r="D641" s="146"/>
      <c r="E641" s="146"/>
      <c r="F641" s="146"/>
      <c r="G641" s="146"/>
      <c r="H641" s="147"/>
      <c r="I641" s="146"/>
      <c r="J641" s="146"/>
      <c r="K641" s="146"/>
      <c r="L6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1" s="151" t="str">
        <f>IF(Tabela1[[#This Row],[Qinf Secção H]]=" -", " -", Tabela1[[#This Row],[Quantidade máxima (q) (tonelada)]]/Tabela1[[#This Row],[Qinf Secção H]])</f>
        <v xml:space="preserve"> -</v>
      </c>
      <c r="U641" s="152" t="str">
        <f>IF(Tabela1[[#This Row],[Qinf Secção P]]=" -", " -", Tabela1[[#This Row],[Quantidade máxima (q) (tonelada)]]/Tabela1[[#This Row],[Qinf Secção P]])</f>
        <v xml:space="preserve"> -</v>
      </c>
      <c r="V641" s="153" t="str">
        <f>IF(Tabela1[[#This Row],[Qinf Secção E]]=" -", " -", Tabela1[[#This Row],[Quantidade máxima (q) (tonelada)]]/Tabela1[[#This Row],[Qinf Secção E]])</f>
        <v xml:space="preserve"> -</v>
      </c>
      <c r="W641" s="152" t="str">
        <f>IF(Tabela1[[#This Row],[Qsup Secção H]]=" -", " -", Tabela1[[#This Row],[Quantidade máxima (q) (tonelada)]]/Tabela1[[#This Row],[Qsup Secção H]])</f>
        <v xml:space="preserve"> -</v>
      </c>
      <c r="X641" s="152" t="str">
        <f>IF(Tabela1[[#This Row],[Qsup Secção P]]=" -", " -", Tabela1[[#This Row],[Quantidade máxima (q) (tonelada)]]/Tabela1[[#This Row],[Qsup Secção P]])</f>
        <v xml:space="preserve"> -</v>
      </c>
      <c r="Y641" s="153" t="str">
        <f>IF(Tabela1[[#This Row],[Qsup Secção E]]=" -", " -", Tabela1[[#This Row],[Quantidade máxima (q) (tonelada)]]/Tabela1[[#This Row],[Qsup Secção E]])</f>
        <v xml:space="preserve"> -</v>
      </c>
      <c r="Z6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2" spans="2:27" s="1" customFormat="1" x14ac:dyDescent="0.3">
      <c r="B642" s="145"/>
      <c r="C642" s="146"/>
      <c r="D642" s="146"/>
      <c r="E642" s="146"/>
      <c r="F642" s="146"/>
      <c r="G642" s="146"/>
      <c r="H642" s="147"/>
      <c r="I642" s="146"/>
      <c r="J642" s="146"/>
      <c r="K642" s="146"/>
      <c r="L6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2" s="151" t="str">
        <f>IF(Tabela1[[#This Row],[Qinf Secção H]]=" -", " -", Tabela1[[#This Row],[Quantidade máxima (q) (tonelada)]]/Tabela1[[#This Row],[Qinf Secção H]])</f>
        <v xml:space="preserve"> -</v>
      </c>
      <c r="U642" s="152" t="str">
        <f>IF(Tabela1[[#This Row],[Qinf Secção P]]=" -", " -", Tabela1[[#This Row],[Quantidade máxima (q) (tonelada)]]/Tabela1[[#This Row],[Qinf Secção P]])</f>
        <v xml:space="preserve"> -</v>
      </c>
      <c r="V642" s="153" t="str">
        <f>IF(Tabela1[[#This Row],[Qinf Secção E]]=" -", " -", Tabela1[[#This Row],[Quantidade máxima (q) (tonelada)]]/Tabela1[[#This Row],[Qinf Secção E]])</f>
        <v xml:space="preserve"> -</v>
      </c>
      <c r="W642" s="152" t="str">
        <f>IF(Tabela1[[#This Row],[Qsup Secção H]]=" -", " -", Tabela1[[#This Row],[Quantidade máxima (q) (tonelada)]]/Tabela1[[#This Row],[Qsup Secção H]])</f>
        <v xml:space="preserve"> -</v>
      </c>
      <c r="X642" s="152" t="str">
        <f>IF(Tabela1[[#This Row],[Qsup Secção P]]=" -", " -", Tabela1[[#This Row],[Quantidade máxima (q) (tonelada)]]/Tabela1[[#This Row],[Qsup Secção P]])</f>
        <v xml:space="preserve"> -</v>
      </c>
      <c r="Y642" s="153" t="str">
        <f>IF(Tabela1[[#This Row],[Qsup Secção E]]=" -", " -", Tabela1[[#This Row],[Quantidade máxima (q) (tonelada)]]/Tabela1[[#This Row],[Qsup Secção E]])</f>
        <v xml:space="preserve"> -</v>
      </c>
      <c r="Z6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3" spans="2:27" s="1" customFormat="1" x14ac:dyDescent="0.3">
      <c r="B643" s="145"/>
      <c r="C643" s="146"/>
      <c r="D643" s="146"/>
      <c r="E643" s="146"/>
      <c r="F643" s="146"/>
      <c r="G643" s="146"/>
      <c r="H643" s="147"/>
      <c r="I643" s="146"/>
      <c r="J643" s="146"/>
      <c r="K643" s="146"/>
      <c r="L6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3" s="151" t="str">
        <f>IF(Tabela1[[#This Row],[Qinf Secção H]]=" -", " -", Tabela1[[#This Row],[Quantidade máxima (q) (tonelada)]]/Tabela1[[#This Row],[Qinf Secção H]])</f>
        <v xml:space="preserve"> -</v>
      </c>
      <c r="U643" s="152" t="str">
        <f>IF(Tabela1[[#This Row],[Qinf Secção P]]=" -", " -", Tabela1[[#This Row],[Quantidade máxima (q) (tonelada)]]/Tabela1[[#This Row],[Qinf Secção P]])</f>
        <v xml:space="preserve"> -</v>
      </c>
      <c r="V643" s="153" t="str">
        <f>IF(Tabela1[[#This Row],[Qinf Secção E]]=" -", " -", Tabela1[[#This Row],[Quantidade máxima (q) (tonelada)]]/Tabela1[[#This Row],[Qinf Secção E]])</f>
        <v xml:space="preserve"> -</v>
      </c>
      <c r="W643" s="152" t="str">
        <f>IF(Tabela1[[#This Row],[Qsup Secção H]]=" -", " -", Tabela1[[#This Row],[Quantidade máxima (q) (tonelada)]]/Tabela1[[#This Row],[Qsup Secção H]])</f>
        <v xml:space="preserve"> -</v>
      </c>
      <c r="X643" s="152" t="str">
        <f>IF(Tabela1[[#This Row],[Qsup Secção P]]=" -", " -", Tabela1[[#This Row],[Quantidade máxima (q) (tonelada)]]/Tabela1[[#This Row],[Qsup Secção P]])</f>
        <v xml:space="preserve"> -</v>
      </c>
      <c r="Y643" s="153" t="str">
        <f>IF(Tabela1[[#This Row],[Qsup Secção E]]=" -", " -", Tabela1[[#This Row],[Quantidade máxima (q) (tonelada)]]/Tabela1[[#This Row],[Qsup Secção E]])</f>
        <v xml:space="preserve"> -</v>
      </c>
      <c r="Z6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4" spans="2:27" s="1" customFormat="1" x14ac:dyDescent="0.3">
      <c r="B644" s="145"/>
      <c r="C644" s="146"/>
      <c r="D644" s="146"/>
      <c r="E644" s="146"/>
      <c r="F644" s="146"/>
      <c r="G644" s="146"/>
      <c r="H644" s="147"/>
      <c r="I644" s="146"/>
      <c r="J644" s="146"/>
      <c r="K644" s="146"/>
      <c r="L6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4" s="151" t="str">
        <f>IF(Tabela1[[#This Row],[Qinf Secção H]]=" -", " -", Tabela1[[#This Row],[Quantidade máxima (q) (tonelada)]]/Tabela1[[#This Row],[Qinf Secção H]])</f>
        <v xml:space="preserve"> -</v>
      </c>
      <c r="U644" s="152" t="str">
        <f>IF(Tabela1[[#This Row],[Qinf Secção P]]=" -", " -", Tabela1[[#This Row],[Quantidade máxima (q) (tonelada)]]/Tabela1[[#This Row],[Qinf Secção P]])</f>
        <v xml:space="preserve"> -</v>
      </c>
      <c r="V644" s="153" t="str">
        <f>IF(Tabela1[[#This Row],[Qinf Secção E]]=" -", " -", Tabela1[[#This Row],[Quantidade máxima (q) (tonelada)]]/Tabela1[[#This Row],[Qinf Secção E]])</f>
        <v xml:space="preserve"> -</v>
      </c>
      <c r="W644" s="152" t="str">
        <f>IF(Tabela1[[#This Row],[Qsup Secção H]]=" -", " -", Tabela1[[#This Row],[Quantidade máxima (q) (tonelada)]]/Tabela1[[#This Row],[Qsup Secção H]])</f>
        <v xml:space="preserve"> -</v>
      </c>
      <c r="X644" s="152" t="str">
        <f>IF(Tabela1[[#This Row],[Qsup Secção P]]=" -", " -", Tabela1[[#This Row],[Quantidade máxima (q) (tonelada)]]/Tabela1[[#This Row],[Qsup Secção P]])</f>
        <v xml:space="preserve"> -</v>
      </c>
      <c r="Y644" s="153" t="str">
        <f>IF(Tabela1[[#This Row],[Qsup Secção E]]=" -", " -", Tabela1[[#This Row],[Quantidade máxima (q) (tonelada)]]/Tabela1[[#This Row],[Qsup Secção E]])</f>
        <v xml:space="preserve"> -</v>
      </c>
      <c r="Z6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5" spans="2:27" s="1" customFormat="1" x14ac:dyDescent="0.3">
      <c r="B645" s="145"/>
      <c r="C645" s="146"/>
      <c r="D645" s="146"/>
      <c r="E645" s="146"/>
      <c r="F645" s="146"/>
      <c r="G645" s="146"/>
      <c r="H645" s="147"/>
      <c r="I645" s="146"/>
      <c r="J645" s="146"/>
      <c r="K645" s="146"/>
      <c r="L6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5" s="151" t="str">
        <f>IF(Tabela1[[#This Row],[Qinf Secção H]]=" -", " -", Tabela1[[#This Row],[Quantidade máxima (q) (tonelada)]]/Tabela1[[#This Row],[Qinf Secção H]])</f>
        <v xml:space="preserve"> -</v>
      </c>
      <c r="U645" s="152" t="str">
        <f>IF(Tabela1[[#This Row],[Qinf Secção P]]=" -", " -", Tabela1[[#This Row],[Quantidade máxima (q) (tonelada)]]/Tabela1[[#This Row],[Qinf Secção P]])</f>
        <v xml:space="preserve"> -</v>
      </c>
      <c r="V645" s="153" t="str">
        <f>IF(Tabela1[[#This Row],[Qinf Secção E]]=" -", " -", Tabela1[[#This Row],[Quantidade máxima (q) (tonelada)]]/Tabela1[[#This Row],[Qinf Secção E]])</f>
        <v xml:space="preserve"> -</v>
      </c>
      <c r="W645" s="152" t="str">
        <f>IF(Tabela1[[#This Row],[Qsup Secção H]]=" -", " -", Tabela1[[#This Row],[Quantidade máxima (q) (tonelada)]]/Tabela1[[#This Row],[Qsup Secção H]])</f>
        <v xml:space="preserve"> -</v>
      </c>
      <c r="X645" s="152" t="str">
        <f>IF(Tabela1[[#This Row],[Qsup Secção P]]=" -", " -", Tabela1[[#This Row],[Quantidade máxima (q) (tonelada)]]/Tabela1[[#This Row],[Qsup Secção P]])</f>
        <v xml:space="preserve"> -</v>
      </c>
      <c r="Y645" s="153" t="str">
        <f>IF(Tabela1[[#This Row],[Qsup Secção E]]=" -", " -", Tabela1[[#This Row],[Quantidade máxima (q) (tonelada)]]/Tabela1[[#This Row],[Qsup Secção E]])</f>
        <v xml:space="preserve"> -</v>
      </c>
      <c r="Z6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6" spans="2:27" s="1" customFormat="1" x14ac:dyDescent="0.3">
      <c r="B646" s="145"/>
      <c r="C646" s="146"/>
      <c r="D646" s="146"/>
      <c r="E646" s="146"/>
      <c r="F646" s="146"/>
      <c r="G646" s="146"/>
      <c r="H646" s="147"/>
      <c r="I646" s="146"/>
      <c r="J646" s="146"/>
      <c r="K646" s="146"/>
      <c r="L6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6" s="151" t="str">
        <f>IF(Tabela1[[#This Row],[Qinf Secção H]]=" -", " -", Tabela1[[#This Row],[Quantidade máxima (q) (tonelada)]]/Tabela1[[#This Row],[Qinf Secção H]])</f>
        <v xml:space="preserve"> -</v>
      </c>
      <c r="U646" s="152" t="str">
        <f>IF(Tabela1[[#This Row],[Qinf Secção P]]=" -", " -", Tabela1[[#This Row],[Quantidade máxima (q) (tonelada)]]/Tabela1[[#This Row],[Qinf Secção P]])</f>
        <v xml:space="preserve"> -</v>
      </c>
      <c r="V646" s="153" t="str">
        <f>IF(Tabela1[[#This Row],[Qinf Secção E]]=" -", " -", Tabela1[[#This Row],[Quantidade máxima (q) (tonelada)]]/Tabela1[[#This Row],[Qinf Secção E]])</f>
        <v xml:space="preserve"> -</v>
      </c>
      <c r="W646" s="152" t="str">
        <f>IF(Tabela1[[#This Row],[Qsup Secção H]]=" -", " -", Tabela1[[#This Row],[Quantidade máxima (q) (tonelada)]]/Tabela1[[#This Row],[Qsup Secção H]])</f>
        <v xml:space="preserve"> -</v>
      </c>
      <c r="X646" s="152" t="str">
        <f>IF(Tabela1[[#This Row],[Qsup Secção P]]=" -", " -", Tabela1[[#This Row],[Quantidade máxima (q) (tonelada)]]/Tabela1[[#This Row],[Qsup Secção P]])</f>
        <v xml:space="preserve"> -</v>
      </c>
      <c r="Y646" s="153" t="str">
        <f>IF(Tabela1[[#This Row],[Qsup Secção E]]=" -", " -", Tabela1[[#This Row],[Quantidade máxima (q) (tonelada)]]/Tabela1[[#This Row],[Qsup Secção E]])</f>
        <v xml:space="preserve"> -</v>
      </c>
      <c r="Z6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7" spans="2:27" s="1" customFormat="1" x14ac:dyDescent="0.3">
      <c r="B647" s="145"/>
      <c r="C647" s="146"/>
      <c r="D647" s="146"/>
      <c r="E647" s="146"/>
      <c r="F647" s="146"/>
      <c r="G647" s="146"/>
      <c r="H647" s="147"/>
      <c r="I647" s="146"/>
      <c r="J647" s="146"/>
      <c r="K647" s="146"/>
      <c r="L6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7" s="151" t="str">
        <f>IF(Tabela1[[#This Row],[Qinf Secção H]]=" -", " -", Tabela1[[#This Row],[Quantidade máxima (q) (tonelada)]]/Tabela1[[#This Row],[Qinf Secção H]])</f>
        <v xml:space="preserve"> -</v>
      </c>
      <c r="U647" s="152" t="str">
        <f>IF(Tabela1[[#This Row],[Qinf Secção P]]=" -", " -", Tabela1[[#This Row],[Quantidade máxima (q) (tonelada)]]/Tabela1[[#This Row],[Qinf Secção P]])</f>
        <v xml:space="preserve"> -</v>
      </c>
      <c r="V647" s="153" t="str">
        <f>IF(Tabela1[[#This Row],[Qinf Secção E]]=" -", " -", Tabela1[[#This Row],[Quantidade máxima (q) (tonelada)]]/Tabela1[[#This Row],[Qinf Secção E]])</f>
        <v xml:space="preserve"> -</v>
      </c>
      <c r="W647" s="152" t="str">
        <f>IF(Tabela1[[#This Row],[Qsup Secção H]]=" -", " -", Tabela1[[#This Row],[Quantidade máxima (q) (tonelada)]]/Tabela1[[#This Row],[Qsup Secção H]])</f>
        <v xml:space="preserve"> -</v>
      </c>
      <c r="X647" s="152" t="str">
        <f>IF(Tabela1[[#This Row],[Qsup Secção P]]=" -", " -", Tabela1[[#This Row],[Quantidade máxima (q) (tonelada)]]/Tabela1[[#This Row],[Qsup Secção P]])</f>
        <v xml:space="preserve"> -</v>
      </c>
      <c r="Y647" s="153" t="str">
        <f>IF(Tabela1[[#This Row],[Qsup Secção E]]=" -", " -", Tabela1[[#This Row],[Quantidade máxima (q) (tonelada)]]/Tabela1[[#This Row],[Qsup Secção E]])</f>
        <v xml:space="preserve"> -</v>
      </c>
      <c r="Z6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8" spans="2:27" s="1" customFormat="1" x14ac:dyDescent="0.3">
      <c r="B648" s="145"/>
      <c r="C648" s="146"/>
      <c r="D648" s="146"/>
      <c r="E648" s="146"/>
      <c r="F648" s="146"/>
      <c r="G648" s="146"/>
      <c r="H648" s="147"/>
      <c r="I648" s="146"/>
      <c r="J648" s="146"/>
      <c r="K648" s="146"/>
      <c r="L6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8" s="151" t="str">
        <f>IF(Tabela1[[#This Row],[Qinf Secção H]]=" -", " -", Tabela1[[#This Row],[Quantidade máxima (q) (tonelada)]]/Tabela1[[#This Row],[Qinf Secção H]])</f>
        <v xml:space="preserve"> -</v>
      </c>
      <c r="U648" s="152" t="str">
        <f>IF(Tabela1[[#This Row],[Qinf Secção P]]=" -", " -", Tabela1[[#This Row],[Quantidade máxima (q) (tonelada)]]/Tabela1[[#This Row],[Qinf Secção P]])</f>
        <v xml:space="preserve"> -</v>
      </c>
      <c r="V648" s="153" t="str">
        <f>IF(Tabela1[[#This Row],[Qinf Secção E]]=" -", " -", Tabela1[[#This Row],[Quantidade máxima (q) (tonelada)]]/Tabela1[[#This Row],[Qinf Secção E]])</f>
        <v xml:space="preserve"> -</v>
      </c>
      <c r="W648" s="152" t="str">
        <f>IF(Tabela1[[#This Row],[Qsup Secção H]]=" -", " -", Tabela1[[#This Row],[Quantidade máxima (q) (tonelada)]]/Tabela1[[#This Row],[Qsup Secção H]])</f>
        <v xml:space="preserve"> -</v>
      </c>
      <c r="X648" s="152" t="str">
        <f>IF(Tabela1[[#This Row],[Qsup Secção P]]=" -", " -", Tabela1[[#This Row],[Quantidade máxima (q) (tonelada)]]/Tabela1[[#This Row],[Qsup Secção P]])</f>
        <v xml:space="preserve"> -</v>
      </c>
      <c r="Y648" s="153" t="str">
        <f>IF(Tabela1[[#This Row],[Qsup Secção E]]=" -", " -", Tabela1[[#This Row],[Quantidade máxima (q) (tonelada)]]/Tabela1[[#This Row],[Qsup Secção E]])</f>
        <v xml:space="preserve"> -</v>
      </c>
      <c r="Z6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49" spans="2:27" s="1" customFormat="1" x14ac:dyDescent="0.3">
      <c r="B649" s="145"/>
      <c r="C649" s="146"/>
      <c r="D649" s="146"/>
      <c r="E649" s="146"/>
      <c r="F649" s="146"/>
      <c r="G649" s="146"/>
      <c r="H649" s="147"/>
      <c r="I649" s="146"/>
      <c r="J649" s="146"/>
      <c r="K649" s="146"/>
      <c r="L6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49" s="151" t="str">
        <f>IF(Tabela1[[#This Row],[Qinf Secção H]]=" -", " -", Tabela1[[#This Row],[Quantidade máxima (q) (tonelada)]]/Tabela1[[#This Row],[Qinf Secção H]])</f>
        <v xml:space="preserve"> -</v>
      </c>
      <c r="U649" s="152" t="str">
        <f>IF(Tabela1[[#This Row],[Qinf Secção P]]=" -", " -", Tabela1[[#This Row],[Quantidade máxima (q) (tonelada)]]/Tabela1[[#This Row],[Qinf Secção P]])</f>
        <v xml:space="preserve"> -</v>
      </c>
      <c r="V649" s="153" t="str">
        <f>IF(Tabela1[[#This Row],[Qinf Secção E]]=" -", " -", Tabela1[[#This Row],[Quantidade máxima (q) (tonelada)]]/Tabela1[[#This Row],[Qinf Secção E]])</f>
        <v xml:space="preserve"> -</v>
      </c>
      <c r="W649" s="152" t="str">
        <f>IF(Tabela1[[#This Row],[Qsup Secção H]]=" -", " -", Tabela1[[#This Row],[Quantidade máxima (q) (tonelada)]]/Tabela1[[#This Row],[Qsup Secção H]])</f>
        <v xml:space="preserve"> -</v>
      </c>
      <c r="X649" s="152" t="str">
        <f>IF(Tabela1[[#This Row],[Qsup Secção P]]=" -", " -", Tabela1[[#This Row],[Quantidade máxima (q) (tonelada)]]/Tabela1[[#This Row],[Qsup Secção P]])</f>
        <v xml:space="preserve"> -</v>
      </c>
      <c r="Y649" s="153" t="str">
        <f>IF(Tabela1[[#This Row],[Qsup Secção E]]=" -", " -", Tabela1[[#This Row],[Quantidade máxima (q) (tonelada)]]/Tabela1[[#This Row],[Qsup Secção E]])</f>
        <v xml:space="preserve"> -</v>
      </c>
      <c r="Z6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0" spans="2:27" s="1" customFormat="1" x14ac:dyDescent="0.3">
      <c r="B650" s="145"/>
      <c r="C650" s="146"/>
      <c r="D650" s="146"/>
      <c r="E650" s="146"/>
      <c r="F650" s="146"/>
      <c r="G650" s="146"/>
      <c r="H650" s="147"/>
      <c r="I650" s="146"/>
      <c r="J650" s="146"/>
      <c r="K650" s="146"/>
      <c r="L6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0" s="151" t="str">
        <f>IF(Tabela1[[#This Row],[Qinf Secção H]]=" -", " -", Tabela1[[#This Row],[Quantidade máxima (q) (tonelada)]]/Tabela1[[#This Row],[Qinf Secção H]])</f>
        <v xml:space="preserve"> -</v>
      </c>
      <c r="U650" s="152" t="str">
        <f>IF(Tabela1[[#This Row],[Qinf Secção P]]=" -", " -", Tabela1[[#This Row],[Quantidade máxima (q) (tonelada)]]/Tabela1[[#This Row],[Qinf Secção P]])</f>
        <v xml:space="preserve"> -</v>
      </c>
      <c r="V650" s="153" t="str">
        <f>IF(Tabela1[[#This Row],[Qinf Secção E]]=" -", " -", Tabela1[[#This Row],[Quantidade máxima (q) (tonelada)]]/Tabela1[[#This Row],[Qinf Secção E]])</f>
        <v xml:space="preserve"> -</v>
      </c>
      <c r="W650" s="152" t="str">
        <f>IF(Tabela1[[#This Row],[Qsup Secção H]]=" -", " -", Tabela1[[#This Row],[Quantidade máxima (q) (tonelada)]]/Tabela1[[#This Row],[Qsup Secção H]])</f>
        <v xml:space="preserve"> -</v>
      </c>
      <c r="X650" s="152" t="str">
        <f>IF(Tabela1[[#This Row],[Qsup Secção P]]=" -", " -", Tabela1[[#This Row],[Quantidade máxima (q) (tonelada)]]/Tabela1[[#This Row],[Qsup Secção P]])</f>
        <v xml:space="preserve"> -</v>
      </c>
      <c r="Y650" s="153" t="str">
        <f>IF(Tabela1[[#This Row],[Qsup Secção E]]=" -", " -", Tabela1[[#This Row],[Quantidade máxima (q) (tonelada)]]/Tabela1[[#This Row],[Qsup Secção E]])</f>
        <v xml:space="preserve"> -</v>
      </c>
      <c r="Z6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1" spans="2:27" s="1" customFormat="1" x14ac:dyDescent="0.3">
      <c r="B651" s="145"/>
      <c r="C651" s="146"/>
      <c r="D651" s="146"/>
      <c r="E651" s="146"/>
      <c r="F651" s="146"/>
      <c r="G651" s="146"/>
      <c r="H651" s="147"/>
      <c r="I651" s="146"/>
      <c r="J651" s="146"/>
      <c r="K651" s="146"/>
      <c r="L6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1" s="151" t="str">
        <f>IF(Tabela1[[#This Row],[Qinf Secção H]]=" -", " -", Tabela1[[#This Row],[Quantidade máxima (q) (tonelada)]]/Tabela1[[#This Row],[Qinf Secção H]])</f>
        <v xml:space="preserve"> -</v>
      </c>
      <c r="U651" s="152" t="str">
        <f>IF(Tabela1[[#This Row],[Qinf Secção P]]=" -", " -", Tabela1[[#This Row],[Quantidade máxima (q) (tonelada)]]/Tabela1[[#This Row],[Qinf Secção P]])</f>
        <v xml:space="preserve"> -</v>
      </c>
      <c r="V651" s="153" t="str">
        <f>IF(Tabela1[[#This Row],[Qinf Secção E]]=" -", " -", Tabela1[[#This Row],[Quantidade máxima (q) (tonelada)]]/Tabela1[[#This Row],[Qinf Secção E]])</f>
        <v xml:space="preserve"> -</v>
      </c>
      <c r="W651" s="152" t="str">
        <f>IF(Tabela1[[#This Row],[Qsup Secção H]]=" -", " -", Tabela1[[#This Row],[Quantidade máxima (q) (tonelada)]]/Tabela1[[#This Row],[Qsup Secção H]])</f>
        <v xml:space="preserve"> -</v>
      </c>
      <c r="X651" s="152" t="str">
        <f>IF(Tabela1[[#This Row],[Qsup Secção P]]=" -", " -", Tabela1[[#This Row],[Quantidade máxima (q) (tonelada)]]/Tabela1[[#This Row],[Qsup Secção P]])</f>
        <v xml:space="preserve"> -</v>
      </c>
      <c r="Y651" s="153" t="str">
        <f>IF(Tabela1[[#This Row],[Qsup Secção E]]=" -", " -", Tabela1[[#This Row],[Quantidade máxima (q) (tonelada)]]/Tabela1[[#This Row],[Qsup Secção E]])</f>
        <v xml:space="preserve"> -</v>
      </c>
      <c r="Z6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2" spans="2:27" s="1" customFormat="1" x14ac:dyDescent="0.3">
      <c r="B652" s="145"/>
      <c r="C652" s="146"/>
      <c r="D652" s="146"/>
      <c r="E652" s="146"/>
      <c r="F652" s="146"/>
      <c r="G652" s="146"/>
      <c r="H652" s="147"/>
      <c r="I652" s="146"/>
      <c r="J652" s="146"/>
      <c r="K652" s="146"/>
      <c r="L6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2" s="151" t="str">
        <f>IF(Tabela1[[#This Row],[Qinf Secção H]]=" -", " -", Tabela1[[#This Row],[Quantidade máxima (q) (tonelada)]]/Tabela1[[#This Row],[Qinf Secção H]])</f>
        <v xml:space="preserve"> -</v>
      </c>
      <c r="U652" s="152" t="str">
        <f>IF(Tabela1[[#This Row],[Qinf Secção P]]=" -", " -", Tabela1[[#This Row],[Quantidade máxima (q) (tonelada)]]/Tabela1[[#This Row],[Qinf Secção P]])</f>
        <v xml:space="preserve"> -</v>
      </c>
      <c r="V652" s="153" t="str">
        <f>IF(Tabela1[[#This Row],[Qinf Secção E]]=" -", " -", Tabela1[[#This Row],[Quantidade máxima (q) (tonelada)]]/Tabela1[[#This Row],[Qinf Secção E]])</f>
        <v xml:space="preserve"> -</v>
      </c>
      <c r="W652" s="152" t="str">
        <f>IF(Tabela1[[#This Row],[Qsup Secção H]]=" -", " -", Tabela1[[#This Row],[Quantidade máxima (q) (tonelada)]]/Tabela1[[#This Row],[Qsup Secção H]])</f>
        <v xml:space="preserve"> -</v>
      </c>
      <c r="X652" s="152" t="str">
        <f>IF(Tabela1[[#This Row],[Qsup Secção P]]=" -", " -", Tabela1[[#This Row],[Quantidade máxima (q) (tonelada)]]/Tabela1[[#This Row],[Qsup Secção P]])</f>
        <v xml:space="preserve"> -</v>
      </c>
      <c r="Y652" s="153" t="str">
        <f>IF(Tabela1[[#This Row],[Qsup Secção E]]=" -", " -", Tabela1[[#This Row],[Quantidade máxima (q) (tonelada)]]/Tabela1[[#This Row],[Qsup Secção E]])</f>
        <v xml:space="preserve"> -</v>
      </c>
      <c r="Z6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3" spans="2:27" s="1" customFormat="1" x14ac:dyDescent="0.3">
      <c r="B653" s="145"/>
      <c r="C653" s="146"/>
      <c r="D653" s="146"/>
      <c r="E653" s="146"/>
      <c r="F653" s="146"/>
      <c r="G653" s="146"/>
      <c r="H653" s="147"/>
      <c r="I653" s="146"/>
      <c r="J653" s="146"/>
      <c r="K653" s="146"/>
      <c r="L6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3" s="151" t="str">
        <f>IF(Tabela1[[#This Row],[Qinf Secção H]]=" -", " -", Tabela1[[#This Row],[Quantidade máxima (q) (tonelada)]]/Tabela1[[#This Row],[Qinf Secção H]])</f>
        <v xml:space="preserve"> -</v>
      </c>
      <c r="U653" s="152" t="str">
        <f>IF(Tabela1[[#This Row],[Qinf Secção P]]=" -", " -", Tabela1[[#This Row],[Quantidade máxima (q) (tonelada)]]/Tabela1[[#This Row],[Qinf Secção P]])</f>
        <v xml:space="preserve"> -</v>
      </c>
      <c r="V653" s="153" t="str">
        <f>IF(Tabela1[[#This Row],[Qinf Secção E]]=" -", " -", Tabela1[[#This Row],[Quantidade máxima (q) (tonelada)]]/Tabela1[[#This Row],[Qinf Secção E]])</f>
        <v xml:space="preserve"> -</v>
      </c>
      <c r="W653" s="152" t="str">
        <f>IF(Tabela1[[#This Row],[Qsup Secção H]]=" -", " -", Tabela1[[#This Row],[Quantidade máxima (q) (tonelada)]]/Tabela1[[#This Row],[Qsup Secção H]])</f>
        <v xml:space="preserve"> -</v>
      </c>
      <c r="X653" s="152" t="str">
        <f>IF(Tabela1[[#This Row],[Qsup Secção P]]=" -", " -", Tabela1[[#This Row],[Quantidade máxima (q) (tonelada)]]/Tabela1[[#This Row],[Qsup Secção P]])</f>
        <v xml:space="preserve"> -</v>
      </c>
      <c r="Y653" s="153" t="str">
        <f>IF(Tabela1[[#This Row],[Qsup Secção E]]=" -", " -", Tabela1[[#This Row],[Quantidade máxima (q) (tonelada)]]/Tabela1[[#This Row],[Qsup Secção E]])</f>
        <v xml:space="preserve"> -</v>
      </c>
      <c r="Z6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4" spans="2:27" s="1" customFormat="1" x14ac:dyDescent="0.3">
      <c r="B654" s="145"/>
      <c r="C654" s="146"/>
      <c r="D654" s="146"/>
      <c r="E654" s="146"/>
      <c r="F654" s="146"/>
      <c r="G654" s="146"/>
      <c r="H654" s="147"/>
      <c r="I654" s="146"/>
      <c r="J654" s="146"/>
      <c r="K654" s="146"/>
      <c r="L6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4" s="151" t="str">
        <f>IF(Tabela1[[#This Row],[Qinf Secção H]]=" -", " -", Tabela1[[#This Row],[Quantidade máxima (q) (tonelada)]]/Tabela1[[#This Row],[Qinf Secção H]])</f>
        <v xml:space="preserve"> -</v>
      </c>
      <c r="U654" s="152" t="str">
        <f>IF(Tabela1[[#This Row],[Qinf Secção P]]=" -", " -", Tabela1[[#This Row],[Quantidade máxima (q) (tonelada)]]/Tabela1[[#This Row],[Qinf Secção P]])</f>
        <v xml:space="preserve"> -</v>
      </c>
      <c r="V654" s="153" t="str">
        <f>IF(Tabela1[[#This Row],[Qinf Secção E]]=" -", " -", Tabela1[[#This Row],[Quantidade máxima (q) (tonelada)]]/Tabela1[[#This Row],[Qinf Secção E]])</f>
        <v xml:space="preserve"> -</v>
      </c>
      <c r="W654" s="152" t="str">
        <f>IF(Tabela1[[#This Row],[Qsup Secção H]]=" -", " -", Tabela1[[#This Row],[Quantidade máxima (q) (tonelada)]]/Tabela1[[#This Row],[Qsup Secção H]])</f>
        <v xml:space="preserve"> -</v>
      </c>
      <c r="X654" s="152" t="str">
        <f>IF(Tabela1[[#This Row],[Qsup Secção P]]=" -", " -", Tabela1[[#This Row],[Quantidade máxima (q) (tonelada)]]/Tabela1[[#This Row],[Qsup Secção P]])</f>
        <v xml:space="preserve"> -</v>
      </c>
      <c r="Y654" s="153" t="str">
        <f>IF(Tabela1[[#This Row],[Qsup Secção E]]=" -", " -", Tabela1[[#This Row],[Quantidade máxima (q) (tonelada)]]/Tabela1[[#This Row],[Qsup Secção E]])</f>
        <v xml:space="preserve"> -</v>
      </c>
      <c r="Z6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5" spans="2:27" s="1" customFormat="1" x14ac:dyDescent="0.3">
      <c r="B655" s="145"/>
      <c r="C655" s="146"/>
      <c r="D655" s="146"/>
      <c r="E655" s="146"/>
      <c r="F655" s="146"/>
      <c r="G655" s="146"/>
      <c r="H655" s="147"/>
      <c r="I655" s="146"/>
      <c r="J655" s="146"/>
      <c r="K655" s="146"/>
      <c r="L6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5" s="151" t="str">
        <f>IF(Tabela1[[#This Row],[Qinf Secção H]]=" -", " -", Tabela1[[#This Row],[Quantidade máxima (q) (tonelada)]]/Tabela1[[#This Row],[Qinf Secção H]])</f>
        <v xml:space="preserve"> -</v>
      </c>
      <c r="U655" s="152" t="str">
        <f>IF(Tabela1[[#This Row],[Qinf Secção P]]=" -", " -", Tabela1[[#This Row],[Quantidade máxima (q) (tonelada)]]/Tabela1[[#This Row],[Qinf Secção P]])</f>
        <v xml:space="preserve"> -</v>
      </c>
      <c r="V655" s="153" t="str">
        <f>IF(Tabela1[[#This Row],[Qinf Secção E]]=" -", " -", Tabela1[[#This Row],[Quantidade máxima (q) (tonelada)]]/Tabela1[[#This Row],[Qinf Secção E]])</f>
        <v xml:space="preserve"> -</v>
      </c>
      <c r="W655" s="152" t="str">
        <f>IF(Tabela1[[#This Row],[Qsup Secção H]]=" -", " -", Tabela1[[#This Row],[Quantidade máxima (q) (tonelada)]]/Tabela1[[#This Row],[Qsup Secção H]])</f>
        <v xml:space="preserve"> -</v>
      </c>
      <c r="X655" s="152" t="str">
        <f>IF(Tabela1[[#This Row],[Qsup Secção P]]=" -", " -", Tabela1[[#This Row],[Quantidade máxima (q) (tonelada)]]/Tabela1[[#This Row],[Qsup Secção P]])</f>
        <v xml:space="preserve"> -</v>
      </c>
      <c r="Y655" s="153" t="str">
        <f>IF(Tabela1[[#This Row],[Qsup Secção E]]=" -", " -", Tabela1[[#This Row],[Quantidade máxima (q) (tonelada)]]/Tabela1[[#This Row],[Qsup Secção E]])</f>
        <v xml:space="preserve"> -</v>
      </c>
      <c r="Z6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6" spans="2:27" s="1" customFormat="1" x14ac:dyDescent="0.3">
      <c r="B656" s="145"/>
      <c r="C656" s="146"/>
      <c r="D656" s="146"/>
      <c r="E656" s="146"/>
      <c r="F656" s="146"/>
      <c r="G656" s="146"/>
      <c r="H656" s="147"/>
      <c r="I656" s="146"/>
      <c r="J656" s="146"/>
      <c r="K656" s="146"/>
      <c r="L6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6" s="151" t="str">
        <f>IF(Tabela1[[#This Row],[Qinf Secção H]]=" -", " -", Tabela1[[#This Row],[Quantidade máxima (q) (tonelada)]]/Tabela1[[#This Row],[Qinf Secção H]])</f>
        <v xml:space="preserve"> -</v>
      </c>
      <c r="U656" s="152" t="str">
        <f>IF(Tabela1[[#This Row],[Qinf Secção P]]=" -", " -", Tabela1[[#This Row],[Quantidade máxima (q) (tonelada)]]/Tabela1[[#This Row],[Qinf Secção P]])</f>
        <v xml:space="preserve"> -</v>
      </c>
      <c r="V656" s="153" t="str">
        <f>IF(Tabela1[[#This Row],[Qinf Secção E]]=" -", " -", Tabela1[[#This Row],[Quantidade máxima (q) (tonelada)]]/Tabela1[[#This Row],[Qinf Secção E]])</f>
        <v xml:space="preserve"> -</v>
      </c>
      <c r="W656" s="152" t="str">
        <f>IF(Tabela1[[#This Row],[Qsup Secção H]]=" -", " -", Tabela1[[#This Row],[Quantidade máxima (q) (tonelada)]]/Tabela1[[#This Row],[Qsup Secção H]])</f>
        <v xml:space="preserve"> -</v>
      </c>
      <c r="X656" s="152" t="str">
        <f>IF(Tabela1[[#This Row],[Qsup Secção P]]=" -", " -", Tabela1[[#This Row],[Quantidade máxima (q) (tonelada)]]/Tabela1[[#This Row],[Qsup Secção P]])</f>
        <v xml:space="preserve"> -</v>
      </c>
      <c r="Y656" s="153" t="str">
        <f>IF(Tabela1[[#This Row],[Qsup Secção E]]=" -", " -", Tabela1[[#This Row],[Quantidade máxima (q) (tonelada)]]/Tabela1[[#This Row],[Qsup Secção E]])</f>
        <v xml:space="preserve"> -</v>
      </c>
      <c r="Z6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7" spans="2:27" s="1" customFormat="1" x14ac:dyDescent="0.3">
      <c r="B657" s="145"/>
      <c r="C657" s="146"/>
      <c r="D657" s="146"/>
      <c r="E657" s="146"/>
      <c r="F657" s="146"/>
      <c r="G657" s="146"/>
      <c r="H657" s="147"/>
      <c r="I657" s="146"/>
      <c r="J657" s="146"/>
      <c r="K657" s="146"/>
      <c r="L6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7" s="151" t="str">
        <f>IF(Tabela1[[#This Row],[Qinf Secção H]]=" -", " -", Tabela1[[#This Row],[Quantidade máxima (q) (tonelada)]]/Tabela1[[#This Row],[Qinf Secção H]])</f>
        <v xml:space="preserve"> -</v>
      </c>
      <c r="U657" s="152" t="str">
        <f>IF(Tabela1[[#This Row],[Qinf Secção P]]=" -", " -", Tabela1[[#This Row],[Quantidade máxima (q) (tonelada)]]/Tabela1[[#This Row],[Qinf Secção P]])</f>
        <v xml:space="preserve"> -</v>
      </c>
      <c r="V657" s="153" t="str">
        <f>IF(Tabela1[[#This Row],[Qinf Secção E]]=" -", " -", Tabela1[[#This Row],[Quantidade máxima (q) (tonelada)]]/Tabela1[[#This Row],[Qinf Secção E]])</f>
        <v xml:space="preserve"> -</v>
      </c>
      <c r="W657" s="152" t="str">
        <f>IF(Tabela1[[#This Row],[Qsup Secção H]]=" -", " -", Tabela1[[#This Row],[Quantidade máxima (q) (tonelada)]]/Tabela1[[#This Row],[Qsup Secção H]])</f>
        <v xml:space="preserve"> -</v>
      </c>
      <c r="X657" s="152" t="str">
        <f>IF(Tabela1[[#This Row],[Qsup Secção P]]=" -", " -", Tabela1[[#This Row],[Quantidade máxima (q) (tonelada)]]/Tabela1[[#This Row],[Qsup Secção P]])</f>
        <v xml:space="preserve"> -</v>
      </c>
      <c r="Y657" s="153" t="str">
        <f>IF(Tabela1[[#This Row],[Qsup Secção E]]=" -", " -", Tabela1[[#This Row],[Quantidade máxima (q) (tonelada)]]/Tabela1[[#This Row],[Qsup Secção E]])</f>
        <v xml:space="preserve"> -</v>
      </c>
      <c r="Z6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8" spans="2:27" s="1" customFormat="1" x14ac:dyDescent="0.3">
      <c r="B658" s="145"/>
      <c r="C658" s="146"/>
      <c r="D658" s="146"/>
      <c r="E658" s="146"/>
      <c r="F658" s="146"/>
      <c r="G658" s="146"/>
      <c r="H658" s="147"/>
      <c r="I658" s="146"/>
      <c r="J658" s="146"/>
      <c r="K658" s="146"/>
      <c r="L6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8" s="151" t="str">
        <f>IF(Tabela1[[#This Row],[Qinf Secção H]]=" -", " -", Tabela1[[#This Row],[Quantidade máxima (q) (tonelada)]]/Tabela1[[#This Row],[Qinf Secção H]])</f>
        <v xml:space="preserve"> -</v>
      </c>
      <c r="U658" s="152" t="str">
        <f>IF(Tabela1[[#This Row],[Qinf Secção P]]=" -", " -", Tabela1[[#This Row],[Quantidade máxima (q) (tonelada)]]/Tabela1[[#This Row],[Qinf Secção P]])</f>
        <v xml:space="preserve"> -</v>
      </c>
      <c r="V658" s="153" t="str">
        <f>IF(Tabela1[[#This Row],[Qinf Secção E]]=" -", " -", Tabela1[[#This Row],[Quantidade máxima (q) (tonelada)]]/Tabela1[[#This Row],[Qinf Secção E]])</f>
        <v xml:space="preserve"> -</v>
      </c>
      <c r="W658" s="152" t="str">
        <f>IF(Tabela1[[#This Row],[Qsup Secção H]]=" -", " -", Tabela1[[#This Row],[Quantidade máxima (q) (tonelada)]]/Tabela1[[#This Row],[Qsup Secção H]])</f>
        <v xml:space="preserve"> -</v>
      </c>
      <c r="X658" s="152" t="str">
        <f>IF(Tabela1[[#This Row],[Qsup Secção P]]=" -", " -", Tabela1[[#This Row],[Quantidade máxima (q) (tonelada)]]/Tabela1[[#This Row],[Qsup Secção P]])</f>
        <v xml:space="preserve"> -</v>
      </c>
      <c r="Y658" s="153" t="str">
        <f>IF(Tabela1[[#This Row],[Qsup Secção E]]=" -", " -", Tabela1[[#This Row],[Quantidade máxima (q) (tonelada)]]/Tabela1[[#This Row],[Qsup Secção E]])</f>
        <v xml:space="preserve"> -</v>
      </c>
      <c r="Z6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59" spans="2:27" s="1" customFormat="1" x14ac:dyDescent="0.3">
      <c r="B659" s="145"/>
      <c r="C659" s="146"/>
      <c r="D659" s="146"/>
      <c r="E659" s="146"/>
      <c r="F659" s="146"/>
      <c r="G659" s="146"/>
      <c r="H659" s="147"/>
      <c r="I659" s="146"/>
      <c r="J659" s="146"/>
      <c r="K659" s="146"/>
      <c r="L6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59" s="151" t="str">
        <f>IF(Tabela1[[#This Row],[Qinf Secção H]]=" -", " -", Tabela1[[#This Row],[Quantidade máxima (q) (tonelada)]]/Tabela1[[#This Row],[Qinf Secção H]])</f>
        <v xml:space="preserve"> -</v>
      </c>
      <c r="U659" s="152" t="str">
        <f>IF(Tabela1[[#This Row],[Qinf Secção P]]=" -", " -", Tabela1[[#This Row],[Quantidade máxima (q) (tonelada)]]/Tabela1[[#This Row],[Qinf Secção P]])</f>
        <v xml:space="preserve"> -</v>
      </c>
      <c r="V659" s="153" t="str">
        <f>IF(Tabela1[[#This Row],[Qinf Secção E]]=" -", " -", Tabela1[[#This Row],[Quantidade máxima (q) (tonelada)]]/Tabela1[[#This Row],[Qinf Secção E]])</f>
        <v xml:space="preserve"> -</v>
      </c>
      <c r="W659" s="152" t="str">
        <f>IF(Tabela1[[#This Row],[Qsup Secção H]]=" -", " -", Tabela1[[#This Row],[Quantidade máxima (q) (tonelada)]]/Tabela1[[#This Row],[Qsup Secção H]])</f>
        <v xml:space="preserve"> -</v>
      </c>
      <c r="X659" s="152" t="str">
        <f>IF(Tabela1[[#This Row],[Qsup Secção P]]=" -", " -", Tabela1[[#This Row],[Quantidade máxima (q) (tonelada)]]/Tabela1[[#This Row],[Qsup Secção P]])</f>
        <v xml:space="preserve"> -</v>
      </c>
      <c r="Y659" s="153" t="str">
        <f>IF(Tabela1[[#This Row],[Qsup Secção E]]=" -", " -", Tabela1[[#This Row],[Quantidade máxima (q) (tonelada)]]/Tabela1[[#This Row],[Qsup Secção E]])</f>
        <v xml:space="preserve"> -</v>
      </c>
      <c r="Z6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0" spans="2:27" s="1" customFormat="1" x14ac:dyDescent="0.3">
      <c r="B660" s="145"/>
      <c r="C660" s="146"/>
      <c r="D660" s="146"/>
      <c r="E660" s="146"/>
      <c r="F660" s="146"/>
      <c r="G660" s="146"/>
      <c r="H660" s="147"/>
      <c r="I660" s="146"/>
      <c r="J660" s="146"/>
      <c r="K660" s="146"/>
      <c r="L6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0" s="151" t="str">
        <f>IF(Tabela1[[#This Row],[Qinf Secção H]]=" -", " -", Tabela1[[#This Row],[Quantidade máxima (q) (tonelada)]]/Tabela1[[#This Row],[Qinf Secção H]])</f>
        <v xml:space="preserve"> -</v>
      </c>
      <c r="U660" s="152" t="str">
        <f>IF(Tabela1[[#This Row],[Qinf Secção P]]=" -", " -", Tabela1[[#This Row],[Quantidade máxima (q) (tonelada)]]/Tabela1[[#This Row],[Qinf Secção P]])</f>
        <v xml:space="preserve"> -</v>
      </c>
      <c r="V660" s="153" t="str">
        <f>IF(Tabela1[[#This Row],[Qinf Secção E]]=" -", " -", Tabela1[[#This Row],[Quantidade máxima (q) (tonelada)]]/Tabela1[[#This Row],[Qinf Secção E]])</f>
        <v xml:space="preserve"> -</v>
      </c>
      <c r="W660" s="152" t="str">
        <f>IF(Tabela1[[#This Row],[Qsup Secção H]]=" -", " -", Tabela1[[#This Row],[Quantidade máxima (q) (tonelada)]]/Tabela1[[#This Row],[Qsup Secção H]])</f>
        <v xml:space="preserve"> -</v>
      </c>
      <c r="X660" s="152" t="str">
        <f>IF(Tabela1[[#This Row],[Qsup Secção P]]=" -", " -", Tabela1[[#This Row],[Quantidade máxima (q) (tonelada)]]/Tabela1[[#This Row],[Qsup Secção P]])</f>
        <v xml:space="preserve"> -</v>
      </c>
      <c r="Y660" s="153" t="str">
        <f>IF(Tabela1[[#This Row],[Qsup Secção E]]=" -", " -", Tabela1[[#This Row],[Quantidade máxima (q) (tonelada)]]/Tabela1[[#This Row],[Qsup Secção E]])</f>
        <v xml:space="preserve"> -</v>
      </c>
      <c r="Z6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1" spans="2:27" s="1" customFormat="1" x14ac:dyDescent="0.3">
      <c r="B661" s="145"/>
      <c r="C661" s="146"/>
      <c r="D661" s="146"/>
      <c r="E661" s="146"/>
      <c r="F661" s="146"/>
      <c r="G661" s="146"/>
      <c r="H661" s="147"/>
      <c r="I661" s="146"/>
      <c r="J661" s="146"/>
      <c r="K661" s="146"/>
      <c r="L6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1" s="151" t="str">
        <f>IF(Tabela1[[#This Row],[Qinf Secção H]]=" -", " -", Tabela1[[#This Row],[Quantidade máxima (q) (tonelada)]]/Tabela1[[#This Row],[Qinf Secção H]])</f>
        <v xml:space="preserve"> -</v>
      </c>
      <c r="U661" s="152" t="str">
        <f>IF(Tabela1[[#This Row],[Qinf Secção P]]=" -", " -", Tabela1[[#This Row],[Quantidade máxima (q) (tonelada)]]/Tabela1[[#This Row],[Qinf Secção P]])</f>
        <v xml:space="preserve"> -</v>
      </c>
      <c r="V661" s="153" t="str">
        <f>IF(Tabela1[[#This Row],[Qinf Secção E]]=" -", " -", Tabela1[[#This Row],[Quantidade máxima (q) (tonelada)]]/Tabela1[[#This Row],[Qinf Secção E]])</f>
        <v xml:space="preserve"> -</v>
      </c>
      <c r="W661" s="152" t="str">
        <f>IF(Tabela1[[#This Row],[Qsup Secção H]]=" -", " -", Tabela1[[#This Row],[Quantidade máxima (q) (tonelada)]]/Tabela1[[#This Row],[Qsup Secção H]])</f>
        <v xml:space="preserve"> -</v>
      </c>
      <c r="X661" s="152" t="str">
        <f>IF(Tabela1[[#This Row],[Qsup Secção P]]=" -", " -", Tabela1[[#This Row],[Quantidade máxima (q) (tonelada)]]/Tabela1[[#This Row],[Qsup Secção P]])</f>
        <v xml:space="preserve"> -</v>
      </c>
      <c r="Y661" s="153" t="str">
        <f>IF(Tabela1[[#This Row],[Qsup Secção E]]=" -", " -", Tabela1[[#This Row],[Quantidade máxima (q) (tonelada)]]/Tabela1[[#This Row],[Qsup Secção E]])</f>
        <v xml:space="preserve"> -</v>
      </c>
      <c r="Z6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2" spans="2:27" s="1" customFormat="1" x14ac:dyDescent="0.3">
      <c r="B662" s="145"/>
      <c r="C662" s="146"/>
      <c r="D662" s="146"/>
      <c r="E662" s="146"/>
      <c r="F662" s="146"/>
      <c r="G662" s="146"/>
      <c r="H662" s="147"/>
      <c r="I662" s="146"/>
      <c r="J662" s="146"/>
      <c r="K662" s="146"/>
      <c r="L6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2" s="151" t="str">
        <f>IF(Tabela1[[#This Row],[Qinf Secção H]]=" -", " -", Tabela1[[#This Row],[Quantidade máxima (q) (tonelada)]]/Tabela1[[#This Row],[Qinf Secção H]])</f>
        <v xml:space="preserve"> -</v>
      </c>
      <c r="U662" s="152" t="str">
        <f>IF(Tabela1[[#This Row],[Qinf Secção P]]=" -", " -", Tabela1[[#This Row],[Quantidade máxima (q) (tonelada)]]/Tabela1[[#This Row],[Qinf Secção P]])</f>
        <v xml:space="preserve"> -</v>
      </c>
      <c r="V662" s="153" t="str">
        <f>IF(Tabela1[[#This Row],[Qinf Secção E]]=" -", " -", Tabela1[[#This Row],[Quantidade máxima (q) (tonelada)]]/Tabela1[[#This Row],[Qinf Secção E]])</f>
        <v xml:space="preserve"> -</v>
      </c>
      <c r="W662" s="152" t="str">
        <f>IF(Tabela1[[#This Row],[Qsup Secção H]]=" -", " -", Tabela1[[#This Row],[Quantidade máxima (q) (tonelada)]]/Tabela1[[#This Row],[Qsup Secção H]])</f>
        <v xml:space="preserve"> -</v>
      </c>
      <c r="X662" s="152" t="str">
        <f>IF(Tabela1[[#This Row],[Qsup Secção P]]=" -", " -", Tabela1[[#This Row],[Quantidade máxima (q) (tonelada)]]/Tabela1[[#This Row],[Qsup Secção P]])</f>
        <v xml:space="preserve"> -</v>
      </c>
      <c r="Y662" s="153" t="str">
        <f>IF(Tabela1[[#This Row],[Qsup Secção E]]=" -", " -", Tabela1[[#This Row],[Quantidade máxima (q) (tonelada)]]/Tabela1[[#This Row],[Qsup Secção E]])</f>
        <v xml:space="preserve"> -</v>
      </c>
      <c r="Z6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3" spans="2:27" s="1" customFormat="1" x14ac:dyDescent="0.3">
      <c r="B663" s="145"/>
      <c r="C663" s="146"/>
      <c r="D663" s="146"/>
      <c r="E663" s="146"/>
      <c r="F663" s="146"/>
      <c r="G663" s="146"/>
      <c r="H663" s="147"/>
      <c r="I663" s="146"/>
      <c r="J663" s="146"/>
      <c r="K663" s="146"/>
      <c r="L6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3" s="151" t="str">
        <f>IF(Tabela1[[#This Row],[Qinf Secção H]]=" -", " -", Tabela1[[#This Row],[Quantidade máxima (q) (tonelada)]]/Tabela1[[#This Row],[Qinf Secção H]])</f>
        <v xml:space="preserve"> -</v>
      </c>
      <c r="U663" s="152" t="str">
        <f>IF(Tabela1[[#This Row],[Qinf Secção P]]=" -", " -", Tabela1[[#This Row],[Quantidade máxima (q) (tonelada)]]/Tabela1[[#This Row],[Qinf Secção P]])</f>
        <v xml:space="preserve"> -</v>
      </c>
      <c r="V663" s="153" t="str">
        <f>IF(Tabela1[[#This Row],[Qinf Secção E]]=" -", " -", Tabela1[[#This Row],[Quantidade máxima (q) (tonelada)]]/Tabela1[[#This Row],[Qinf Secção E]])</f>
        <v xml:space="preserve"> -</v>
      </c>
      <c r="W663" s="152" t="str">
        <f>IF(Tabela1[[#This Row],[Qsup Secção H]]=" -", " -", Tabela1[[#This Row],[Quantidade máxima (q) (tonelada)]]/Tabela1[[#This Row],[Qsup Secção H]])</f>
        <v xml:space="preserve"> -</v>
      </c>
      <c r="X663" s="152" t="str">
        <f>IF(Tabela1[[#This Row],[Qsup Secção P]]=" -", " -", Tabela1[[#This Row],[Quantidade máxima (q) (tonelada)]]/Tabela1[[#This Row],[Qsup Secção P]])</f>
        <v xml:space="preserve"> -</v>
      </c>
      <c r="Y663" s="153" t="str">
        <f>IF(Tabela1[[#This Row],[Qsup Secção E]]=" -", " -", Tabela1[[#This Row],[Quantidade máxima (q) (tonelada)]]/Tabela1[[#This Row],[Qsup Secção E]])</f>
        <v xml:space="preserve"> -</v>
      </c>
      <c r="Z6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4" spans="2:27" s="1" customFormat="1" x14ac:dyDescent="0.3">
      <c r="B664" s="145"/>
      <c r="C664" s="146"/>
      <c r="D664" s="146"/>
      <c r="E664" s="146"/>
      <c r="F664" s="146"/>
      <c r="G664" s="146"/>
      <c r="H664" s="147"/>
      <c r="I664" s="146"/>
      <c r="J664" s="146"/>
      <c r="K664" s="146"/>
      <c r="L6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4" s="151" t="str">
        <f>IF(Tabela1[[#This Row],[Qinf Secção H]]=" -", " -", Tabela1[[#This Row],[Quantidade máxima (q) (tonelada)]]/Tabela1[[#This Row],[Qinf Secção H]])</f>
        <v xml:space="preserve"> -</v>
      </c>
      <c r="U664" s="152" t="str">
        <f>IF(Tabela1[[#This Row],[Qinf Secção P]]=" -", " -", Tabela1[[#This Row],[Quantidade máxima (q) (tonelada)]]/Tabela1[[#This Row],[Qinf Secção P]])</f>
        <v xml:space="preserve"> -</v>
      </c>
      <c r="V664" s="153" t="str">
        <f>IF(Tabela1[[#This Row],[Qinf Secção E]]=" -", " -", Tabela1[[#This Row],[Quantidade máxima (q) (tonelada)]]/Tabela1[[#This Row],[Qinf Secção E]])</f>
        <v xml:space="preserve"> -</v>
      </c>
      <c r="W664" s="152" t="str">
        <f>IF(Tabela1[[#This Row],[Qsup Secção H]]=" -", " -", Tabela1[[#This Row],[Quantidade máxima (q) (tonelada)]]/Tabela1[[#This Row],[Qsup Secção H]])</f>
        <v xml:space="preserve"> -</v>
      </c>
      <c r="X664" s="152" t="str">
        <f>IF(Tabela1[[#This Row],[Qsup Secção P]]=" -", " -", Tabela1[[#This Row],[Quantidade máxima (q) (tonelada)]]/Tabela1[[#This Row],[Qsup Secção P]])</f>
        <v xml:space="preserve"> -</v>
      </c>
      <c r="Y664" s="153" t="str">
        <f>IF(Tabela1[[#This Row],[Qsup Secção E]]=" -", " -", Tabela1[[#This Row],[Quantidade máxima (q) (tonelada)]]/Tabela1[[#This Row],[Qsup Secção E]])</f>
        <v xml:space="preserve"> -</v>
      </c>
      <c r="Z6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5" spans="2:27" s="1" customFormat="1" x14ac:dyDescent="0.3">
      <c r="B665" s="145"/>
      <c r="C665" s="146"/>
      <c r="D665" s="146"/>
      <c r="E665" s="146"/>
      <c r="F665" s="146"/>
      <c r="G665" s="146"/>
      <c r="H665" s="147"/>
      <c r="I665" s="146"/>
      <c r="J665" s="146"/>
      <c r="K665" s="146"/>
      <c r="L6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5" s="151" t="str">
        <f>IF(Tabela1[[#This Row],[Qinf Secção H]]=" -", " -", Tabela1[[#This Row],[Quantidade máxima (q) (tonelada)]]/Tabela1[[#This Row],[Qinf Secção H]])</f>
        <v xml:space="preserve"> -</v>
      </c>
      <c r="U665" s="152" t="str">
        <f>IF(Tabela1[[#This Row],[Qinf Secção P]]=" -", " -", Tabela1[[#This Row],[Quantidade máxima (q) (tonelada)]]/Tabela1[[#This Row],[Qinf Secção P]])</f>
        <v xml:space="preserve"> -</v>
      </c>
      <c r="V665" s="153" t="str">
        <f>IF(Tabela1[[#This Row],[Qinf Secção E]]=" -", " -", Tabela1[[#This Row],[Quantidade máxima (q) (tonelada)]]/Tabela1[[#This Row],[Qinf Secção E]])</f>
        <v xml:space="preserve"> -</v>
      </c>
      <c r="W665" s="152" t="str">
        <f>IF(Tabela1[[#This Row],[Qsup Secção H]]=" -", " -", Tabela1[[#This Row],[Quantidade máxima (q) (tonelada)]]/Tabela1[[#This Row],[Qsup Secção H]])</f>
        <v xml:space="preserve"> -</v>
      </c>
      <c r="X665" s="152" t="str">
        <f>IF(Tabela1[[#This Row],[Qsup Secção P]]=" -", " -", Tabela1[[#This Row],[Quantidade máxima (q) (tonelada)]]/Tabela1[[#This Row],[Qsup Secção P]])</f>
        <v xml:space="preserve"> -</v>
      </c>
      <c r="Y665" s="153" t="str">
        <f>IF(Tabela1[[#This Row],[Qsup Secção E]]=" -", " -", Tabela1[[#This Row],[Quantidade máxima (q) (tonelada)]]/Tabela1[[#This Row],[Qsup Secção E]])</f>
        <v xml:space="preserve"> -</v>
      </c>
      <c r="Z6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6" spans="2:27" s="1" customFormat="1" x14ac:dyDescent="0.3">
      <c r="B666" s="145"/>
      <c r="C666" s="146"/>
      <c r="D666" s="146"/>
      <c r="E666" s="146"/>
      <c r="F666" s="146"/>
      <c r="G666" s="146"/>
      <c r="H666" s="147"/>
      <c r="I666" s="146"/>
      <c r="J666" s="146"/>
      <c r="K666" s="146"/>
      <c r="L6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6" s="151" t="str">
        <f>IF(Tabela1[[#This Row],[Qinf Secção H]]=" -", " -", Tabela1[[#This Row],[Quantidade máxima (q) (tonelada)]]/Tabela1[[#This Row],[Qinf Secção H]])</f>
        <v xml:space="preserve"> -</v>
      </c>
      <c r="U666" s="152" t="str">
        <f>IF(Tabela1[[#This Row],[Qinf Secção P]]=" -", " -", Tabela1[[#This Row],[Quantidade máxima (q) (tonelada)]]/Tabela1[[#This Row],[Qinf Secção P]])</f>
        <v xml:space="preserve"> -</v>
      </c>
      <c r="V666" s="153" t="str">
        <f>IF(Tabela1[[#This Row],[Qinf Secção E]]=" -", " -", Tabela1[[#This Row],[Quantidade máxima (q) (tonelada)]]/Tabela1[[#This Row],[Qinf Secção E]])</f>
        <v xml:space="preserve"> -</v>
      </c>
      <c r="W666" s="152" t="str">
        <f>IF(Tabela1[[#This Row],[Qsup Secção H]]=" -", " -", Tabela1[[#This Row],[Quantidade máxima (q) (tonelada)]]/Tabela1[[#This Row],[Qsup Secção H]])</f>
        <v xml:space="preserve"> -</v>
      </c>
      <c r="X666" s="152" t="str">
        <f>IF(Tabela1[[#This Row],[Qsup Secção P]]=" -", " -", Tabela1[[#This Row],[Quantidade máxima (q) (tonelada)]]/Tabela1[[#This Row],[Qsup Secção P]])</f>
        <v xml:space="preserve"> -</v>
      </c>
      <c r="Y666" s="153" t="str">
        <f>IF(Tabela1[[#This Row],[Qsup Secção E]]=" -", " -", Tabela1[[#This Row],[Quantidade máxima (q) (tonelada)]]/Tabela1[[#This Row],[Qsup Secção E]])</f>
        <v xml:space="preserve"> -</v>
      </c>
      <c r="Z6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7" spans="2:27" s="1" customFormat="1" x14ac:dyDescent="0.3">
      <c r="B667" s="145"/>
      <c r="C667" s="146"/>
      <c r="D667" s="146"/>
      <c r="E667" s="146"/>
      <c r="F667" s="146"/>
      <c r="G667" s="146"/>
      <c r="H667" s="147"/>
      <c r="I667" s="146"/>
      <c r="J667" s="146"/>
      <c r="K667" s="146"/>
      <c r="L6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7" s="151" t="str">
        <f>IF(Tabela1[[#This Row],[Qinf Secção H]]=" -", " -", Tabela1[[#This Row],[Quantidade máxima (q) (tonelada)]]/Tabela1[[#This Row],[Qinf Secção H]])</f>
        <v xml:space="preserve"> -</v>
      </c>
      <c r="U667" s="152" t="str">
        <f>IF(Tabela1[[#This Row],[Qinf Secção P]]=" -", " -", Tabela1[[#This Row],[Quantidade máxima (q) (tonelada)]]/Tabela1[[#This Row],[Qinf Secção P]])</f>
        <v xml:space="preserve"> -</v>
      </c>
      <c r="V667" s="153" t="str">
        <f>IF(Tabela1[[#This Row],[Qinf Secção E]]=" -", " -", Tabela1[[#This Row],[Quantidade máxima (q) (tonelada)]]/Tabela1[[#This Row],[Qinf Secção E]])</f>
        <v xml:space="preserve"> -</v>
      </c>
      <c r="W667" s="152" t="str">
        <f>IF(Tabela1[[#This Row],[Qsup Secção H]]=" -", " -", Tabela1[[#This Row],[Quantidade máxima (q) (tonelada)]]/Tabela1[[#This Row],[Qsup Secção H]])</f>
        <v xml:space="preserve"> -</v>
      </c>
      <c r="X667" s="152" t="str">
        <f>IF(Tabela1[[#This Row],[Qsup Secção P]]=" -", " -", Tabela1[[#This Row],[Quantidade máxima (q) (tonelada)]]/Tabela1[[#This Row],[Qsup Secção P]])</f>
        <v xml:space="preserve"> -</v>
      </c>
      <c r="Y667" s="153" t="str">
        <f>IF(Tabela1[[#This Row],[Qsup Secção E]]=" -", " -", Tabela1[[#This Row],[Quantidade máxima (q) (tonelada)]]/Tabela1[[#This Row],[Qsup Secção E]])</f>
        <v xml:space="preserve"> -</v>
      </c>
      <c r="Z6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8" spans="2:27" s="1" customFormat="1" x14ac:dyDescent="0.3">
      <c r="B668" s="145"/>
      <c r="C668" s="146"/>
      <c r="D668" s="146"/>
      <c r="E668" s="146"/>
      <c r="F668" s="146"/>
      <c r="G668" s="146"/>
      <c r="H668" s="147"/>
      <c r="I668" s="146"/>
      <c r="J668" s="146"/>
      <c r="K668" s="146"/>
      <c r="L6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8" s="151" t="str">
        <f>IF(Tabela1[[#This Row],[Qinf Secção H]]=" -", " -", Tabela1[[#This Row],[Quantidade máxima (q) (tonelada)]]/Tabela1[[#This Row],[Qinf Secção H]])</f>
        <v xml:space="preserve"> -</v>
      </c>
      <c r="U668" s="152" t="str">
        <f>IF(Tabela1[[#This Row],[Qinf Secção P]]=" -", " -", Tabela1[[#This Row],[Quantidade máxima (q) (tonelada)]]/Tabela1[[#This Row],[Qinf Secção P]])</f>
        <v xml:space="preserve"> -</v>
      </c>
      <c r="V668" s="153" t="str">
        <f>IF(Tabela1[[#This Row],[Qinf Secção E]]=" -", " -", Tabela1[[#This Row],[Quantidade máxima (q) (tonelada)]]/Tabela1[[#This Row],[Qinf Secção E]])</f>
        <v xml:space="preserve"> -</v>
      </c>
      <c r="W668" s="152" t="str">
        <f>IF(Tabela1[[#This Row],[Qsup Secção H]]=" -", " -", Tabela1[[#This Row],[Quantidade máxima (q) (tonelada)]]/Tabela1[[#This Row],[Qsup Secção H]])</f>
        <v xml:space="preserve"> -</v>
      </c>
      <c r="X668" s="152" t="str">
        <f>IF(Tabela1[[#This Row],[Qsup Secção P]]=" -", " -", Tabela1[[#This Row],[Quantidade máxima (q) (tonelada)]]/Tabela1[[#This Row],[Qsup Secção P]])</f>
        <v xml:space="preserve"> -</v>
      </c>
      <c r="Y668" s="153" t="str">
        <f>IF(Tabela1[[#This Row],[Qsup Secção E]]=" -", " -", Tabela1[[#This Row],[Quantidade máxima (q) (tonelada)]]/Tabela1[[#This Row],[Qsup Secção E]])</f>
        <v xml:space="preserve"> -</v>
      </c>
      <c r="Z6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69" spans="2:27" s="1" customFormat="1" x14ac:dyDescent="0.3">
      <c r="B669" s="145"/>
      <c r="C669" s="146"/>
      <c r="D669" s="146"/>
      <c r="E669" s="146"/>
      <c r="F669" s="146"/>
      <c r="G669" s="146"/>
      <c r="H669" s="147"/>
      <c r="I669" s="146"/>
      <c r="J669" s="146"/>
      <c r="K669" s="146"/>
      <c r="L6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69" s="151" t="str">
        <f>IF(Tabela1[[#This Row],[Qinf Secção H]]=" -", " -", Tabela1[[#This Row],[Quantidade máxima (q) (tonelada)]]/Tabela1[[#This Row],[Qinf Secção H]])</f>
        <v xml:space="preserve"> -</v>
      </c>
      <c r="U669" s="152" t="str">
        <f>IF(Tabela1[[#This Row],[Qinf Secção P]]=" -", " -", Tabela1[[#This Row],[Quantidade máxima (q) (tonelada)]]/Tabela1[[#This Row],[Qinf Secção P]])</f>
        <v xml:space="preserve"> -</v>
      </c>
      <c r="V669" s="153" t="str">
        <f>IF(Tabela1[[#This Row],[Qinf Secção E]]=" -", " -", Tabela1[[#This Row],[Quantidade máxima (q) (tonelada)]]/Tabela1[[#This Row],[Qinf Secção E]])</f>
        <v xml:space="preserve"> -</v>
      </c>
      <c r="W669" s="152" t="str">
        <f>IF(Tabela1[[#This Row],[Qsup Secção H]]=" -", " -", Tabela1[[#This Row],[Quantidade máxima (q) (tonelada)]]/Tabela1[[#This Row],[Qsup Secção H]])</f>
        <v xml:space="preserve"> -</v>
      </c>
      <c r="X669" s="152" t="str">
        <f>IF(Tabela1[[#This Row],[Qsup Secção P]]=" -", " -", Tabela1[[#This Row],[Quantidade máxima (q) (tonelada)]]/Tabela1[[#This Row],[Qsup Secção P]])</f>
        <v xml:space="preserve"> -</v>
      </c>
      <c r="Y669" s="153" t="str">
        <f>IF(Tabela1[[#This Row],[Qsup Secção E]]=" -", " -", Tabela1[[#This Row],[Quantidade máxima (q) (tonelada)]]/Tabela1[[#This Row],[Qsup Secção E]])</f>
        <v xml:space="preserve"> -</v>
      </c>
      <c r="Z6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0" spans="2:27" s="1" customFormat="1" x14ac:dyDescent="0.3">
      <c r="B670" s="145"/>
      <c r="C670" s="146"/>
      <c r="D670" s="146"/>
      <c r="E670" s="146"/>
      <c r="F670" s="146"/>
      <c r="G670" s="146"/>
      <c r="H670" s="147"/>
      <c r="I670" s="146"/>
      <c r="J670" s="146"/>
      <c r="K670" s="146"/>
      <c r="L6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0" s="151" t="str">
        <f>IF(Tabela1[[#This Row],[Qinf Secção H]]=" -", " -", Tabela1[[#This Row],[Quantidade máxima (q) (tonelada)]]/Tabela1[[#This Row],[Qinf Secção H]])</f>
        <v xml:space="preserve"> -</v>
      </c>
      <c r="U670" s="152" t="str">
        <f>IF(Tabela1[[#This Row],[Qinf Secção P]]=" -", " -", Tabela1[[#This Row],[Quantidade máxima (q) (tonelada)]]/Tabela1[[#This Row],[Qinf Secção P]])</f>
        <v xml:space="preserve"> -</v>
      </c>
      <c r="V670" s="153" t="str">
        <f>IF(Tabela1[[#This Row],[Qinf Secção E]]=" -", " -", Tabela1[[#This Row],[Quantidade máxima (q) (tonelada)]]/Tabela1[[#This Row],[Qinf Secção E]])</f>
        <v xml:space="preserve"> -</v>
      </c>
      <c r="W670" s="152" t="str">
        <f>IF(Tabela1[[#This Row],[Qsup Secção H]]=" -", " -", Tabela1[[#This Row],[Quantidade máxima (q) (tonelada)]]/Tabela1[[#This Row],[Qsup Secção H]])</f>
        <v xml:space="preserve"> -</v>
      </c>
      <c r="X670" s="152" t="str">
        <f>IF(Tabela1[[#This Row],[Qsup Secção P]]=" -", " -", Tabela1[[#This Row],[Quantidade máxima (q) (tonelada)]]/Tabela1[[#This Row],[Qsup Secção P]])</f>
        <v xml:space="preserve"> -</v>
      </c>
      <c r="Y670" s="153" t="str">
        <f>IF(Tabela1[[#This Row],[Qsup Secção E]]=" -", " -", Tabela1[[#This Row],[Quantidade máxima (q) (tonelada)]]/Tabela1[[#This Row],[Qsup Secção E]])</f>
        <v xml:space="preserve"> -</v>
      </c>
      <c r="Z6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1" spans="2:27" s="1" customFormat="1" x14ac:dyDescent="0.3">
      <c r="B671" s="145"/>
      <c r="C671" s="146"/>
      <c r="D671" s="146"/>
      <c r="E671" s="146"/>
      <c r="F671" s="146"/>
      <c r="G671" s="146"/>
      <c r="H671" s="147"/>
      <c r="I671" s="146"/>
      <c r="J671" s="146"/>
      <c r="K671" s="146"/>
      <c r="L6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1" s="151" t="str">
        <f>IF(Tabela1[[#This Row],[Qinf Secção H]]=" -", " -", Tabela1[[#This Row],[Quantidade máxima (q) (tonelada)]]/Tabela1[[#This Row],[Qinf Secção H]])</f>
        <v xml:space="preserve"> -</v>
      </c>
      <c r="U671" s="152" t="str">
        <f>IF(Tabela1[[#This Row],[Qinf Secção P]]=" -", " -", Tabela1[[#This Row],[Quantidade máxima (q) (tonelada)]]/Tabela1[[#This Row],[Qinf Secção P]])</f>
        <v xml:space="preserve"> -</v>
      </c>
      <c r="V671" s="153" t="str">
        <f>IF(Tabela1[[#This Row],[Qinf Secção E]]=" -", " -", Tabela1[[#This Row],[Quantidade máxima (q) (tonelada)]]/Tabela1[[#This Row],[Qinf Secção E]])</f>
        <v xml:space="preserve"> -</v>
      </c>
      <c r="W671" s="152" t="str">
        <f>IF(Tabela1[[#This Row],[Qsup Secção H]]=" -", " -", Tabela1[[#This Row],[Quantidade máxima (q) (tonelada)]]/Tabela1[[#This Row],[Qsup Secção H]])</f>
        <v xml:space="preserve"> -</v>
      </c>
      <c r="X671" s="152" t="str">
        <f>IF(Tabela1[[#This Row],[Qsup Secção P]]=" -", " -", Tabela1[[#This Row],[Quantidade máxima (q) (tonelada)]]/Tabela1[[#This Row],[Qsup Secção P]])</f>
        <v xml:space="preserve"> -</v>
      </c>
      <c r="Y671" s="153" t="str">
        <f>IF(Tabela1[[#This Row],[Qsup Secção E]]=" -", " -", Tabela1[[#This Row],[Quantidade máxima (q) (tonelada)]]/Tabela1[[#This Row],[Qsup Secção E]])</f>
        <v xml:space="preserve"> -</v>
      </c>
      <c r="Z6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2" spans="2:27" s="1" customFormat="1" x14ac:dyDescent="0.3">
      <c r="B672" s="145"/>
      <c r="C672" s="146"/>
      <c r="D672" s="146"/>
      <c r="E672" s="146"/>
      <c r="F672" s="146"/>
      <c r="G672" s="146"/>
      <c r="H672" s="147"/>
      <c r="I672" s="146"/>
      <c r="J672" s="146"/>
      <c r="K672" s="146"/>
      <c r="L6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2" s="151" t="str">
        <f>IF(Tabela1[[#This Row],[Qinf Secção H]]=" -", " -", Tabela1[[#This Row],[Quantidade máxima (q) (tonelada)]]/Tabela1[[#This Row],[Qinf Secção H]])</f>
        <v xml:space="preserve"> -</v>
      </c>
      <c r="U672" s="152" t="str">
        <f>IF(Tabela1[[#This Row],[Qinf Secção P]]=" -", " -", Tabela1[[#This Row],[Quantidade máxima (q) (tonelada)]]/Tabela1[[#This Row],[Qinf Secção P]])</f>
        <v xml:space="preserve"> -</v>
      </c>
      <c r="V672" s="153" t="str">
        <f>IF(Tabela1[[#This Row],[Qinf Secção E]]=" -", " -", Tabela1[[#This Row],[Quantidade máxima (q) (tonelada)]]/Tabela1[[#This Row],[Qinf Secção E]])</f>
        <v xml:space="preserve"> -</v>
      </c>
      <c r="W672" s="152" t="str">
        <f>IF(Tabela1[[#This Row],[Qsup Secção H]]=" -", " -", Tabela1[[#This Row],[Quantidade máxima (q) (tonelada)]]/Tabela1[[#This Row],[Qsup Secção H]])</f>
        <v xml:space="preserve"> -</v>
      </c>
      <c r="X672" s="152" t="str">
        <f>IF(Tabela1[[#This Row],[Qsup Secção P]]=" -", " -", Tabela1[[#This Row],[Quantidade máxima (q) (tonelada)]]/Tabela1[[#This Row],[Qsup Secção P]])</f>
        <v xml:space="preserve"> -</v>
      </c>
      <c r="Y672" s="153" t="str">
        <f>IF(Tabela1[[#This Row],[Qsup Secção E]]=" -", " -", Tabela1[[#This Row],[Quantidade máxima (q) (tonelada)]]/Tabela1[[#This Row],[Qsup Secção E]])</f>
        <v xml:space="preserve"> -</v>
      </c>
      <c r="Z6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3" spans="2:27" s="1" customFormat="1" x14ac:dyDescent="0.3">
      <c r="B673" s="145"/>
      <c r="C673" s="146"/>
      <c r="D673" s="146"/>
      <c r="E673" s="146"/>
      <c r="F673" s="146"/>
      <c r="G673" s="146"/>
      <c r="H673" s="147"/>
      <c r="I673" s="146"/>
      <c r="J673" s="146"/>
      <c r="K673" s="146"/>
      <c r="L6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3" s="151" t="str">
        <f>IF(Tabela1[[#This Row],[Qinf Secção H]]=" -", " -", Tabela1[[#This Row],[Quantidade máxima (q) (tonelada)]]/Tabela1[[#This Row],[Qinf Secção H]])</f>
        <v xml:space="preserve"> -</v>
      </c>
      <c r="U673" s="152" t="str">
        <f>IF(Tabela1[[#This Row],[Qinf Secção P]]=" -", " -", Tabela1[[#This Row],[Quantidade máxima (q) (tonelada)]]/Tabela1[[#This Row],[Qinf Secção P]])</f>
        <v xml:space="preserve"> -</v>
      </c>
      <c r="V673" s="153" t="str">
        <f>IF(Tabela1[[#This Row],[Qinf Secção E]]=" -", " -", Tabela1[[#This Row],[Quantidade máxima (q) (tonelada)]]/Tabela1[[#This Row],[Qinf Secção E]])</f>
        <v xml:space="preserve"> -</v>
      </c>
      <c r="W673" s="152" t="str">
        <f>IF(Tabela1[[#This Row],[Qsup Secção H]]=" -", " -", Tabela1[[#This Row],[Quantidade máxima (q) (tonelada)]]/Tabela1[[#This Row],[Qsup Secção H]])</f>
        <v xml:space="preserve"> -</v>
      </c>
      <c r="X673" s="152" t="str">
        <f>IF(Tabela1[[#This Row],[Qsup Secção P]]=" -", " -", Tabela1[[#This Row],[Quantidade máxima (q) (tonelada)]]/Tabela1[[#This Row],[Qsup Secção P]])</f>
        <v xml:space="preserve"> -</v>
      </c>
      <c r="Y673" s="153" t="str">
        <f>IF(Tabela1[[#This Row],[Qsup Secção E]]=" -", " -", Tabela1[[#This Row],[Quantidade máxima (q) (tonelada)]]/Tabela1[[#This Row],[Qsup Secção E]])</f>
        <v xml:space="preserve"> -</v>
      </c>
      <c r="Z6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4" spans="2:27" s="1" customFormat="1" x14ac:dyDescent="0.3">
      <c r="B674" s="145"/>
      <c r="C674" s="146"/>
      <c r="D674" s="146"/>
      <c r="E674" s="146"/>
      <c r="F674" s="146"/>
      <c r="G674" s="146"/>
      <c r="H674" s="147"/>
      <c r="I674" s="146"/>
      <c r="J674" s="146"/>
      <c r="K674" s="146"/>
      <c r="L6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4" s="151" t="str">
        <f>IF(Tabela1[[#This Row],[Qinf Secção H]]=" -", " -", Tabela1[[#This Row],[Quantidade máxima (q) (tonelada)]]/Tabela1[[#This Row],[Qinf Secção H]])</f>
        <v xml:space="preserve"> -</v>
      </c>
      <c r="U674" s="152" t="str">
        <f>IF(Tabela1[[#This Row],[Qinf Secção P]]=" -", " -", Tabela1[[#This Row],[Quantidade máxima (q) (tonelada)]]/Tabela1[[#This Row],[Qinf Secção P]])</f>
        <v xml:space="preserve"> -</v>
      </c>
      <c r="V674" s="153" t="str">
        <f>IF(Tabela1[[#This Row],[Qinf Secção E]]=" -", " -", Tabela1[[#This Row],[Quantidade máxima (q) (tonelada)]]/Tabela1[[#This Row],[Qinf Secção E]])</f>
        <v xml:space="preserve"> -</v>
      </c>
      <c r="W674" s="152" t="str">
        <f>IF(Tabela1[[#This Row],[Qsup Secção H]]=" -", " -", Tabela1[[#This Row],[Quantidade máxima (q) (tonelada)]]/Tabela1[[#This Row],[Qsup Secção H]])</f>
        <v xml:space="preserve"> -</v>
      </c>
      <c r="X674" s="152" t="str">
        <f>IF(Tabela1[[#This Row],[Qsup Secção P]]=" -", " -", Tabela1[[#This Row],[Quantidade máxima (q) (tonelada)]]/Tabela1[[#This Row],[Qsup Secção P]])</f>
        <v xml:space="preserve"> -</v>
      </c>
      <c r="Y674" s="153" t="str">
        <f>IF(Tabela1[[#This Row],[Qsup Secção E]]=" -", " -", Tabela1[[#This Row],[Quantidade máxima (q) (tonelada)]]/Tabela1[[#This Row],[Qsup Secção E]])</f>
        <v xml:space="preserve"> -</v>
      </c>
      <c r="Z6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5" spans="2:27" s="1" customFormat="1" x14ac:dyDescent="0.3">
      <c r="B675" s="145"/>
      <c r="C675" s="146"/>
      <c r="D675" s="146"/>
      <c r="E675" s="146"/>
      <c r="F675" s="146"/>
      <c r="G675" s="146"/>
      <c r="H675" s="147"/>
      <c r="I675" s="146"/>
      <c r="J675" s="146"/>
      <c r="K675" s="146"/>
      <c r="L6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5" s="151" t="str">
        <f>IF(Tabela1[[#This Row],[Qinf Secção H]]=" -", " -", Tabela1[[#This Row],[Quantidade máxima (q) (tonelada)]]/Tabela1[[#This Row],[Qinf Secção H]])</f>
        <v xml:space="preserve"> -</v>
      </c>
      <c r="U675" s="152" t="str">
        <f>IF(Tabela1[[#This Row],[Qinf Secção P]]=" -", " -", Tabela1[[#This Row],[Quantidade máxima (q) (tonelada)]]/Tabela1[[#This Row],[Qinf Secção P]])</f>
        <v xml:space="preserve"> -</v>
      </c>
      <c r="V675" s="153" t="str">
        <f>IF(Tabela1[[#This Row],[Qinf Secção E]]=" -", " -", Tabela1[[#This Row],[Quantidade máxima (q) (tonelada)]]/Tabela1[[#This Row],[Qinf Secção E]])</f>
        <v xml:space="preserve"> -</v>
      </c>
      <c r="W675" s="152" t="str">
        <f>IF(Tabela1[[#This Row],[Qsup Secção H]]=" -", " -", Tabela1[[#This Row],[Quantidade máxima (q) (tonelada)]]/Tabela1[[#This Row],[Qsup Secção H]])</f>
        <v xml:space="preserve"> -</v>
      </c>
      <c r="X675" s="152" t="str">
        <f>IF(Tabela1[[#This Row],[Qsup Secção P]]=" -", " -", Tabela1[[#This Row],[Quantidade máxima (q) (tonelada)]]/Tabela1[[#This Row],[Qsup Secção P]])</f>
        <v xml:space="preserve"> -</v>
      </c>
      <c r="Y675" s="153" t="str">
        <f>IF(Tabela1[[#This Row],[Qsup Secção E]]=" -", " -", Tabela1[[#This Row],[Quantidade máxima (q) (tonelada)]]/Tabela1[[#This Row],[Qsup Secção E]])</f>
        <v xml:space="preserve"> -</v>
      </c>
      <c r="Z6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6" spans="2:27" s="1" customFormat="1" x14ac:dyDescent="0.3">
      <c r="B676" s="145"/>
      <c r="C676" s="146"/>
      <c r="D676" s="146"/>
      <c r="E676" s="146"/>
      <c r="F676" s="146"/>
      <c r="G676" s="146"/>
      <c r="H676" s="147"/>
      <c r="I676" s="146"/>
      <c r="J676" s="146"/>
      <c r="K676" s="146"/>
      <c r="L6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6" s="151" t="str">
        <f>IF(Tabela1[[#This Row],[Qinf Secção H]]=" -", " -", Tabela1[[#This Row],[Quantidade máxima (q) (tonelada)]]/Tabela1[[#This Row],[Qinf Secção H]])</f>
        <v xml:space="preserve"> -</v>
      </c>
      <c r="U676" s="152" t="str">
        <f>IF(Tabela1[[#This Row],[Qinf Secção P]]=" -", " -", Tabela1[[#This Row],[Quantidade máxima (q) (tonelada)]]/Tabela1[[#This Row],[Qinf Secção P]])</f>
        <v xml:space="preserve"> -</v>
      </c>
      <c r="V676" s="153" t="str">
        <f>IF(Tabela1[[#This Row],[Qinf Secção E]]=" -", " -", Tabela1[[#This Row],[Quantidade máxima (q) (tonelada)]]/Tabela1[[#This Row],[Qinf Secção E]])</f>
        <v xml:space="preserve"> -</v>
      </c>
      <c r="W676" s="152" t="str">
        <f>IF(Tabela1[[#This Row],[Qsup Secção H]]=" -", " -", Tabela1[[#This Row],[Quantidade máxima (q) (tonelada)]]/Tabela1[[#This Row],[Qsup Secção H]])</f>
        <v xml:space="preserve"> -</v>
      </c>
      <c r="X676" s="152" t="str">
        <f>IF(Tabela1[[#This Row],[Qsup Secção P]]=" -", " -", Tabela1[[#This Row],[Quantidade máxima (q) (tonelada)]]/Tabela1[[#This Row],[Qsup Secção P]])</f>
        <v xml:space="preserve"> -</v>
      </c>
      <c r="Y676" s="153" t="str">
        <f>IF(Tabela1[[#This Row],[Qsup Secção E]]=" -", " -", Tabela1[[#This Row],[Quantidade máxima (q) (tonelada)]]/Tabela1[[#This Row],[Qsup Secção E]])</f>
        <v xml:space="preserve"> -</v>
      </c>
      <c r="Z6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7" spans="2:27" s="1" customFormat="1" x14ac:dyDescent="0.3">
      <c r="B677" s="145"/>
      <c r="C677" s="146"/>
      <c r="D677" s="146"/>
      <c r="E677" s="146"/>
      <c r="F677" s="146"/>
      <c r="G677" s="146"/>
      <c r="H677" s="147"/>
      <c r="I677" s="146"/>
      <c r="J677" s="146"/>
      <c r="K677" s="146"/>
      <c r="L6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7" s="151" t="str">
        <f>IF(Tabela1[[#This Row],[Qinf Secção H]]=" -", " -", Tabela1[[#This Row],[Quantidade máxima (q) (tonelada)]]/Tabela1[[#This Row],[Qinf Secção H]])</f>
        <v xml:space="preserve"> -</v>
      </c>
      <c r="U677" s="152" t="str">
        <f>IF(Tabela1[[#This Row],[Qinf Secção P]]=" -", " -", Tabela1[[#This Row],[Quantidade máxima (q) (tonelada)]]/Tabela1[[#This Row],[Qinf Secção P]])</f>
        <v xml:space="preserve"> -</v>
      </c>
      <c r="V677" s="153" t="str">
        <f>IF(Tabela1[[#This Row],[Qinf Secção E]]=" -", " -", Tabela1[[#This Row],[Quantidade máxima (q) (tonelada)]]/Tabela1[[#This Row],[Qinf Secção E]])</f>
        <v xml:space="preserve"> -</v>
      </c>
      <c r="W677" s="152" t="str">
        <f>IF(Tabela1[[#This Row],[Qsup Secção H]]=" -", " -", Tabela1[[#This Row],[Quantidade máxima (q) (tonelada)]]/Tabela1[[#This Row],[Qsup Secção H]])</f>
        <v xml:space="preserve"> -</v>
      </c>
      <c r="X677" s="152" t="str">
        <f>IF(Tabela1[[#This Row],[Qsup Secção P]]=" -", " -", Tabela1[[#This Row],[Quantidade máxima (q) (tonelada)]]/Tabela1[[#This Row],[Qsup Secção P]])</f>
        <v xml:space="preserve"> -</v>
      </c>
      <c r="Y677" s="153" t="str">
        <f>IF(Tabela1[[#This Row],[Qsup Secção E]]=" -", " -", Tabela1[[#This Row],[Quantidade máxima (q) (tonelada)]]/Tabela1[[#This Row],[Qsup Secção E]])</f>
        <v xml:space="preserve"> -</v>
      </c>
      <c r="Z6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8" spans="2:27" s="1" customFormat="1" x14ac:dyDescent="0.3">
      <c r="B678" s="145"/>
      <c r="C678" s="146"/>
      <c r="D678" s="146"/>
      <c r="E678" s="146"/>
      <c r="F678" s="146"/>
      <c r="G678" s="146"/>
      <c r="H678" s="147"/>
      <c r="I678" s="146"/>
      <c r="J678" s="146"/>
      <c r="K678" s="146"/>
      <c r="L6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8" s="151" t="str">
        <f>IF(Tabela1[[#This Row],[Qinf Secção H]]=" -", " -", Tabela1[[#This Row],[Quantidade máxima (q) (tonelada)]]/Tabela1[[#This Row],[Qinf Secção H]])</f>
        <v xml:space="preserve"> -</v>
      </c>
      <c r="U678" s="152" t="str">
        <f>IF(Tabela1[[#This Row],[Qinf Secção P]]=" -", " -", Tabela1[[#This Row],[Quantidade máxima (q) (tonelada)]]/Tabela1[[#This Row],[Qinf Secção P]])</f>
        <v xml:space="preserve"> -</v>
      </c>
      <c r="V678" s="153" t="str">
        <f>IF(Tabela1[[#This Row],[Qinf Secção E]]=" -", " -", Tabela1[[#This Row],[Quantidade máxima (q) (tonelada)]]/Tabela1[[#This Row],[Qinf Secção E]])</f>
        <v xml:space="preserve"> -</v>
      </c>
      <c r="W678" s="152" t="str">
        <f>IF(Tabela1[[#This Row],[Qsup Secção H]]=" -", " -", Tabela1[[#This Row],[Quantidade máxima (q) (tonelada)]]/Tabela1[[#This Row],[Qsup Secção H]])</f>
        <v xml:space="preserve"> -</v>
      </c>
      <c r="X678" s="152" t="str">
        <f>IF(Tabela1[[#This Row],[Qsup Secção P]]=" -", " -", Tabela1[[#This Row],[Quantidade máxima (q) (tonelada)]]/Tabela1[[#This Row],[Qsup Secção P]])</f>
        <v xml:space="preserve"> -</v>
      </c>
      <c r="Y678" s="153" t="str">
        <f>IF(Tabela1[[#This Row],[Qsup Secção E]]=" -", " -", Tabela1[[#This Row],[Quantidade máxima (q) (tonelada)]]/Tabela1[[#This Row],[Qsup Secção E]])</f>
        <v xml:space="preserve"> -</v>
      </c>
      <c r="Z6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79" spans="2:27" s="1" customFormat="1" x14ac:dyDescent="0.3">
      <c r="B679" s="145"/>
      <c r="C679" s="146"/>
      <c r="D679" s="146"/>
      <c r="E679" s="146"/>
      <c r="F679" s="146"/>
      <c r="G679" s="146"/>
      <c r="H679" s="147"/>
      <c r="I679" s="146"/>
      <c r="J679" s="146"/>
      <c r="K679" s="146"/>
      <c r="L6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79" s="151" t="str">
        <f>IF(Tabela1[[#This Row],[Qinf Secção H]]=" -", " -", Tabela1[[#This Row],[Quantidade máxima (q) (tonelada)]]/Tabela1[[#This Row],[Qinf Secção H]])</f>
        <v xml:space="preserve"> -</v>
      </c>
      <c r="U679" s="152" t="str">
        <f>IF(Tabela1[[#This Row],[Qinf Secção P]]=" -", " -", Tabela1[[#This Row],[Quantidade máxima (q) (tonelada)]]/Tabela1[[#This Row],[Qinf Secção P]])</f>
        <v xml:space="preserve"> -</v>
      </c>
      <c r="V679" s="153" t="str">
        <f>IF(Tabela1[[#This Row],[Qinf Secção E]]=" -", " -", Tabela1[[#This Row],[Quantidade máxima (q) (tonelada)]]/Tabela1[[#This Row],[Qinf Secção E]])</f>
        <v xml:space="preserve"> -</v>
      </c>
      <c r="W679" s="152" t="str">
        <f>IF(Tabela1[[#This Row],[Qsup Secção H]]=" -", " -", Tabela1[[#This Row],[Quantidade máxima (q) (tonelada)]]/Tabela1[[#This Row],[Qsup Secção H]])</f>
        <v xml:space="preserve"> -</v>
      </c>
      <c r="X679" s="152" t="str">
        <f>IF(Tabela1[[#This Row],[Qsup Secção P]]=" -", " -", Tabela1[[#This Row],[Quantidade máxima (q) (tonelada)]]/Tabela1[[#This Row],[Qsup Secção P]])</f>
        <v xml:space="preserve"> -</v>
      </c>
      <c r="Y679" s="153" t="str">
        <f>IF(Tabela1[[#This Row],[Qsup Secção E]]=" -", " -", Tabela1[[#This Row],[Quantidade máxima (q) (tonelada)]]/Tabela1[[#This Row],[Qsup Secção E]])</f>
        <v xml:space="preserve"> -</v>
      </c>
      <c r="Z6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0" spans="2:27" s="1" customFormat="1" x14ac:dyDescent="0.3">
      <c r="B680" s="145"/>
      <c r="C680" s="146"/>
      <c r="D680" s="146"/>
      <c r="E680" s="146"/>
      <c r="F680" s="146"/>
      <c r="G680" s="146"/>
      <c r="H680" s="147"/>
      <c r="I680" s="146"/>
      <c r="J680" s="146"/>
      <c r="K680" s="146"/>
      <c r="L6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0" s="151" t="str">
        <f>IF(Tabela1[[#This Row],[Qinf Secção H]]=" -", " -", Tabela1[[#This Row],[Quantidade máxima (q) (tonelada)]]/Tabela1[[#This Row],[Qinf Secção H]])</f>
        <v xml:space="preserve"> -</v>
      </c>
      <c r="U680" s="152" t="str">
        <f>IF(Tabela1[[#This Row],[Qinf Secção P]]=" -", " -", Tabela1[[#This Row],[Quantidade máxima (q) (tonelada)]]/Tabela1[[#This Row],[Qinf Secção P]])</f>
        <v xml:space="preserve"> -</v>
      </c>
      <c r="V680" s="153" t="str">
        <f>IF(Tabela1[[#This Row],[Qinf Secção E]]=" -", " -", Tabela1[[#This Row],[Quantidade máxima (q) (tonelada)]]/Tabela1[[#This Row],[Qinf Secção E]])</f>
        <v xml:space="preserve"> -</v>
      </c>
      <c r="W680" s="152" t="str">
        <f>IF(Tabela1[[#This Row],[Qsup Secção H]]=" -", " -", Tabela1[[#This Row],[Quantidade máxima (q) (tonelada)]]/Tabela1[[#This Row],[Qsup Secção H]])</f>
        <v xml:space="preserve"> -</v>
      </c>
      <c r="X680" s="152" t="str">
        <f>IF(Tabela1[[#This Row],[Qsup Secção P]]=" -", " -", Tabela1[[#This Row],[Quantidade máxima (q) (tonelada)]]/Tabela1[[#This Row],[Qsup Secção P]])</f>
        <v xml:space="preserve"> -</v>
      </c>
      <c r="Y680" s="153" t="str">
        <f>IF(Tabela1[[#This Row],[Qsup Secção E]]=" -", " -", Tabela1[[#This Row],[Quantidade máxima (q) (tonelada)]]/Tabela1[[#This Row],[Qsup Secção E]])</f>
        <v xml:space="preserve"> -</v>
      </c>
      <c r="Z6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1" spans="2:27" s="1" customFormat="1" x14ac:dyDescent="0.3">
      <c r="B681" s="145"/>
      <c r="C681" s="146"/>
      <c r="D681" s="146"/>
      <c r="E681" s="146"/>
      <c r="F681" s="146"/>
      <c r="G681" s="146"/>
      <c r="H681" s="147"/>
      <c r="I681" s="146"/>
      <c r="J681" s="146"/>
      <c r="K681" s="146"/>
      <c r="L6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1" s="151" t="str">
        <f>IF(Tabela1[[#This Row],[Qinf Secção H]]=" -", " -", Tabela1[[#This Row],[Quantidade máxima (q) (tonelada)]]/Tabela1[[#This Row],[Qinf Secção H]])</f>
        <v xml:space="preserve"> -</v>
      </c>
      <c r="U681" s="152" t="str">
        <f>IF(Tabela1[[#This Row],[Qinf Secção P]]=" -", " -", Tabela1[[#This Row],[Quantidade máxima (q) (tonelada)]]/Tabela1[[#This Row],[Qinf Secção P]])</f>
        <v xml:space="preserve"> -</v>
      </c>
      <c r="V681" s="153" t="str">
        <f>IF(Tabela1[[#This Row],[Qinf Secção E]]=" -", " -", Tabela1[[#This Row],[Quantidade máxima (q) (tonelada)]]/Tabela1[[#This Row],[Qinf Secção E]])</f>
        <v xml:space="preserve"> -</v>
      </c>
      <c r="W681" s="152" t="str">
        <f>IF(Tabela1[[#This Row],[Qsup Secção H]]=" -", " -", Tabela1[[#This Row],[Quantidade máxima (q) (tonelada)]]/Tabela1[[#This Row],[Qsup Secção H]])</f>
        <v xml:space="preserve"> -</v>
      </c>
      <c r="X681" s="152" t="str">
        <f>IF(Tabela1[[#This Row],[Qsup Secção P]]=" -", " -", Tabela1[[#This Row],[Quantidade máxima (q) (tonelada)]]/Tabela1[[#This Row],[Qsup Secção P]])</f>
        <v xml:space="preserve"> -</v>
      </c>
      <c r="Y681" s="153" t="str">
        <f>IF(Tabela1[[#This Row],[Qsup Secção E]]=" -", " -", Tabela1[[#This Row],[Quantidade máxima (q) (tonelada)]]/Tabela1[[#This Row],[Qsup Secção E]])</f>
        <v xml:space="preserve"> -</v>
      </c>
      <c r="Z6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2" spans="2:27" s="1" customFormat="1" x14ac:dyDescent="0.3">
      <c r="B682" s="145"/>
      <c r="C682" s="146"/>
      <c r="D682" s="146"/>
      <c r="E682" s="146"/>
      <c r="F682" s="146"/>
      <c r="G682" s="146"/>
      <c r="H682" s="147"/>
      <c r="I682" s="146"/>
      <c r="J682" s="146"/>
      <c r="K682" s="146"/>
      <c r="L6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2" s="151" t="str">
        <f>IF(Tabela1[[#This Row],[Qinf Secção H]]=" -", " -", Tabela1[[#This Row],[Quantidade máxima (q) (tonelada)]]/Tabela1[[#This Row],[Qinf Secção H]])</f>
        <v xml:space="preserve"> -</v>
      </c>
      <c r="U682" s="152" t="str">
        <f>IF(Tabela1[[#This Row],[Qinf Secção P]]=" -", " -", Tabela1[[#This Row],[Quantidade máxima (q) (tonelada)]]/Tabela1[[#This Row],[Qinf Secção P]])</f>
        <v xml:space="preserve"> -</v>
      </c>
      <c r="V682" s="153" t="str">
        <f>IF(Tabela1[[#This Row],[Qinf Secção E]]=" -", " -", Tabela1[[#This Row],[Quantidade máxima (q) (tonelada)]]/Tabela1[[#This Row],[Qinf Secção E]])</f>
        <v xml:space="preserve"> -</v>
      </c>
      <c r="W682" s="152" t="str">
        <f>IF(Tabela1[[#This Row],[Qsup Secção H]]=" -", " -", Tabela1[[#This Row],[Quantidade máxima (q) (tonelada)]]/Tabela1[[#This Row],[Qsup Secção H]])</f>
        <v xml:space="preserve"> -</v>
      </c>
      <c r="X682" s="152" t="str">
        <f>IF(Tabela1[[#This Row],[Qsup Secção P]]=" -", " -", Tabela1[[#This Row],[Quantidade máxima (q) (tonelada)]]/Tabela1[[#This Row],[Qsup Secção P]])</f>
        <v xml:space="preserve"> -</v>
      </c>
      <c r="Y682" s="153" t="str">
        <f>IF(Tabela1[[#This Row],[Qsup Secção E]]=" -", " -", Tabela1[[#This Row],[Quantidade máxima (q) (tonelada)]]/Tabela1[[#This Row],[Qsup Secção E]])</f>
        <v xml:space="preserve"> -</v>
      </c>
      <c r="Z6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3" spans="2:27" s="1" customFormat="1" x14ac:dyDescent="0.3">
      <c r="B683" s="145"/>
      <c r="C683" s="146"/>
      <c r="D683" s="146"/>
      <c r="E683" s="146"/>
      <c r="F683" s="146"/>
      <c r="G683" s="146"/>
      <c r="H683" s="147"/>
      <c r="I683" s="146"/>
      <c r="J683" s="146"/>
      <c r="K683" s="146"/>
      <c r="L6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3" s="151" t="str">
        <f>IF(Tabela1[[#This Row],[Qinf Secção H]]=" -", " -", Tabela1[[#This Row],[Quantidade máxima (q) (tonelada)]]/Tabela1[[#This Row],[Qinf Secção H]])</f>
        <v xml:space="preserve"> -</v>
      </c>
      <c r="U683" s="152" t="str">
        <f>IF(Tabela1[[#This Row],[Qinf Secção P]]=" -", " -", Tabela1[[#This Row],[Quantidade máxima (q) (tonelada)]]/Tabela1[[#This Row],[Qinf Secção P]])</f>
        <v xml:space="preserve"> -</v>
      </c>
      <c r="V683" s="153" t="str">
        <f>IF(Tabela1[[#This Row],[Qinf Secção E]]=" -", " -", Tabela1[[#This Row],[Quantidade máxima (q) (tonelada)]]/Tabela1[[#This Row],[Qinf Secção E]])</f>
        <v xml:space="preserve"> -</v>
      </c>
      <c r="W683" s="152" t="str">
        <f>IF(Tabela1[[#This Row],[Qsup Secção H]]=" -", " -", Tabela1[[#This Row],[Quantidade máxima (q) (tonelada)]]/Tabela1[[#This Row],[Qsup Secção H]])</f>
        <v xml:space="preserve"> -</v>
      </c>
      <c r="X683" s="152" t="str">
        <f>IF(Tabela1[[#This Row],[Qsup Secção P]]=" -", " -", Tabela1[[#This Row],[Quantidade máxima (q) (tonelada)]]/Tabela1[[#This Row],[Qsup Secção P]])</f>
        <v xml:space="preserve"> -</v>
      </c>
      <c r="Y683" s="153" t="str">
        <f>IF(Tabela1[[#This Row],[Qsup Secção E]]=" -", " -", Tabela1[[#This Row],[Quantidade máxima (q) (tonelada)]]/Tabela1[[#This Row],[Qsup Secção E]])</f>
        <v xml:space="preserve"> -</v>
      </c>
      <c r="Z6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4" spans="2:27" s="1" customFormat="1" x14ac:dyDescent="0.3">
      <c r="B684" s="145"/>
      <c r="C684" s="146"/>
      <c r="D684" s="146"/>
      <c r="E684" s="146"/>
      <c r="F684" s="146"/>
      <c r="G684" s="146"/>
      <c r="H684" s="147"/>
      <c r="I684" s="146"/>
      <c r="J684" s="146"/>
      <c r="K684" s="146"/>
      <c r="L6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4" s="151" t="str">
        <f>IF(Tabela1[[#This Row],[Qinf Secção H]]=" -", " -", Tabela1[[#This Row],[Quantidade máxima (q) (tonelada)]]/Tabela1[[#This Row],[Qinf Secção H]])</f>
        <v xml:space="preserve"> -</v>
      </c>
      <c r="U684" s="152" t="str">
        <f>IF(Tabela1[[#This Row],[Qinf Secção P]]=" -", " -", Tabela1[[#This Row],[Quantidade máxima (q) (tonelada)]]/Tabela1[[#This Row],[Qinf Secção P]])</f>
        <v xml:space="preserve"> -</v>
      </c>
      <c r="V684" s="153" t="str">
        <f>IF(Tabela1[[#This Row],[Qinf Secção E]]=" -", " -", Tabela1[[#This Row],[Quantidade máxima (q) (tonelada)]]/Tabela1[[#This Row],[Qinf Secção E]])</f>
        <v xml:space="preserve"> -</v>
      </c>
      <c r="W684" s="152" t="str">
        <f>IF(Tabela1[[#This Row],[Qsup Secção H]]=" -", " -", Tabela1[[#This Row],[Quantidade máxima (q) (tonelada)]]/Tabela1[[#This Row],[Qsup Secção H]])</f>
        <v xml:space="preserve"> -</v>
      </c>
      <c r="X684" s="152" t="str">
        <f>IF(Tabela1[[#This Row],[Qsup Secção P]]=" -", " -", Tabela1[[#This Row],[Quantidade máxima (q) (tonelada)]]/Tabela1[[#This Row],[Qsup Secção P]])</f>
        <v xml:space="preserve"> -</v>
      </c>
      <c r="Y684" s="153" t="str">
        <f>IF(Tabela1[[#This Row],[Qsup Secção E]]=" -", " -", Tabela1[[#This Row],[Quantidade máxima (q) (tonelada)]]/Tabela1[[#This Row],[Qsup Secção E]])</f>
        <v xml:space="preserve"> -</v>
      </c>
      <c r="Z6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5" spans="2:27" s="1" customFormat="1" x14ac:dyDescent="0.3">
      <c r="B685" s="145"/>
      <c r="C685" s="146"/>
      <c r="D685" s="146"/>
      <c r="E685" s="146"/>
      <c r="F685" s="146"/>
      <c r="G685" s="146"/>
      <c r="H685" s="147"/>
      <c r="I685" s="146"/>
      <c r="J685" s="146"/>
      <c r="K685" s="146"/>
      <c r="L6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5" s="151" t="str">
        <f>IF(Tabela1[[#This Row],[Qinf Secção H]]=" -", " -", Tabela1[[#This Row],[Quantidade máxima (q) (tonelada)]]/Tabela1[[#This Row],[Qinf Secção H]])</f>
        <v xml:space="preserve"> -</v>
      </c>
      <c r="U685" s="152" t="str">
        <f>IF(Tabela1[[#This Row],[Qinf Secção P]]=" -", " -", Tabela1[[#This Row],[Quantidade máxima (q) (tonelada)]]/Tabela1[[#This Row],[Qinf Secção P]])</f>
        <v xml:space="preserve"> -</v>
      </c>
      <c r="V685" s="153" t="str">
        <f>IF(Tabela1[[#This Row],[Qinf Secção E]]=" -", " -", Tabela1[[#This Row],[Quantidade máxima (q) (tonelada)]]/Tabela1[[#This Row],[Qinf Secção E]])</f>
        <v xml:space="preserve"> -</v>
      </c>
      <c r="W685" s="152" t="str">
        <f>IF(Tabela1[[#This Row],[Qsup Secção H]]=" -", " -", Tabela1[[#This Row],[Quantidade máxima (q) (tonelada)]]/Tabela1[[#This Row],[Qsup Secção H]])</f>
        <v xml:space="preserve"> -</v>
      </c>
      <c r="X685" s="152" t="str">
        <f>IF(Tabela1[[#This Row],[Qsup Secção P]]=" -", " -", Tabela1[[#This Row],[Quantidade máxima (q) (tonelada)]]/Tabela1[[#This Row],[Qsup Secção P]])</f>
        <v xml:space="preserve"> -</v>
      </c>
      <c r="Y685" s="153" t="str">
        <f>IF(Tabela1[[#This Row],[Qsup Secção E]]=" -", " -", Tabela1[[#This Row],[Quantidade máxima (q) (tonelada)]]/Tabela1[[#This Row],[Qsup Secção E]])</f>
        <v xml:space="preserve"> -</v>
      </c>
      <c r="Z6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6" spans="2:27" s="1" customFormat="1" x14ac:dyDescent="0.3">
      <c r="B686" s="145"/>
      <c r="C686" s="146"/>
      <c r="D686" s="146"/>
      <c r="E686" s="146"/>
      <c r="F686" s="146"/>
      <c r="G686" s="146"/>
      <c r="H686" s="147"/>
      <c r="I686" s="146"/>
      <c r="J686" s="146"/>
      <c r="K686" s="146"/>
      <c r="L6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6" s="151" t="str">
        <f>IF(Tabela1[[#This Row],[Qinf Secção H]]=" -", " -", Tabela1[[#This Row],[Quantidade máxima (q) (tonelada)]]/Tabela1[[#This Row],[Qinf Secção H]])</f>
        <v xml:space="preserve"> -</v>
      </c>
      <c r="U686" s="152" t="str">
        <f>IF(Tabela1[[#This Row],[Qinf Secção P]]=" -", " -", Tabela1[[#This Row],[Quantidade máxima (q) (tonelada)]]/Tabela1[[#This Row],[Qinf Secção P]])</f>
        <v xml:space="preserve"> -</v>
      </c>
      <c r="V686" s="153" t="str">
        <f>IF(Tabela1[[#This Row],[Qinf Secção E]]=" -", " -", Tabela1[[#This Row],[Quantidade máxima (q) (tonelada)]]/Tabela1[[#This Row],[Qinf Secção E]])</f>
        <v xml:space="preserve"> -</v>
      </c>
      <c r="W686" s="152" t="str">
        <f>IF(Tabela1[[#This Row],[Qsup Secção H]]=" -", " -", Tabela1[[#This Row],[Quantidade máxima (q) (tonelada)]]/Tabela1[[#This Row],[Qsup Secção H]])</f>
        <v xml:space="preserve"> -</v>
      </c>
      <c r="X686" s="152" t="str">
        <f>IF(Tabela1[[#This Row],[Qsup Secção P]]=" -", " -", Tabela1[[#This Row],[Quantidade máxima (q) (tonelada)]]/Tabela1[[#This Row],[Qsup Secção P]])</f>
        <v xml:space="preserve"> -</v>
      </c>
      <c r="Y686" s="153" t="str">
        <f>IF(Tabela1[[#This Row],[Qsup Secção E]]=" -", " -", Tabela1[[#This Row],[Quantidade máxima (q) (tonelada)]]/Tabela1[[#This Row],[Qsup Secção E]])</f>
        <v xml:space="preserve"> -</v>
      </c>
      <c r="Z6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7" spans="2:27" s="1" customFormat="1" x14ac:dyDescent="0.3">
      <c r="B687" s="145"/>
      <c r="C687" s="146"/>
      <c r="D687" s="146"/>
      <c r="E687" s="146"/>
      <c r="F687" s="146"/>
      <c r="G687" s="146"/>
      <c r="H687" s="147"/>
      <c r="I687" s="146"/>
      <c r="J687" s="146"/>
      <c r="K687" s="146"/>
      <c r="L6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7" s="151" t="str">
        <f>IF(Tabela1[[#This Row],[Qinf Secção H]]=" -", " -", Tabela1[[#This Row],[Quantidade máxima (q) (tonelada)]]/Tabela1[[#This Row],[Qinf Secção H]])</f>
        <v xml:space="preserve"> -</v>
      </c>
      <c r="U687" s="152" t="str">
        <f>IF(Tabela1[[#This Row],[Qinf Secção P]]=" -", " -", Tabela1[[#This Row],[Quantidade máxima (q) (tonelada)]]/Tabela1[[#This Row],[Qinf Secção P]])</f>
        <v xml:space="preserve"> -</v>
      </c>
      <c r="V687" s="153" t="str">
        <f>IF(Tabela1[[#This Row],[Qinf Secção E]]=" -", " -", Tabela1[[#This Row],[Quantidade máxima (q) (tonelada)]]/Tabela1[[#This Row],[Qinf Secção E]])</f>
        <v xml:space="preserve"> -</v>
      </c>
      <c r="W687" s="152" t="str">
        <f>IF(Tabela1[[#This Row],[Qsup Secção H]]=" -", " -", Tabela1[[#This Row],[Quantidade máxima (q) (tonelada)]]/Tabela1[[#This Row],[Qsup Secção H]])</f>
        <v xml:space="preserve"> -</v>
      </c>
      <c r="X687" s="152" t="str">
        <f>IF(Tabela1[[#This Row],[Qsup Secção P]]=" -", " -", Tabela1[[#This Row],[Quantidade máxima (q) (tonelada)]]/Tabela1[[#This Row],[Qsup Secção P]])</f>
        <v xml:space="preserve"> -</v>
      </c>
      <c r="Y687" s="153" t="str">
        <f>IF(Tabela1[[#This Row],[Qsup Secção E]]=" -", " -", Tabela1[[#This Row],[Quantidade máxima (q) (tonelada)]]/Tabela1[[#This Row],[Qsup Secção E]])</f>
        <v xml:space="preserve"> -</v>
      </c>
      <c r="Z6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8" spans="2:27" s="1" customFormat="1" x14ac:dyDescent="0.3">
      <c r="B688" s="145"/>
      <c r="C688" s="146"/>
      <c r="D688" s="146"/>
      <c r="E688" s="146"/>
      <c r="F688" s="146"/>
      <c r="G688" s="146"/>
      <c r="H688" s="147"/>
      <c r="I688" s="146"/>
      <c r="J688" s="146"/>
      <c r="K688" s="146"/>
      <c r="L6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8" s="151" t="str">
        <f>IF(Tabela1[[#This Row],[Qinf Secção H]]=" -", " -", Tabela1[[#This Row],[Quantidade máxima (q) (tonelada)]]/Tabela1[[#This Row],[Qinf Secção H]])</f>
        <v xml:space="preserve"> -</v>
      </c>
      <c r="U688" s="152" t="str">
        <f>IF(Tabela1[[#This Row],[Qinf Secção P]]=" -", " -", Tabela1[[#This Row],[Quantidade máxima (q) (tonelada)]]/Tabela1[[#This Row],[Qinf Secção P]])</f>
        <v xml:space="preserve"> -</v>
      </c>
      <c r="V688" s="153" t="str">
        <f>IF(Tabela1[[#This Row],[Qinf Secção E]]=" -", " -", Tabela1[[#This Row],[Quantidade máxima (q) (tonelada)]]/Tabela1[[#This Row],[Qinf Secção E]])</f>
        <v xml:space="preserve"> -</v>
      </c>
      <c r="W688" s="152" t="str">
        <f>IF(Tabela1[[#This Row],[Qsup Secção H]]=" -", " -", Tabela1[[#This Row],[Quantidade máxima (q) (tonelada)]]/Tabela1[[#This Row],[Qsup Secção H]])</f>
        <v xml:space="preserve"> -</v>
      </c>
      <c r="X688" s="152" t="str">
        <f>IF(Tabela1[[#This Row],[Qsup Secção P]]=" -", " -", Tabela1[[#This Row],[Quantidade máxima (q) (tonelada)]]/Tabela1[[#This Row],[Qsup Secção P]])</f>
        <v xml:space="preserve"> -</v>
      </c>
      <c r="Y688" s="153" t="str">
        <f>IF(Tabela1[[#This Row],[Qsup Secção E]]=" -", " -", Tabela1[[#This Row],[Quantidade máxima (q) (tonelada)]]/Tabela1[[#This Row],[Qsup Secção E]])</f>
        <v xml:space="preserve"> -</v>
      </c>
      <c r="Z6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89" spans="2:27" s="1" customFormat="1" x14ac:dyDescent="0.3">
      <c r="B689" s="145"/>
      <c r="C689" s="146"/>
      <c r="D689" s="146"/>
      <c r="E689" s="146"/>
      <c r="F689" s="146"/>
      <c r="G689" s="146"/>
      <c r="H689" s="147"/>
      <c r="I689" s="146"/>
      <c r="J689" s="146"/>
      <c r="K689" s="146"/>
      <c r="L6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89" s="151" t="str">
        <f>IF(Tabela1[[#This Row],[Qinf Secção H]]=" -", " -", Tabela1[[#This Row],[Quantidade máxima (q) (tonelada)]]/Tabela1[[#This Row],[Qinf Secção H]])</f>
        <v xml:space="preserve"> -</v>
      </c>
      <c r="U689" s="152" t="str">
        <f>IF(Tabela1[[#This Row],[Qinf Secção P]]=" -", " -", Tabela1[[#This Row],[Quantidade máxima (q) (tonelada)]]/Tabela1[[#This Row],[Qinf Secção P]])</f>
        <v xml:space="preserve"> -</v>
      </c>
      <c r="V689" s="153" t="str">
        <f>IF(Tabela1[[#This Row],[Qinf Secção E]]=" -", " -", Tabela1[[#This Row],[Quantidade máxima (q) (tonelada)]]/Tabela1[[#This Row],[Qinf Secção E]])</f>
        <v xml:space="preserve"> -</v>
      </c>
      <c r="W689" s="152" t="str">
        <f>IF(Tabela1[[#This Row],[Qsup Secção H]]=" -", " -", Tabela1[[#This Row],[Quantidade máxima (q) (tonelada)]]/Tabela1[[#This Row],[Qsup Secção H]])</f>
        <v xml:space="preserve"> -</v>
      </c>
      <c r="X689" s="152" t="str">
        <f>IF(Tabela1[[#This Row],[Qsup Secção P]]=" -", " -", Tabela1[[#This Row],[Quantidade máxima (q) (tonelada)]]/Tabela1[[#This Row],[Qsup Secção P]])</f>
        <v xml:space="preserve"> -</v>
      </c>
      <c r="Y689" s="153" t="str">
        <f>IF(Tabela1[[#This Row],[Qsup Secção E]]=" -", " -", Tabela1[[#This Row],[Quantidade máxima (q) (tonelada)]]/Tabela1[[#This Row],[Qsup Secção E]])</f>
        <v xml:space="preserve"> -</v>
      </c>
      <c r="Z6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0" spans="2:27" s="1" customFormat="1" x14ac:dyDescent="0.3">
      <c r="B690" s="145"/>
      <c r="C690" s="146"/>
      <c r="D690" s="146"/>
      <c r="E690" s="146"/>
      <c r="F690" s="146"/>
      <c r="G690" s="146"/>
      <c r="H690" s="147"/>
      <c r="I690" s="146"/>
      <c r="J690" s="146"/>
      <c r="K690" s="146"/>
      <c r="L6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0" s="151" t="str">
        <f>IF(Tabela1[[#This Row],[Qinf Secção H]]=" -", " -", Tabela1[[#This Row],[Quantidade máxima (q) (tonelada)]]/Tabela1[[#This Row],[Qinf Secção H]])</f>
        <v xml:space="preserve"> -</v>
      </c>
      <c r="U690" s="152" t="str">
        <f>IF(Tabela1[[#This Row],[Qinf Secção P]]=" -", " -", Tabela1[[#This Row],[Quantidade máxima (q) (tonelada)]]/Tabela1[[#This Row],[Qinf Secção P]])</f>
        <v xml:space="preserve"> -</v>
      </c>
      <c r="V690" s="153" t="str">
        <f>IF(Tabela1[[#This Row],[Qinf Secção E]]=" -", " -", Tabela1[[#This Row],[Quantidade máxima (q) (tonelada)]]/Tabela1[[#This Row],[Qinf Secção E]])</f>
        <v xml:space="preserve"> -</v>
      </c>
      <c r="W690" s="152" t="str">
        <f>IF(Tabela1[[#This Row],[Qsup Secção H]]=" -", " -", Tabela1[[#This Row],[Quantidade máxima (q) (tonelada)]]/Tabela1[[#This Row],[Qsup Secção H]])</f>
        <v xml:space="preserve"> -</v>
      </c>
      <c r="X690" s="152" t="str">
        <f>IF(Tabela1[[#This Row],[Qsup Secção P]]=" -", " -", Tabela1[[#This Row],[Quantidade máxima (q) (tonelada)]]/Tabela1[[#This Row],[Qsup Secção P]])</f>
        <v xml:space="preserve"> -</v>
      </c>
      <c r="Y690" s="153" t="str">
        <f>IF(Tabela1[[#This Row],[Qsup Secção E]]=" -", " -", Tabela1[[#This Row],[Quantidade máxima (q) (tonelada)]]/Tabela1[[#This Row],[Qsup Secção E]])</f>
        <v xml:space="preserve"> -</v>
      </c>
      <c r="Z6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1" spans="2:27" s="1" customFormat="1" x14ac:dyDescent="0.3">
      <c r="B691" s="145"/>
      <c r="C691" s="146"/>
      <c r="D691" s="146"/>
      <c r="E691" s="146"/>
      <c r="F691" s="146"/>
      <c r="G691" s="146"/>
      <c r="H691" s="147"/>
      <c r="I691" s="146"/>
      <c r="J691" s="146"/>
      <c r="K691" s="146"/>
      <c r="L6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1" s="151" t="str">
        <f>IF(Tabela1[[#This Row],[Qinf Secção H]]=" -", " -", Tabela1[[#This Row],[Quantidade máxima (q) (tonelada)]]/Tabela1[[#This Row],[Qinf Secção H]])</f>
        <v xml:space="preserve"> -</v>
      </c>
      <c r="U691" s="152" t="str">
        <f>IF(Tabela1[[#This Row],[Qinf Secção P]]=" -", " -", Tabela1[[#This Row],[Quantidade máxima (q) (tonelada)]]/Tabela1[[#This Row],[Qinf Secção P]])</f>
        <v xml:space="preserve"> -</v>
      </c>
      <c r="V691" s="153" t="str">
        <f>IF(Tabela1[[#This Row],[Qinf Secção E]]=" -", " -", Tabela1[[#This Row],[Quantidade máxima (q) (tonelada)]]/Tabela1[[#This Row],[Qinf Secção E]])</f>
        <v xml:space="preserve"> -</v>
      </c>
      <c r="W691" s="152" t="str">
        <f>IF(Tabela1[[#This Row],[Qsup Secção H]]=" -", " -", Tabela1[[#This Row],[Quantidade máxima (q) (tonelada)]]/Tabela1[[#This Row],[Qsup Secção H]])</f>
        <v xml:space="preserve"> -</v>
      </c>
      <c r="X691" s="152" t="str">
        <f>IF(Tabela1[[#This Row],[Qsup Secção P]]=" -", " -", Tabela1[[#This Row],[Quantidade máxima (q) (tonelada)]]/Tabela1[[#This Row],[Qsup Secção P]])</f>
        <v xml:space="preserve"> -</v>
      </c>
      <c r="Y691" s="153" t="str">
        <f>IF(Tabela1[[#This Row],[Qsup Secção E]]=" -", " -", Tabela1[[#This Row],[Quantidade máxima (q) (tonelada)]]/Tabela1[[#This Row],[Qsup Secção E]])</f>
        <v xml:space="preserve"> -</v>
      </c>
      <c r="Z6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2" spans="2:27" s="1" customFormat="1" x14ac:dyDescent="0.3">
      <c r="B692" s="145"/>
      <c r="C692" s="146"/>
      <c r="D692" s="146"/>
      <c r="E692" s="146"/>
      <c r="F692" s="146"/>
      <c r="G692" s="146"/>
      <c r="H692" s="147"/>
      <c r="I692" s="146"/>
      <c r="J692" s="146"/>
      <c r="K692" s="146"/>
      <c r="L6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2" s="151" t="str">
        <f>IF(Tabela1[[#This Row],[Qinf Secção H]]=" -", " -", Tabela1[[#This Row],[Quantidade máxima (q) (tonelada)]]/Tabela1[[#This Row],[Qinf Secção H]])</f>
        <v xml:space="preserve"> -</v>
      </c>
      <c r="U692" s="152" t="str">
        <f>IF(Tabela1[[#This Row],[Qinf Secção P]]=" -", " -", Tabela1[[#This Row],[Quantidade máxima (q) (tonelada)]]/Tabela1[[#This Row],[Qinf Secção P]])</f>
        <v xml:space="preserve"> -</v>
      </c>
      <c r="V692" s="153" t="str">
        <f>IF(Tabela1[[#This Row],[Qinf Secção E]]=" -", " -", Tabela1[[#This Row],[Quantidade máxima (q) (tonelada)]]/Tabela1[[#This Row],[Qinf Secção E]])</f>
        <v xml:space="preserve"> -</v>
      </c>
      <c r="W692" s="152" t="str">
        <f>IF(Tabela1[[#This Row],[Qsup Secção H]]=" -", " -", Tabela1[[#This Row],[Quantidade máxima (q) (tonelada)]]/Tabela1[[#This Row],[Qsup Secção H]])</f>
        <v xml:space="preserve"> -</v>
      </c>
      <c r="X692" s="152" t="str">
        <f>IF(Tabela1[[#This Row],[Qsup Secção P]]=" -", " -", Tabela1[[#This Row],[Quantidade máxima (q) (tonelada)]]/Tabela1[[#This Row],[Qsup Secção P]])</f>
        <v xml:space="preserve"> -</v>
      </c>
      <c r="Y692" s="153" t="str">
        <f>IF(Tabela1[[#This Row],[Qsup Secção E]]=" -", " -", Tabela1[[#This Row],[Quantidade máxima (q) (tonelada)]]/Tabela1[[#This Row],[Qsup Secção E]])</f>
        <v xml:space="preserve"> -</v>
      </c>
      <c r="Z6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3" spans="2:27" s="1" customFormat="1" x14ac:dyDescent="0.3">
      <c r="B693" s="145"/>
      <c r="C693" s="146"/>
      <c r="D693" s="146"/>
      <c r="E693" s="146"/>
      <c r="F693" s="146"/>
      <c r="G693" s="146"/>
      <c r="H693" s="147"/>
      <c r="I693" s="146"/>
      <c r="J693" s="146"/>
      <c r="K693" s="146"/>
      <c r="L6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3" s="151" t="str">
        <f>IF(Tabela1[[#This Row],[Qinf Secção H]]=" -", " -", Tabela1[[#This Row],[Quantidade máxima (q) (tonelada)]]/Tabela1[[#This Row],[Qinf Secção H]])</f>
        <v xml:space="preserve"> -</v>
      </c>
      <c r="U693" s="152" t="str">
        <f>IF(Tabela1[[#This Row],[Qinf Secção P]]=" -", " -", Tabela1[[#This Row],[Quantidade máxima (q) (tonelada)]]/Tabela1[[#This Row],[Qinf Secção P]])</f>
        <v xml:space="preserve"> -</v>
      </c>
      <c r="V693" s="153" t="str">
        <f>IF(Tabela1[[#This Row],[Qinf Secção E]]=" -", " -", Tabela1[[#This Row],[Quantidade máxima (q) (tonelada)]]/Tabela1[[#This Row],[Qinf Secção E]])</f>
        <v xml:space="preserve"> -</v>
      </c>
      <c r="W693" s="152" t="str">
        <f>IF(Tabela1[[#This Row],[Qsup Secção H]]=" -", " -", Tabela1[[#This Row],[Quantidade máxima (q) (tonelada)]]/Tabela1[[#This Row],[Qsup Secção H]])</f>
        <v xml:space="preserve"> -</v>
      </c>
      <c r="X693" s="152" t="str">
        <f>IF(Tabela1[[#This Row],[Qsup Secção P]]=" -", " -", Tabela1[[#This Row],[Quantidade máxima (q) (tonelada)]]/Tabela1[[#This Row],[Qsup Secção P]])</f>
        <v xml:space="preserve"> -</v>
      </c>
      <c r="Y693" s="153" t="str">
        <f>IF(Tabela1[[#This Row],[Qsup Secção E]]=" -", " -", Tabela1[[#This Row],[Quantidade máxima (q) (tonelada)]]/Tabela1[[#This Row],[Qsup Secção E]])</f>
        <v xml:space="preserve"> -</v>
      </c>
      <c r="Z6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4" spans="2:27" s="1" customFormat="1" x14ac:dyDescent="0.3">
      <c r="B694" s="145"/>
      <c r="C694" s="146"/>
      <c r="D694" s="146"/>
      <c r="E694" s="146"/>
      <c r="F694" s="146"/>
      <c r="G694" s="146"/>
      <c r="H694" s="147"/>
      <c r="I694" s="146"/>
      <c r="J694" s="146"/>
      <c r="K694" s="146"/>
      <c r="L6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4" s="151" t="str">
        <f>IF(Tabela1[[#This Row],[Qinf Secção H]]=" -", " -", Tabela1[[#This Row],[Quantidade máxima (q) (tonelada)]]/Tabela1[[#This Row],[Qinf Secção H]])</f>
        <v xml:space="preserve"> -</v>
      </c>
      <c r="U694" s="152" t="str">
        <f>IF(Tabela1[[#This Row],[Qinf Secção P]]=" -", " -", Tabela1[[#This Row],[Quantidade máxima (q) (tonelada)]]/Tabela1[[#This Row],[Qinf Secção P]])</f>
        <v xml:space="preserve"> -</v>
      </c>
      <c r="V694" s="153" t="str">
        <f>IF(Tabela1[[#This Row],[Qinf Secção E]]=" -", " -", Tabela1[[#This Row],[Quantidade máxima (q) (tonelada)]]/Tabela1[[#This Row],[Qinf Secção E]])</f>
        <v xml:space="preserve"> -</v>
      </c>
      <c r="W694" s="152" t="str">
        <f>IF(Tabela1[[#This Row],[Qsup Secção H]]=" -", " -", Tabela1[[#This Row],[Quantidade máxima (q) (tonelada)]]/Tabela1[[#This Row],[Qsup Secção H]])</f>
        <v xml:space="preserve"> -</v>
      </c>
      <c r="X694" s="152" t="str">
        <f>IF(Tabela1[[#This Row],[Qsup Secção P]]=" -", " -", Tabela1[[#This Row],[Quantidade máxima (q) (tonelada)]]/Tabela1[[#This Row],[Qsup Secção P]])</f>
        <v xml:space="preserve"> -</v>
      </c>
      <c r="Y694" s="153" t="str">
        <f>IF(Tabela1[[#This Row],[Qsup Secção E]]=" -", " -", Tabela1[[#This Row],[Quantidade máxima (q) (tonelada)]]/Tabela1[[#This Row],[Qsup Secção E]])</f>
        <v xml:space="preserve"> -</v>
      </c>
      <c r="Z6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5" spans="2:27" s="1" customFormat="1" x14ac:dyDescent="0.3">
      <c r="B695" s="145"/>
      <c r="C695" s="146"/>
      <c r="D695" s="146"/>
      <c r="E695" s="146"/>
      <c r="F695" s="146"/>
      <c r="G695" s="146"/>
      <c r="H695" s="147"/>
      <c r="I695" s="146"/>
      <c r="J695" s="146"/>
      <c r="K695" s="146"/>
      <c r="L6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5" s="151" t="str">
        <f>IF(Tabela1[[#This Row],[Qinf Secção H]]=" -", " -", Tabela1[[#This Row],[Quantidade máxima (q) (tonelada)]]/Tabela1[[#This Row],[Qinf Secção H]])</f>
        <v xml:space="preserve"> -</v>
      </c>
      <c r="U695" s="152" t="str">
        <f>IF(Tabela1[[#This Row],[Qinf Secção P]]=" -", " -", Tabela1[[#This Row],[Quantidade máxima (q) (tonelada)]]/Tabela1[[#This Row],[Qinf Secção P]])</f>
        <v xml:space="preserve"> -</v>
      </c>
      <c r="V695" s="153" t="str">
        <f>IF(Tabela1[[#This Row],[Qinf Secção E]]=" -", " -", Tabela1[[#This Row],[Quantidade máxima (q) (tonelada)]]/Tabela1[[#This Row],[Qinf Secção E]])</f>
        <v xml:space="preserve"> -</v>
      </c>
      <c r="W695" s="152" t="str">
        <f>IF(Tabela1[[#This Row],[Qsup Secção H]]=" -", " -", Tabela1[[#This Row],[Quantidade máxima (q) (tonelada)]]/Tabela1[[#This Row],[Qsup Secção H]])</f>
        <v xml:space="preserve"> -</v>
      </c>
      <c r="X695" s="152" t="str">
        <f>IF(Tabela1[[#This Row],[Qsup Secção P]]=" -", " -", Tabela1[[#This Row],[Quantidade máxima (q) (tonelada)]]/Tabela1[[#This Row],[Qsup Secção P]])</f>
        <v xml:space="preserve"> -</v>
      </c>
      <c r="Y695" s="153" t="str">
        <f>IF(Tabela1[[#This Row],[Qsup Secção E]]=" -", " -", Tabela1[[#This Row],[Quantidade máxima (q) (tonelada)]]/Tabela1[[#This Row],[Qsup Secção E]])</f>
        <v xml:space="preserve"> -</v>
      </c>
      <c r="Z6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6" spans="2:27" s="1" customFormat="1" x14ac:dyDescent="0.3">
      <c r="B696" s="145"/>
      <c r="C696" s="146"/>
      <c r="D696" s="146"/>
      <c r="E696" s="146"/>
      <c r="F696" s="146"/>
      <c r="G696" s="146"/>
      <c r="H696" s="147"/>
      <c r="I696" s="146"/>
      <c r="J696" s="146"/>
      <c r="K696" s="146"/>
      <c r="L6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6" s="151" t="str">
        <f>IF(Tabela1[[#This Row],[Qinf Secção H]]=" -", " -", Tabela1[[#This Row],[Quantidade máxima (q) (tonelada)]]/Tabela1[[#This Row],[Qinf Secção H]])</f>
        <v xml:space="preserve"> -</v>
      </c>
      <c r="U696" s="152" t="str">
        <f>IF(Tabela1[[#This Row],[Qinf Secção P]]=" -", " -", Tabela1[[#This Row],[Quantidade máxima (q) (tonelada)]]/Tabela1[[#This Row],[Qinf Secção P]])</f>
        <v xml:space="preserve"> -</v>
      </c>
      <c r="V696" s="153" t="str">
        <f>IF(Tabela1[[#This Row],[Qinf Secção E]]=" -", " -", Tabela1[[#This Row],[Quantidade máxima (q) (tonelada)]]/Tabela1[[#This Row],[Qinf Secção E]])</f>
        <v xml:space="preserve"> -</v>
      </c>
      <c r="W696" s="152" t="str">
        <f>IF(Tabela1[[#This Row],[Qsup Secção H]]=" -", " -", Tabela1[[#This Row],[Quantidade máxima (q) (tonelada)]]/Tabela1[[#This Row],[Qsup Secção H]])</f>
        <v xml:space="preserve"> -</v>
      </c>
      <c r="X696" s="152" t="str">
        <f>IF(Tabela1[[#This Row],[Qsup Secção P]]=" -", " -", Tabela1[[#This Row],[Quantidade máxima (q) (tonelada)]]/Tabela1[[#This Row],[Qsup Secção P]])</f>
        <v xml:space="preserve"> -</v>
      </c>
      <c r="Y696" s="153" t="str">
        <f>IF(Tabela1[[#This Row],[Qsup Secção E]]=" -", " -", Tabela1[[#This Row],[Quantidade máxima (q) (tonelada)]]/Tabela1[[#This Row],[Qsup Secção E]])</f>
        <v xml:space="preserve"> -</v>
      </c>
      <c r="Z6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7" spans="2:27" s="1" customFormat="1" x14ac:dyDescent="0.3">
      <c r="B697" s="145"/>
      <c r="C697" s="146"/>
      <c r="D697" s="146"/>
      <c r="E697" s="146"/>
      <c r="F697" s="146"/>
      <c r="G697" s="146"/>
      <c r="H697" s="147"/>
      <c r="I697" s="146"/>
      <c r="J697" s="146"/>
      <c r="K697" s="146"/>
      <c r="L6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7" s="151" t="str">
        <f>IF(Tabela1[[#This Row],[Qinf Secção H]]=" -", " -", Tabela1[[#This Row],[Quantidade máxima (q) (tonelada)]]/Tabela1[[#This Row],[Qinf Secção H]])</f>
        <v xml:space="preserve"> -</v>
      </c>
      <c r="U697" s="152" t="str">
        <f>IF(Tabela1[[#This Row],[Qinf Secção P]]=" -", " -", Tabela1[[#This Row],[Quantidade máxima (q) (tonelada)]]/Tabela1[[#This Row],[Qinf Secção P]])</f>
        <v xml:space="preserve"> -</v>
      </c>
      <c r="V697" s="153" t="str">
        <f>IF(Tabela1[[#This Row],[Qinf Secção E]]=" -", " -", Tabela1[[#This Row],[Quantidade máxima (q) (tonelada)]]/Tabela1[[#This Row],[Qinf Secção E]])</f>
        <v xml:space="preserve"> -</v>
      </c>
      <c r="W697" s="152" t="str">
        <f>IF(Tabela1[[#This Row],[Qsup Secção H]]=" -", " -", Tabela1[[#This Row],[Quantidade máxima (q) (tonelada)]]/Tabela1[[#This Row],[Qsup Secção H]])</f>
        <v xml:space="preserve"> -</v>
      </c>
      <c r="X697" s="152" t="str">
        <f>IF(Tabela1[[#This Row],[Qsup Secção P]]=" -", " -", Tabela1[[#This Row],[Quantidade máxima (q) (tonelada)]]/Tabela1[[#This Row],[Qsup Secção P]])</f>
        <v xml:space="preserve"> -</v>
      </c>
      <c r="Y697" s="153" t="str">
        <f>IF(Tabela1[[#This Row],[Qsup Secção E]]=" -", " -", Tabela1[[#This Row],[Quantidade máxima (q) (tonelada)]]/Tabela1[[#This Row],[Qsup Secção E]])</f>
        <v xml:space="preserve"> -</v>
      </c>
      <c r="Z6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8" spans="2:27" s="1" customFormat="1" x14ac:dyDescent="0.3">
      <c r="B698" s="145"/>
      <c r="C698" s="146"/>
      <c r="D698" s="146"/>
      <c r="E698" s="146"/>
      <c r="F698" s="146"/>
      <c r="G698" s="146"/>
      <c r="H698" s="147"/>
      <c r="I698" s="146"/>
      <c r="J698" s="146"/>
      <c r="K698" s="146"/>
      <c r="L6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8" s="151" t="str">
        <f>IF(Tabela1[[#This Row],[Qinf Secção H]]=" -", " -", Tabela1[[#This Row],[Quantidade máxima (q) (tonelada)]]/Tabela1[[#This Row],[Qinf Secção H]])</f>
        <v xml:space="preserve"> -</v>
      </c>
      <c r="U698" s="152" t="str">
        <f>IF(Tabela1[[#This Row],[Qinf Secção P]]=" -", " -", Tabela1[[#This Row],[Quantidade máxima (q) (tonelada)]]/Tabela1[[#This Row],[Qinf Secção P]])</f>
        <v xml:space="preserve"> -</v>
      </c>
      <c r="V698" s="153" t="str">
        <f>IF(Tabela1[[#This Row],[Qinf Secção E]]=" -", " -", Tabela1[[#This Row],[Quantidade máxima (q) (tonelada)]]/Tabela1[[#This Row],[Qinf Secção E]])</f>
        <v xml:space="preserve"> -</v>
      </c>
      <c r="W698" s="152" t="str">
        <f>IF(Tabela1[[#This Row],[Qsup Secção H]]=" -", " -", Tabela1[[#This Row],[Quantidade máxima (q) (tonelada)]]/Tabela1[[#This Row],[Qsup Secção H]])</f>
        <v xml:space="preserve"> -</v>
      </c>
      <c r="X698" s="152" t="str">
        <f>IF(Tabela1[[#This Row],[Qsup Secção P]]=" -", " -", Tabela1[[#This Row],[Quantidade máxima (q) (tonelada)]]/Tabela1[[#This Row],[Qsup Secção P]])</f>
        <v xml:space="preserve"> -</v>
      </c>
      <c r="Y698" s="153" t="str">
        <f>IF(Tabela1[[#This Row],[Qsup Secção E]]=" -", " -", Tabela1[[#This Row],[Quantidade máxima (q) (tonelada)]]/Tabela1[[#This Row],[Qsup Secção E]])</f>
        <v xml:space="preserve"> -</v>
      </c>
      <c r="Z6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699" spans="2:27" s="1" customFormat="1" x14ac:dyDescent="0.3">
      <c r="B699" s="145"/>
      <c r="C699" s="146"/>
      <c r="D699" s="146"/>
      <c r="E699" s="146"/>
      <c r="F699" s="146"/>
      <c r="G699" s="146"/>
      <c r="H699" s="147"/>
      <c r="I699" s="146"/>
      <c r="J699" s="146"/>
      <c r="K699" s="146"/>
      <c r="L6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6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6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6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6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6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6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6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699" s="151" t="str">
        <f>IF(Tabela1[[#This Row],[Qinf Secção H]]=" -", " -", Tabela1[[#This Row],[Quantidade máxima (q) (tonelada)]]/Tabela1[[#This Row],[Qinf Secção H]])</f>
        <v xml:space="preserve"> -</v>
      </c>
      <c r="U699" s="152" t="str">
        <f>IF(Tabela1[[#This Row],[Qinf Secção P]]=" -", " -", Tabela1[[#This Row],[Quantidade máxima (q) (tonelada)]]/Tabela1[[#This Row],[Qinf Secção P]])</f>
        <v xml:space="preserve"> -</v>
      </c>
      <c r="V699" s="153" t="str">
        <f>IF(Tabela1[[#This Row],[Qinf Secção E]]=" -", " -", Tabela1[[#This Row],[Quantidade máxima (q) (tonelada)]]/Tabela1[[#This Row],[Qinf Secção E]])</f>
        <v xml:space="preserve"> -</v>
      </c>
      <c r="W699" s="152" t="str">
        <f>IF(Tabela1[[#This Row],[Qsup Secção H]]=" -", " -", Tabela1[[#This Row],[Quantidade máxima (q) (tonelada)]]/Tabela1[[#This Row],[Qsup Secção H]])</f>
        <v xml:space="preserve"> -</v>
      </c>
      <c r="X699" s="152" t="str">
        <f>IF(Tabela1[[#This Row],[Qsup Secção P]]=" -", " -", Tabela1[[#This Row],[Quantidade máxima (q) (tonelada)]]/Tabela1[[#This Row],[Qsup Secção P]])</f>
        <v xml:space="preserve"> -</v>
      </c>
      <c r="Y699" s="153" t="str">
        <f>IF(Tabela1[[#This Row],[Qsup Secção E]]=" -", " -", Tabela1[[#This Row],[Quantidade máxima (q) (tonelada)]]/Tabela1[[#This Row],[Qsup Secção E]])</f>
        <v xml:space="preserve"> -</v>
      </c>
      <c r="Z6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6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0" spans="2:27" s="1" customFormat="1" x14ac:dyDescent="0.3">
      <c r="B700" s="145"/>
      <c r="C700" s="146"/>
      <c r="D700" s="146"/>
      <c r="E700" s="146"/>
      <c r="F700" s="146"/>
      <c r="G700" s="146"/>
      <c r="H700" s="147"/>
      <c r="I700" s="146"/>
      <c r="J700" s="146"/>
      <c r="K700" s="146"/>
      <c r="L7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0" s="151" t="str">
        <f>IF(Tabela1[[#This Row],[Qinf Secção H]]=" -", " -", Tabela1[[#This Row],[Quantidade máxima (q) (tonelada)]]/Tabela1[[#This Row],[Qinf Secção H]])</f>
        <v xml:space="preserve"> -</v>
      </c>
      <c r="U700" s="152" t="str">
        <f>IF(Tabela1[[#This Row],[Qinf Secção P]]=" -", " -", Tabela1[[#This Row],[Quantidade máxima (q) (tonelada)]]/Tabela1[[#This Row],[Qinf Secção P]])</f>
        <v xml:space="preserve"> -</v>
      </c>
      <c r="V700" s="153" t="str">
        <f>IF(Tabela1[[#This Row],[Qinf Secção E]]=" -", " -", Tabela1[[#This Row],[Quantidade máxima (q) (tonelada)]]/Tabela1[[#This Row],[Qinf Secção E]])</f>
        <v xml:space="preserve"> -</v>
      </c>
      <c r="W700" s="152" t="str">
        <f>IF(Tabela1[[#This Row],[Qsup Secção H]]=" -", " -", Tabela1[[#This Row],[Quantidade máxima (q) (tonelada)]]/Tabela1[[#This Row],[Qsup Secção H]])</f>
        <v xml:space="preserve"> -</v>
      </c>
      <c r="X700" s="152" t="str">
        <f>IF(Tabela1[[#This Row],[Qsup Secção P]]=" -", " -", Tabela1[[#This Row],[Quantidade máxima (q) (tonelada)]]/Tabela1[[#This Row],[Qsup Secção P]])</f>
        <v xml:space="preserve"> -</v>
      </c>
      <c r="Y700" s="153" t="str">
        <f>IF(Tabela1[[#This Row],[Qsup Secção E]]=" -", " -", Tabela1[[#This Row],[Quantidade máxima (q) (tonelada)]]/Tabela1[[#This Row],[Qsup Secção E]])</f>
        <v xml:space="preserve"> -</v>
      </c>
      <c r="Z7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1" spans="2:27" s="1" customFormat="1" x14ac:dyDescent="0.3">
      <c r="B701" s="145"/>
      <c r="C701" s="146"/>
      <c r="D701" s="146"/>
      <c r="E701" s="146"/>
      <c r="F701" s="146"/>
      <c r="G701" s="146"/>
      <c r="H701" s="147"/>
      <c r="I701" s="146"/>
      <c r="J701" s="146"/>
      <c r="K701" s="146"/>
      <c r="L7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1" s="151" t="str">
        <f>IF(Tabela1[[#This Row],[Qinf Secção H]]=" -", " -", Tabela1[[#This Row],[Quantidade máxima (q) (tonelada)]]/Tabela1[[#This Row],[Qinf Secção H]])</f>
        <v xml:space="preserve"> -</v>
      </c>
      <c r="U701" s="152" t="str">
        <f>IF(Tabela1[[#This Row],[Qinf Secção P]]=" -", " -", Tabela1[[#This Row],[Quantidade máxima (q) (tonelada)]]/Tabela1[[#This Row],[Qinf Secção P]])</f>
        <v xml:space="preserve"> -</v>
      </c>
      <c r="V701" s="153" t="str">
        <f>IF(Tabela1[[#This Row],[Qinf Secção E]]=" -", " -", Tabela1[[#This Row],[Quantidade máxima (q) (tonelada)]]/Tabela1[[#This Row],[Qinf Secção E]])</f>
        <v xml:space="preserve"> -</v>
      </c>
      <c r="W701" s="152" t="str">
        <f>IF(Tabela1[[#This Row],[Qsup Secção H]]=" -", " -", Tabela1[[#This Row],[Quantidade máxima (q) (tonelada)]]/Tabela1[[#This Row],[Qsup Secção H]])</f>
        <v xml:space="preserve"> -</v>
      </c>
      <c r="X701" s="152" t="str">
        <f>IF(Tabela1[[#This Row],[Qsup Secção P]]=" -", " -", Tabela1[[#This Row],[Quantidade máxima (q) (tonelada)]]/Tabela1[[#This Row],[Qsup Secção P]])</f>
        <v xml:space="preserve"> -</v>
      </c>
      <c r="Y701" s="153" t="str">
        <f>IF(Tabela1[[#This Row],[Qsup Secção E]]=" -", " -", Tabela1[[#This Row],[Quantidade máxima (q) (tonelada)]]/Tabela1[[#This Row],[Qsup Secção E]])</f>
        <v xml:space="preserve"> -</v>
      </c>
      <c r="Z7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2" spans="2:27" s="1" customFormat="1" x14ac:dyDescent="0.3">
      <c r="B702" s="145"/>
      <c r="C702" s="146"/>
      <c r="D702" s="146"/>
      <c r="E702" s="146"/>
      <c r="F702" s="146"/>
      <c r="G702" s="146"/>
      <c r="H702" s="147"/>
      <c r="I702" s="146"/>
      <c r="J702" s="146"/>
      <c r="K702" s="146"/>
      <c r="L7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2" s="151" t="str">
        <f>IF(Tabela1[[#This Row],[Qinf Secção H]]=" -", " -", Tabela1[[#This Row],[Quantidade máxima (q) (tonelada)]]/Tabela1[[#This Row],[Qinf Secção H]])</f>
        <v xml:space="preserve"> -</v>
      </c>
      <c r="U702" s="152" t="str">
        <f>IF(Tabela1[[#This Row],[Qinf Secção P]]=" -", " -", Tabela1[[#This Row],[Quantidade máxima (q) (tonelada)]]/Tabela1[[#This Row],[Qinf Secção P]])</f>
        <v xml:space="preserve"> -</v>
      </c>
      <c r="V702" s="153" t="str">
        <f>IF(Tabela1[[#This Row],[Qinf Secção E]]=" -", " -", Tabela1[[#This Row],[Quantidade máxima (q) (tonelada)]]/Tabela1[[#This Row],[Qinf Secção E]])</f>
        <v xml:space="preserve"> -</v>
      </c>
      <c r="W702" s="152" t="str">
        <f>IF(Tabela1[[#This Row],[Qsup Secção H]]=" -", " -", Tabela1[[#This Row],[Quantidade máxima (q) (tonelada)]]/Tabela1[[#This Row],[Qsup Secção H]])</f>
        <v xml:space="preserve"> -</v>
      </c>
      <c r="X702" s="152" t="str">
        <f>IF(Tabela1[[#This Row],[Qsup Secção P]]=" -", " -", Tabela1[[#This Row],[Quantidade máxima (q) (tonelada)]]/Tabela1[[#This Row],[Qsup Secção P]])</f>
        <v xml:space="preserve"> -</v>
      </c>
      <c r="Y702" s="153" t="str">
        <f>IF(Tabela1[[#This Row],[Qsup Secção E]]=" -", " -", Tabela1[[#This Row],[Quantidade máxima (q) (tonelada)]]/Tabela1[[#This Row],[Qsup Secção E]])</f>
        <v xml:space="preserve"> -</v>
      </c>
      <c r="Z7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3" spans="2:27" s="1" customFormat="1" x14ac:dyDescent="0.3">
      <c r="B703" s="145"/>
      <c r="C703" s="146"/>
      <c r="D703" s="146"/>
      <c r="E703" s="146"/>
      <c r="F703" s="146"/>
      <c r="G703" s="146"/>
      <c r="H703" s="147"/>
      <c r="I703" s="146"/>
      <c r="J703" s="146"/>
      <c r="K703" s="146"/>
      <c r="L7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3" s="151" t="str">
        <f>IF(Tabela1[[#This Row],[Qinf Secção H]]=" -", " -", Tabela1[[#This Row],[Quantidade máxima (q) (tonelada)]]/Tabela1[[#This Row],[Qinf Secção H]])</f>
        <v xml:space="preserve"> -</v>
      </c>
      <c r="U703" s="152" t="str">
        <f>IF(Tabela1[[#This Row],[Qinf Secção P]]=" -", " -", Tabela1[[#This Row],[Quantidade máxima (q) (tonelada)]]/Tabela1[[#This Row],[Qinf Secção P]])</f>
        <v xml:space="preserve"> -</v>
      </c>
      <c r="V703" s="153" t="str">
        <f>IF(Tabela1[[#This Row],[Qinf Secção E]]=" -", " -", Tabela1[[#This Row],[Quantidade máxima (q) (tonelada)]]/Tabela1[[#This Row],[Qinf Secção E]])</f>
        <v xml:space="preserve"> -</v>
      </c>
      <c r="W703" s="152" t="str">
        <f>IF(Tabela1[[#This Row],[Qsup Secção H]]=" -", " -", Tabela1[[#This Row],[Quantidade máxima (q) (tonelada)]]/Tabela1[[#This Row],[Qsup Secção H]])</f>
        <v xml:space="preserve"> -</v>
      </c>
      <c r="X703" s="152" t="str">
        <f>IF(Tabela1[[#This Row],[Qsup Secção P]]=" -", " -", Tabela1[[#This Row],[Quantidade máxima (q) (tonelada)]]/Tabela1[[#This Row],[Qsup Secção P]])</f>
        <v xml:space="preserve"> -</v>
      </c>
      <c r="Y703" s="153" t="str">
        <f>IF(Tabela1[[#This Row],[Qsup Secção E]]=" -", " -", Tabela1[[#This Row],[Quantidade máxima (q) (tonelada)]]/Tabela1[[#This Row],[Qsup Secção E]])</f>
        <v xml:space="preserve"> -</v>
      </c>
      <c r="Z7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4" spans="2:27" s="1" customFormat="1" x14ac:dyDescent="0.3">
      <c r="B704" s="145"/>
      <c r="C704" s="146"/>
      <c r="D704" s="146"/>
      <c r="E704" s="146"/>
      <c r="F704" s="146"/>
      <c r="G704" s="146"/>
      <c r="H704" s="147"/>
      <c r="I704" s="146"/>
      <c r="J704" s="146"/>
      <c r="K704" s="146"/>
      <c r="L7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4" s="151" t="str">
        <f>IF(Tabela1[[#This Row],[Qinf Secção H]]=" -", " -", Tabela1[[#This Row],[Quantidade máxima (q) (tonelada)]]/Tabela1[[#This Row],[Qinf Secção H]])</f>
        <v xml:space="preserve"> -</v>
      </c>
      <c r="U704" s="152" t="str">
        <f>IF(Tabela1[[#This Row],[Qinf Secção P]]=" -", " -", Tabela1[[#This Row],[Quantidade máxima (q) (tonelada)]]/Tabela1[[#This Row],[Qinf Secção P]])</f>
        <v xml:space="preserve"> -</v>
      </c>
      <c r="V704" s="153" t="str">
        <f>IF(Tabela1[[#This Row],[Qinf Secção E]]=" -", " -", Tabela1[[#This Row],[Quantidade máxima (q) (tonelada)]]/Tabela1[[#This Row],[Qinf Secção E]])</f>
        <v xml:space="preserve"> -</v>
      </c>
      <c r="W704" s="152" t="str">
        <f>IF(Tabela1[[#This Row],[Qsup Secção H]]=" -", " -", Tabela1[[#This Row],[Quantidade máxima (q) (tonelada)]]/Tabela1[[#This Row],[Qsup Secção H]])</f>
        <v xml:space="preserve"> -</v>
      </c>
      <c r="X704" s="152" t="str">
        <f>IF(Tabela1[[#This Row],[Qsup Secção P]]=" -", " -", Tabela1[[#This Row],[Quantidade máxima (q) (tonelada)]]/Tabela1[[#This Row],[Qsup Secção P]])</f>
        <v xml:space="preserve"> -</v>
      </c>
      <c r="Y704" s="153" t="str">
        <f>IF(Tabela1[[#This Row],[Qsup Secção E]]=" -", " -", Tabela1[[#This Row],[Quantidade máxima (q) (tonelada)]]/Tabela1[[#This Row],[Qsup Secção E]])</f>
        <v xml:space="preserve"> -</v>
      </c>
      <c r="Z7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5" spans="2:27" s="1" customFormat="1" x14ac:dyDescent="0.3">
      <c r="B705" s="145"/>
      <c r="C705" s="146"/>
      <c r="D705" s="146"/>
      <c r="E705" s="146"/>
      <c r="F705" s="146"/>
      <c r="G705" s="146"/>
      <c r="H705" s="147"/>
      <c r="I705" s="146"/>
      <c r="J705" s="146"/>
      <c r="K705" s="146"/>
      <c r="L7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5" s="151" t="str">
        <f>IF(Tabela1[[#This Row],[Qinf Secção H]]=" -", " -", Tabela1[[#This Row],[Quantidade máxima (q) (tonelada)]]/Tabela1[[#This Row],[Qinf Secção H]])</f>
        <v xml:space="preserve"> -</v>
      </c>
      <c r="U705" s="152" t="str">
        <f>IF(Tabela1[[#This Row],[Qinf Secção P]]=" -", " -", Tabela1[[#This Row],[Quantidade máxima (q) (tonelada)]]/Tabela1[[#This Row],[Qinf Secção P]])</f>
        <v xml:space="preserve"> -</v>
      </c>
      <c r="V705" s="153" t="str">
        <f>IF(Tabela1[[#This Row],[Qinf Secção E]]=" -", " -", Tabela1[[#This Row],[Quantidade máxima (q) (tonelada)]]/Tabela1[[#This Row],[Qinf Secção E]])</f>
        <v xml:space="preserve"> -</v>
      </c>
      <c r="W705" s="152" t="str">
        <f>IF(Tabela1[[#This Row],[Qsup Secção H]]=" -", " -", Tabela1[[#This Row],[Quantidade máxima (q) (tonelada)]]/Tabela1[[#This Row],[Qsup Secção H]])</f>
        <v xml:space="preserve"> -</v>
      </c>
      <c r="X705" s="152" t="str">
        <f>IF(Tabela1[[#This Row],[Qsup Secção P]]=" -", " -", Tabela1[[#This Row],[Quantidade máxima (q) (tonelada)]]/Tabela1[[#This Row],[Qsup Secção P]])</f>
        <v xml:space="preserve"> -</v>
      </c>
      <c r="Y705" s="153" t="str">
        <f>IF(Tabela1[[#This Row],[Qsup Secção E]]=" -", " -", Tabela1[[#This Row],[Quantidade máxima (q) (tonelada)]]/Tabela1[[#This Row],[Qsup Secção E]])</f>
        <v xml:space="preserve"> -</v>
      </c>
      <c r="Z7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6" spans="2:27" s="1" customFormat="1" x14ac:dyDescent="0.3">
      <c r="B706" s="145"/>
      <c r="C706" s="146"/>
      <c r="D706" s="146"/>
      <c r="E706" s="146"/>
      <c r="F706" s="146"/>
      <c r="G706" s="146"/>
      <c r="H706" s="147"/>
      <c r="I706" s="146"/>
      <c r="J706" s="146"/>
      <c r="K706" s="146"/>
      <c r="L7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6" s="151" t="str">
        <f>IF(Tabela1[[#This Row],[Qinf Secção H]]=" -", " -", Tabela1[[#This Row],[Quantidade máxima (q) (tonelada)]]/Tabela1[[#This Row],[Qinf Secção H]])</f>
        <v xml:space="preserve"> -</v>
      </c>
      <c r="U706" s="152" t="str">
        <f>IF(Tabela1[[#This Row],[Qinf Secção P]]=" -", " -", Tabela1[[#This Row],[Quantidade máxima (q) (tonelada)]]/Tabela1[[#This Row],[Qinf Secção P]])</f>
        <v xml:space="preserve"> -</v>
      </c>
      <c r="V706" s="153" t="str">
        <f>IF(Tabela1[[#This Row],[Qinf Secção E]]=" -", " -", Tabela1[[#This Row],[Quantidade máxima (q) (tonelada)]]/Tabela1[[#This Row],[Qinf Secção E]])</f>
        <v xml:space="preserve"> -</v>
      </c>
      <c r="W706" s="152" t="str">
        <f>IF(Tabela1[[#This Row],[Qsup Secção H]]=" -", " -", Tabela1[[#This Row],[Quantidade máxima (q) (tonelada)]]/Tabela1[[#This Row],[Qsup Secção H]])</f>
        <v xml:space="preserve"> -</v>
      </c>
      <c r="X706" s="152" t="str">
        <f>IF(Tabela1[[#This Row],[Qsup Secção P]]=" -", " -", Tabela1[[#This Row],[Quantidade máxima (q) (tonelada)]]/Tabela1[[#This Row],[Qsup Secção P]])</f>
        <v xml:space="preserve"> -</v>
      </c>
      <c r="Y706" s="153" t="str">
        <f>IF(Tabela1[[#This Row],[Qsup Secção E]]=" -", " -", Tabela1[[#This Row],[Quantidade máxima (q) (tonelada)]]/Tabela1[[#This Row],[Qsup Secção E]])</f>
        <v xml:space="preserve"> -</v>
      </c>
      <c r="Z7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7" spans="2:27" s="1" customFormat="1" x14ac:dyDescent="0.3">
      <c r="B707" s="145"/>
      <c r="C707" s="146"/>
      <c r="D707" s="146"/>
      <c r="E707" s="146"/>
      <c r="F707" s="146"/>
      <c r="G707" s="146"/>
      <c r="H707" s="147"/>
      <c r="I707" s="146"/>
      <c r="J707" s="146"/>
      <c r="K707" s="146"/>
      <c r="L7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7" s="151" t="str">
        <f>IF(Tabela1[[#This Row],[Qinf Secção H]]=" -", " -", Tabela1[[#This Row],[Quantidade máxima (q) (tonelada)]]/Tabela1[[#This Row],[Qinf Secção H]])</f>
        <v xml:space="preserve"> -</v>
      </c>
      <c r="U707" s="152" t="str">
        <f>IF(Tabela1[[#This Row],[Qinf Secção P]]=" -", " -", Tabela1[[#This Row],[Quantidade máxima (q) (tonelada)]]/Tabela1[[#This Row],[Qinf Secção P]])</f>
        <v xml:space="preserve"> -</v>
      </c>
      <c r="V707" s="153" t="str">
        <f>IF(Tabela1[[#This Row],[Qinf Secção E]]=" -", " -", Tabela1[[#This Row],[Quantidade máxima (q) (tonelada)]]/Tabela1[[#This Row],[Qinf Secção E]])</f>
        <v xml:space="preserve"> -</v>
      </c>
      <c r="W707" s="152" t="str">
        <f>IF(Tabela1[[#This Row],[Qsup Secção H]]=" -", " -", Tabela1[[#This Row],[Quantidade máxima (q) (tonelada)]]/Tabela1[[#This Row],[Qsup Secção H]])</f>
        <v xml:space="preserve"> -</v>
      </c>
      <c r="X707" s="152" t="str">
        <f>IF(Tabela1[[#This Row],[Qsup Secção P]]=" -", " -", Tabela1[[#This Row],[Quantidade máxima (q) (tonelada)]]/Tabela1[[#This Row],[Qsup Secção P]])</f>
        <v xml:space="preserve"> -</v>
      </c>
      <c r="Y707" s="153" t="str">
        <f>IF(Tabela1[[#This Row],[Qsup Secção E]]=" -", " -", Tabela1[[#This Row],[Quantidade máxima (q) (tonelada)]]/Tabela1[[#This Row],[Qsup Secção E]])</f>
        <v xml:space="preserve"> -</v>
      </c>
      <c r="Z7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8" spans="2:27" s="1" customFormat="1" x14ac:dyDescent="0.3">
      <c r="B708" s="145"/>
      <c r="C708" s="146"/>
      <c r="D708" s="146"/>
      <c r="E708" s="146"/>
      <c r="F708" s="146"/>
      <c r="G708" s="146"/>
      <c r="H708" s="147"/>
      <c r="I708" s="146"/>
      <c r="J708" s="146"/>
      <c r="K708" s="146"/>
      <c r="L7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8" s="151" t="str">
        <f>IF(Tabela1[[#This Row],[Qinf Secção H]]=" -", " -", Tabela1[[#This Row],[Quantidade máxima (q) (tonelada)]]/Tabela1[[#This Row],[Qinf Secção H]])</f>
        <v xml:space="preserve"> -</v>
      </c>
      <c r="U708" s="152" t="str">
        <f>IF(Tabela1[[#This Row],[Qinf Secção P]]=" -", " -", Tabela1[[#This Row],[Quantidade máxima (q) (tonelada)]]/Tabela1[[#This Row],[Qinf Secção P]])</f>
        <v xml:space="preserve"> -</v>
      </c>
      <c r="V708" s="153" t="str">
        <f>IF(Tabela1[[#This Row],[Qinf Secção E]]=" -", " -", Tabela1[[#This Row],[Quantidade máxima (q) (tonelada)]]/Tabela1[[#This Row],[Qinf Secção E]])</f>
        <v xml:space="preserve"> -</v>
      </c>
      <c r="W708" s="152" t="str">
        <f>IF(Tabela1[[#This Row],[Qsup Secção H]]=" -", " -", Tabela1[[#This Row],[Quantidade máxima (q) (tonelada)]]/Tabela1[[#This Row],[Qsup Secção H]])</f>
        <v xml:space="preserve"> -</v>
      </c>
      <c r="X708" s="152" t="str">
        <f>IF(Tabela1[[#This Row],[Qsup Secção P]]=" -", " -", Tabela1[[#This Row],[Quantidade máxima (q) (tonelada)]]/Tabela1[[#This Row],[Qsup Secção P]])</f>
        <v xml:space="preserve"> -</v>
      </c>
      <c r="Y708" s="153" t="str">
        <f>IF(Tabela1[[#This Row],[Qsup Secção E]]=" -", " -", Tabela1[[#This Row],[Quantidade máxima (q) (tonelada)]]/Tabela1[[#This Row],[Qsup Secção E]])</f>
        <v xml:space="preserve"> -</v>
      </c>
      <c r="Z7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09" spans="2:27" s="1" customFormat="1" x14ac:dyDescent="0.3">
      <c r="B709" s="145"/>
      <c r="C709" s="146"/>
      <c r="D709" s="146"/>
      <c r="E709" s="146"/>
      <c r="F709" s="146"/>
      <c r="G709" s="146"/>
      <c r="H709" s="147"/>
      <c r="I709" s="146"/>
      <c r="J709" s="146"/>
      <c r="K709" s="146"/>
      <c r="L7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09" s="151" t="str">
        <f>IF(Tabela1[[#This Row],[Qinf Secção H]]=" -", " -", Tabela1[[#This Row],[Quantidade máxima (q) (tonelada)]]/Tabela1[[#This Row],[Qinf Secção H]])</f>
        <v xml:space="preserve"> -</v>
      </c>
      <c r="U709" s="152" t="str">
        <f>IF(Tabela1[[#This Row],[Qinf Secção P]]=" -", " -", Tabela1[[#This Row],[Quantidade máxima (q) (tonelada)]]/Tabela1[[#This Row],[Qinf Secção P]])</f>
        <v xml:space="preserve"> -</v>
      </c>
      <c r="V709" s="153" t="str">
        <f>IF(Tabela1[[#This Row],[Qinf Secção E]]=" -", " -", Tabela1[[#This Row],[Quantidade máxima (q) (tonelada)]]/Tabela1[[#This Row],[Qinf Secção E]])</f>
        <v xml:space="preserve"> -</v>
      </c>
      <c r="W709" s="152" t="str">
        <f>IF(Tabela1[[#This Row],[Qsup Secção H]]=" -", " -", Tabela1[[#This Row],[Quantidade máxima (q) (tonelada)]]/Tabela1[[#This Row],[Qsup Secção H]])</f>
        <v xml:space="preserve"> -</v>
      </c>
      <c r="X709" s="152" t="str">
        <f>IF(Tabela1[[#This Row],[Qsup Secção P]]=" -", " -", Tabela1[[#This Row],[Quantidade máxima (q) (tonelada)]]/Tabela1[[#This Row],[Qsup Secção P]])</f>
        <v xml:space="preserve"> -</v>
      </c>
      <c r="Y709" s="153" t="str">
        <f>IF(Tabela1[[#This Row],[Qsup Secção E]]=" -", " -", Tabela1[[#This Row],[Quantidade máxima (q) (tonelada)]]/Tabela1[[#This Row],[Qsup Secção E]])</f>
        <v xml:space="preserve"> -</v>
      </c>
      <c r="Z7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0" spans="2:27" s="1" customFormat="1" x14ac:dyDescent="0.3">
      <c r="B710" s="145"/>
      <c r="C710" s="146"/>
      <c r="D710" s="146"/>
      <c r="E710" s="146"/>
      <c r="F710" s="146"/>
      <c r="G710" s="146"/>
      <c r="H710" s="147"/>
      <c r="I710" s="146"/>
      <c r="J710" s="146"/>
      <c r="K710" s="146"/>
      <c r="L7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0" s="151" t="str">
        <f>IF(Tabela1[[#This Row],[Qinf Secção H]]=" -", " -", Tabela1[[#This Row],[Quantidade máxima (q) (tonelada)]]/Tabela1[[#This Row],[Qinf Secção H]])</f>
        <v xml:space="preserve"> -</v>
      </c>
      <c r="U710" s="152" t="str">
        <f>IF(Tabela1[[#This Row],[Qinf Secção P]]=" -", " -", Tabela1[[#This Row],[Quantidade máxima (q) (tonelada)]]/Tabela1[[#This Row],[Qinf Secção P]])</f>
        <v xml:space="preserve"> -</v>
      </c>
      <c r="V710" s="153" t="str">
        <f>IF(Tabela1[[#This Row],[Qinf Secção E]]=" -", " -", Tabela1[[#This Row],[Quantidade máxima (q) (tonelada)]]/Tabela1[[#This Row],[Qinf Secção E]])</f>
        <v xml:space="preserve"> -</v>
      </c>
      <c r="W710" s="152" t="str">
        <f>IF(Tabela1[[#This Row],[Qsup Secção H]]=" -", " -", Tabela1[[#This Row],[Quantidade máxima (q) (tonelada)]]/Tabela1[[#This Row],[Qsup Secção H]])</f>
        <v xml:space="preserve"> -</v>
      </c>
      <c r="X710" s="152" t="str">
        <f>IF(Tabela1[[#This Row],[Qsup Secção P]]=" -", " -", Tabela1[[#This Row],[Quantidade máxima (q) (tonelada)]]/Tabela1[[#This Row],[Qsup Secção P]])</f>
        <v xml:space="preserve"> -</v>
      </c>
      <c r="Y710" s="153" t="str">
        <f>IF(Tabela1[[#This Row],[Qsup Secção E]]=" -", " -", Tabela1[[#This Row],[Quantidade máxima (q) (tonelada)]]/Tabela1[[#This Row],[Qsup Secção E]])</f>
        <v xml:space="preserve"> -</v>
      </c>
      <c r="Z7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1" spans="2:27" s="1" customFormat="1" x14ac:dyDescent="0.3">
      <c r="B711" s="145"/>
      <c r="C711" s="146"/>
      <c r="D711" s="146"/>
      <c r="E711" s="146"/>
      <c r="F711" s="146"/>
      <c r="G711" s="146"/>
      <c r="H711" s="147"/>
      <c r="I711" s="146"/>
      <c r="J711" s="146"/>
      <c r="K711" s="146"/>
      <c r="L7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1" s="151" t="str">
        <f>IF(Tabela1[[#This Row],[Qinf Secção H]]=" -", " -", Tabela1[[#This Row],[Quantidade máxima (q) (tonelada)]]/Tabela1[[#This Row],[Qinf Secção H]])</f>
        <v xml:space="preserve"> -</v>
      </c>
      <c r="U711" s="152" t="str">
        <f>IF(Tabela1[[#This Row],[Qinf Secção P]]=" -", " -", Tabela1[[#This Row],[Quantidade máxima (q) (tonelada)]]/Tabela1[[#This Row],[Qinf Secção P]])</f>
        <v xml:space="preserve"> -</v>
      </c>
      <c r="V711" s="153" t="str">
        <f>IF(Tabela1[[#This Row],[Qinf Secção E]]=" -", " -", Tabela1[[#This Row],[Quantidade máxima (q) (tonelada)]]/Tabela1[[#This Row],[Qinf Secção E]])</f>
        <v xml:space="preserve"> -</v>
      </c>
      <c r="W711" s="152" t="str">
        <f>IF(Tabela1[[#This Row],[Qsup Secção H]]=" -", " -", Tabela1[[#This Row],[Quantidade máxima (q) (tonelada)]]/Tabela1[[#This Row],[Qsup Secção H]])</f>
        <v xml:space="preserve"> -</v>
      </c>
      <c r="X711" s="152" t="str">
        <f>IF(Tabela1[[#This Row],[Qsup Secção P]]=" -", " -", Tabela1[[#This Row],[Quantidade máxima (q) (tonelada)]]/Tabela1[[#This Row],[Qsup Secção P]])</f>
        <v xml:space="preserve"> -</v>
      </c>
      <c r="Y711" s="153" t="str">
        <f>IF(Tabela1[[#This Row],[Qsup Secção E]]=" -", " -", Tabela1[[#This Row],[Quantidade máxima (q) (tonelada)]]/Tabela1[[#This Row],[Qsup Secção E]])</f>
        <v xml:space="preserve"> -</v>
      </c>
      <c r="Z7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2" spans="2:27" s="1" customFormat="1" x14ac:dyDescent="0.3">
      <c r="B712" s="145"/>
      <c r="C712" s="146"/>
      <c r="D712" s="146"/>
      <c r="E712" s="146"/>
      <c r="F712" s="146"/>
      <c r="G712" s="146"/>
      <c r="H712" s="147"/>
      <c r="I712" s="146"/>
      <c r="J712" s="146"/>
      <c r="K712" s="146"/>
      <c r="L7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2" s="151" t="str">
        <f>IF(Tabela1[[#This Row],[Qinf Secção H]]=" -", " -", Tabela1[[#This Row],[Quantidade máxima (q) (tonelada)]]/Tabela1[[#This Row],[Qinf Secção H]])</f>
        <v xml:space="preserve"> -</v>
      </c>
      <c r="U712" s="152" t="str">
        <f>IF(Tabela1[[#This Row],[Qinf Secção P]]=" -", " -", Tabela1[[#This Row],[Quantidade máxima (q) (tonelada)]]/Tabela1[[#This Row],[Qinf Secção P]])</f>
        <v xml:space="preserve"> -</v>
      </c>
      <c r="V712" s="153" t="str">
        <f>IF(Tabela1[[#This Row],[Qinf Secção E]]=" -", " -", Tabela1[[#This Row],[Quantidade máxima (q) (tonelada)]]/Tabela1[[#This Row],[Qinf Secção E]])</f>
        <v xml:space="preserve"> -</v>
      </c>
      <c r="W712" s="152" t="str">
        <f>IF(Tabela1[[#This Row],[Qsup Secção H]]=" -", " -", Tabela1[[#This Row],[Quantidade máxima (q) (tonelada)]]/Tabela1[[#This Row],[Qsup Secção H]])</f>
        <v xml:space="preserve"> -</v>
      </c>
      <c r="X712" s="152" t="str">
        <f>IF(Tabela1[[#This Row],[Qsup Secção P]]=" -", " -", Tabela1[[#This Row],[Quantidade máxima (q) (tonelada)]]/Tabela1[[#This Row],[Qsup Secção P]])</f>
        <v xml:space="preserve"> -</v>
      </c>
      <c r="Y712" s="153" t="str">
        <f>IF(Tabela1[[#This Row],[Qsup Secção E]]=" -", " -", Tabela1[[#This Row],[Quantidade máxima (q) (tonelada)]]/Tabela1[[#This Row],[Qsup Secção E]])</f>
        <v xml:space="preserve"> -</v>
      </c>
      <c r="Z7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3" spans="2:27" s="1" customFormat="1" x14ac:dyDescent="0.3">
      <c r="B713" s="145"/>
      <c r="C713" s="146"/>
      <c r="D713" s="146"/>
      <c r="E713" s="146"/>
      <c r="F713" s="146"/>
      <c r="G713" s="146"/>
      <c r="H713" s="147"/>
      <c r="I713" s="146"/>
      <c r="J713" s="146"/>
      <c r="K713" s="146"/>
      <c r="L7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3" s="151" t="str">
        <f>IF(Tabela1[[#This Row],[Qinf Secção H]]=" -", " -", Tabela1[[#This Row],[Quantidade máxima (q) (tonelada)]]/Tabela1[[#This Row],[Qinf Secção H]])</f>
        <v xml:space="preserve"> -</v>
      </c>
      <c r="U713" s="152" t="str">
        <f>IF(Tabela1[[#This Row],[Qinf Secção P]]=" -", " -", Tabela1[[#This Row],[Quantidade máxima (q) (tonelada)]]/Tabela1[[#This Row],[Qinf Secção P]])</f>
        <v xml:space="preserve"> -</v>
      </c>
      <c r="V713" s="153" t="str">
        <f>IF(Tabela1[[#This Row],[Qinf Secção E]]=" -", " -", Tabela1[[#This Row],[Quantidade máxima (q) (tonelada)]]/Tabela1[[#This Row],[Qinf Secção E]])</f>
        <v xml:space="preserve"> -</v>
      </c>
      <c r="W713" s="152" t="str">
        <f>IF(Tabela1[[#This Row],[Qsup Secção H]]=" -", " -", Tabela1[[#This Row],[Quantidade máxima (q) (tonelada)]]/Tabela1[[#This Row],[Qsup Secção H]])</f>
        <v xml:space="preserve"> -</v>
      </c>
      <c r="X713" s="152" t="str">
        <f>IF(Tabela1[[#This Row],[Qsup Secção P]]=" -", " -", Tabela1[[#This Row],[Quantidade máxima (q) (tonelada)]]/Tabela1[[#This Row],[Qsup Secção P]])</f>
        <v xml:space="preserve"> -</v>
      </c>
      <c r="Y713" s="153" t="str">
        <f>IF(Tabela1[[#This Row],[Qsup Secção E]]=" -", " -", Tabela1[[#This Row],[Quantidade máxima (q) (tonelada)]]/Tabela1[[#This Row],[Qsup Secção E]])</f>
        <v xml:space="preserve"> -</v>
      </c>
      <c r="Z7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4" spans="2:27" s="1" customFormat="1" x14ac:dyDescent="0.3">
      <c r="B714" s="145"/>
      <c r="C714" s="146"/>
      <c r="D714" s="146"/>
      <c r="E714" s="146"/>
      <c r="F714" s="146"/>
      <c r="G714" s="146"/>
      <c r="H714" s="147"/>
      <c r="I714" s="146"/>
      <c r="J714" s="146"/>
      <c r="K714" s="146"/>
      <c r="L7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4" s="151" t="str">
        <f>IF(Tabela1[[#This Row],[Qinf Secção H]]=" -", " -", Tabela1[[#This Row],[Quantidade máxima (q) (tonelada)]]/Tabela1[[#This Row],[Qinf Secção H]])</f>
        <v xml:space="preserve"> -</v>
      </c>
      <c r="U714" s="152" t="str">
        <f>IF(Tabela1[[#This Row],[Qinf Secção P]]=" -", " -", Tabela1[[#This Row],[Quantidade máxima (q) (tonelada)]]/Tabela1[[#This Row],[Qinf Secção P]])</f>
        <v xml:space="preserve"> -</v>
      </c>
      <c r="V714" s="153" t="str">
        <f>IF(Tabela1[[#This Row],[Qinf Secção E]]=" -", " -", Tabela1[[#This Row],[Quantidade máxima (q) (tonelada)]]/Tabela1[[#This Row],[Qinf Secção E]])</f>
        <v xml:space="preserve"> -</v>
      </c>
      <c r="W714" s="152" t="str">
        <f>IF(Tabela1[[#This Row],[Qsup Secção H]]=" -", " -", Tabela1[[#This Row],[Quantidade máxima (q) (tonelada)]]/Tabela1[[#This Row],[Qsup Secção H]])</f>
        <v xml:space="preserve"> -</v>
      </c>
      <c r="X714" s="152" t="str">
        <f>IF(Tabela1[[#This Row],[Qsup Secção P]]=" -", " -", Tabela1[[#This Row],[Quantidade máxima (q) (tonelada)]]/Tabela1[[#This Row],[Qsup Secção P]])</f>
        <v xml:space="preserve"> -</v>
      </c>
      <c r="Y714" s="153" t="str">
        <f>IF(Tabela1[[#This Row],[Qsup Secção E]]=" -", " -", Tabela1[[#This Row],[Quantidade máxima (q) (tonelada)]]/Tabela1[[#This Row],[Qsup Secção E]])</f>
        <v xml:space="preserve"> -</v>
      </c>
      <c r="Z7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5" spans="2:27" s="1" customFormat="1" x14ac:dyDescent="0.3">
      <c r="B715" s="145"/>
      <c r="C715" s="146"/>
      <c r="D715" s="146"/>
      <c r="E715" s="146"/>
      <c r="F715" s="146"/>
      <c r="G715" s="146"/>
      <c r="H715" s="147"/>
      <c r="I715" s="146"/>
      <c r="J715" s="146"/>
      <c r="K715" s="146"/>
      <c r="L7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5" s="151" t="str">
        <f>IF(Tabela1[[#This Row],[Qinf Secção H]]=" -", " -", Tabela1[[#This Row],[Quantidade máxima (q) (tonelada)]]/Tabela1[[#This Row],[Qinf Secção H]])</f>
        <v xml:space="preserve"> -</v>
      </c>
      <c r="U715" s="152" t="str">
        <f>IF(Tabela1[[#This Row],[Qinf Secção P]]=" -", " -", Tabela1[[#This Row],[Quantidade máxima (q) (tonelada)]]/Tabela1[[#This Row],[Qinf Secção P]])</f>
        <v xml:space="preserve"> -</v>
      </c>
      <c r="V715" s="153" t="str">
        <f>IF(Tabela1[[#This Row],[Qinf Secção E]]=" -", " -", Tabela1[[#This Row],[Quantidade máxima (q) (tonelada)]]/Tabela1[[#This Row],[Qinf Secção E]])</f>
        <v xml:space="preserve"> -</v>
      </c>
      <c r="W715" s="152" t="str">
        <f>IF(Tabela1[[#This Row],[Qsup Secção H]]=" -", " -", Tabela1[[#This Row],[Quantidade máxima (q) (tonelada)]]/Tabela1[[#This Row],[Qsup Secção H]])</f>
        <v xml:space="preserve"> -</v>
      </c>
      <c r="X715" s="152" t="str">
        <f>IF(Tabela1[[#This Row],[Qsup Secção P]]=" -", " -", Tabela1[[#This Row],[Quantidade máxima (q) (tonelada)]]/Tabela1[[#This Row],[Qsup Secção P]])</f>
        <v xml:space="preserve"> -</v>
      </c>
      <c r="Y715" s="153" t="str">
        <f>IF(Tabela1[[#This Row],[Qsup Secção E]]=" -", " -", Tabela1[[#This Row],[Quantidade máxima (q) (tonelada)]]/Tabela1[[#This Row],[Qsup Secção E]])</f>
        <v xml:space="preserve"> -</v>
      </c>
      <c r="Z7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6" spans="2:27" s="1" customFormat="1" x14ac:dyDescent="0.3">
      <c r="B716" s="145"/>
      <c r="C716" s="146"/>
      <c r="D716" s="146"/>
      <c r="E716" s="146"/>
      <c r="F716" s="146"/>
      <c r="G716" s="146"/>
      <c r="H716" s="147"/>
      <c r="I716" s="146"/>
      <c r="J716" s="146"/>
      <c r="K716" s="146"/>
      <c r="L7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6" s="151" t="str">
        <f>IF(Tabela1[[#This Row],[Qinf Secção H]]=" -", " -", Tabela1[[#This Row],[Quantidade máxima (q) (tonelada)]]/Tabela1[[#This Row],[Qinf Secção H]])</f>
        <v xml:space="preserve"> -</v>
      </c>
      <c r="U716" s="152" t="str">
        <f>IF(Tabela1[[#This Row],[Qinf Secção P]]=" -", " -", Tabela1[[#This Row],[Quantidade máxima (q) (tonelada)]]/Tabela1[[#This Row],[Qinf Secção P]])</f>
        <v xml:space="preserve"> -</v>
      </c>
      <c r="V716" s="153" t="str">
        <f>IF(Tabela1[[#This Row],[Qinf Secção E]]=" -", " -", Tabela1[[#This Row],[Quantidade máxima (q) (tonelada)]]/Tabela1[[#This Row],[Qinf Secção E]])</f>
        <v xml:space="preserve"> -</v>
      </c>
      <c r="W716" s="152" t="str">
        <f>IF(Tabela1[[#This Row],[Qsup Secção H]]=" -", " -", Tabela1[[#This Row],[Quantidade máxima (q) (tonelada)]]/Tabela1[[#This Row],[Qsup Secção H]])</f>
        <v xml:space="preserve"> -</v>
      </c>
      <c r="X716" s="152" t="str">
        <f>IF(Tabela1[[#This Row],[Qsup Secção P]]=" -", " -", Tabela1[[#This Row],[Quantidade máxima (q) (tonelada)]]/Tabela1[[#This Row],[Qsup Secção P]])</f>
        <v xml:space="preserve"> -</v>
      </c>
      <c r="Y716" s="153" t="str">
        <f>IF(Tabela1[[#This Row],[Qsup Secção E]]=" -", " -", Tabela1[[#This Row],[Quantidade máxima (q) (tonelada)]]/Tabela1[[#This Row],[Qsup Secção E]])</f>
        <v xml:space="preserve"> -</v>
      </c>
      <c r="Z7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7" spans="2:27" s="1" customFormat="1" x14ac:dyDescent="0.3">
      <c r="B717" s="145"/>
      <c r="C717" s="146"/>
      <c r="D717" s="146"/>
      <c r="E717" s="146"/>
      <c r="F717" s="146"/>
      <c r="G717" s="146"/>
      <c r="H717" s="147"/>
      <c r="I717" s="146"/>
      <c r="J717" s="146"/>
      <c r="K717" s="146"/>
      <c r="L7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7" s="151" t="str">
        <f>IF(Tabela1[[#This Row],[Qinf Secção H]]=" -", " -", Tabela1[[#This Row],[Quantidade máxima (q) (tonelada)]]/Tabela1[[#This Row],[Qinf Secção H]])</f>
        <v xml:space="preserve"> -</v>
      </c>
      <c r="U717" s="152" t="str">
        <f>IF(Tabela1[[#This Row],[Qinf Secção P]]=" -", " -", Tabela1[[#This Row],[Quantidade máxima (q) (tonelada)]]/Tabela1[[#This Row],[Qinf Secção P]])</f>
        <v xml:space="preserve"> -</v>
      </c>
      <c r="V717" s="153" t="str">
        <f>IF(Tabela1[[#This Row],[Qinf Secção E]]=" -", " -", Tabela1[[#This Row],[Quantidade máxima (q) (tonelada)]]/Tabela1[[#This Row],[Qinf Secção E]])</f>
        <v xml:space="preserve"> -</v>
      </c>
      <c r="W717" s="152" t="str">
        <f>IF(Tabela1[[#This Row],[Qsup Secção H]]=" -", " -", Tabela1[[#This Row],[Quantidade máxima (q) (tonelada)]]/Tabela1[[#This Row],[Qsup Secção H]])</f>
        <v xml:space="preserve"> -</v>
      </c>
      <c r="X717" s="152" t="str">
        <f>IF(Tabela1[[#This Row],[Qsup Secção P]]=" -", " -", Tabela1[[#This Row],[Quantidade máxima (q) (tonelada)]]/Tabela1[[#This Row],[Qsup Secção P]])</f>
        <v xml:space="preserve"> -</v>
      </c>
      <c r="Y717" s="153" t="str">
        <f>IF(Tabela1[[#This Row],[Qsup Secção E]]=" -", " -", Tabela1[[#This Row],[Quantidade máxima (q) (tonelada)]]/Tabela1[[#This Row],[Qsup Secção E]])</f>
        <v xml:space="preserve"> -</v>
      </c>
      <c r="Z7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8" spans="2:27" s="1" customFormat="1" x14ac:dyDescent="0.3">
      <c r="B718" s="145"/>
      <c r="C718" s="146"/>
      <c r="D718" s="146"/>
      <c r="E718" s="146"/>
      <c r="F718" s="146"/>
      <c r="G718" s="146"/>
      <c r="H718" s="147"/>
      <c r="I718" s="146"/>
      <c r="J718" s="146"/>
      <c r="K718" s="146"/>
      <c r="L7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8" s="151" t="str">
        <f>IF(Tabela1[[#This Row],[Qinf Secção H]]=" -", " -", Tabela1[[#This Row],[Quantidade máxima (q) (tonelada)]]/Tabela1[[#This Row],[Qinf Secção H]])</f>
        <v xml:space="preserve"> -</v>
      </c>
      <c r="U718" s="152" t="str">
        <f>IF(Tabela1[[#This Row],[Qinf Secção P]]=" -", " -", Tabela1[[#This Row],[Quantidade máxima (q) (tonelada)]]/Tabela1[[#This Row],[Qinf Secção P]])</f>
        <v xml:space="preserve"> -</v>
      </c>
      <c r="V718" s="153" t="str">
        <f>IF(Tabela1[[#This Row],[Qinf Secção E]]=" -", " -", Tabela1[[#This Row],[Quantidade máxima (q) (tonelada)]]/Tabela1[[#This Row],[Qinf Secção E]])</f>
        <v xml:space="preserve"> -</v>
      </c>
      <c r="W718" s="152" t="str">
        <f>IF(Tabela1[[#This Row],[Qsup Secção H]]=" -", " -", Tabela1[[#This Row],[Quantidade máxima (q) (tonelada)]]/Tabela1[[#This Row],[Qsup Secção H]])</f>
        <v xml:space="preserve"> -</v>
      </c>
      <c r="X718" s="152" t="str">
        <f>IF(Tabela1[[#This Row],[Qsup Secção P]]=" -", " -", Tabela1[[#This Row],[Quantidade máxima (q) (tonelada)]]/Tabela1[[#This Row],[Qsup Secção P]])</f>
        <v xml:space="preserve"> -</v>
      </c>
      <c r="Y718" s="153" t="str">
        <f>IF(Tabela1[[#This Row],[Qsup Secção E]]=" -", " -", Tabela1[[#This Row],[Quantidade máxima (q) (tonelada)]]/Tabela1[[#This Row],[Qsup Secção E]])</f>
        <v xml:space="preserve"> -</v>
      </c>
      <c r="Z7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19" spans="2:27" s="1" customFormat="1" x14ac:dyDescent="0.3">
      <c r="B719" s="145"/>
      <c r="C719" s="146"/>
      <c r="D719" s="146"/>
      <c r="E719" s="146"/>
      <c r="F719" s="146"/>
      <c r="G719" s="146"/>
      <c r="H719" s="147"/>
      <c r="I719" s="146"/>
      <c r="J719" s="146"/>
      <c r="K719" s="146"/>
      <c r="L7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19" s="151" t="str">
        <f>IF(Tabela1[[#This Row],[Qinf Secção H]]=" -", " -", Tabela1[[#This Row],[Quantidade máxima (q) (tonelada)]]/Tabela1[[#This Row],[Qinf Secção H]])</f>
        <v xml:space="preserve"> -</v>
      </c>
      <c r="U719" s="152" t="str">
        <f>IF(Tabela1[[#This Row],[Qinf Secção P]]=" -", " -", Tabela1[[#This Row],[Quantidade máxima (q) (tonelada)]]/Tabela1[[#This Row],[Qinf Secção P]])</f>
        <v xml:space="preserve"> -</v>
      </c>
      <c r="V719" s="153" t="str">
        <f>IF(Tabela1[[#This Row],[Qinf Secção E]]=" -", " -", Tabela1[[#This Row],[Quantidade máxima (q) (tonelada)]]/Tabela1[[#This Row],[Qinf Secção E]])</f>
        <v xml:space="preserve"> -</v>
      </c>
      <c r="W719" s="152" t="str">
        <f>IF(Tabela1[[#This Row],[Qsup Secção H]]=" -", " -", Tabela1[[#This Row],[Quantidade máxima (q) (tonelada)]]/Tabela1[[#This Row],[Qsup Secção H]])</f>
        <v xml:space="preserve"> -</v>
      </c>
      <c r="X719" s="152" t="str">
        <f>IF(Tabela1[[#This Row],[Qsup Secção P]]=" -", " -", Tabela1[[#This Row],[Quantidade máxima (q) (tonelada)]]/Tabela1[[#This Row],[Qsup Secção P]])</f>
        <v xml:space="preserve"> -</v>
      </c>
      <c r="Y719" s="153" t="str">
        <f>IF(Tabela1[[#This Row],[Qsup Secção E]]=" -", " -", Tabela1[[#This Row],[Quantidade máxima (q) (tonelada)]]/Tabela1[[#This Row],[Qsup Secção E]])</f>
        <v xml:space="preserve"> -</v>
      </c>
      <c r="Z7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0" spans="2:27" s="1" customFormat="1" x14ac:dyDescent="0.3">
      <c r="B720" s="145"/>
      <c r="C720" s="146"/>
      <c r="D720" s="146"/>
      <c r="E720" s="146"/>
      <c r="F720" s="146"/>
      <c r="G720" s="146"/>
      <c r="H720" s="147"/>
      <c r="I720" s="146"/>
      <c r="J720" s="146"/>
      <c r="K720" s="146"/>
      <c r="L7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0" s="151" t="str">
        <f>IF(Tabela1[[#This Row],[Qinf Secção H]]=" -", " -", Tabela1[[#This Row],[Quantidade máxima (q) (tonelada)]]/Tabela1[[#This Row],[Qinf Secção H]])</f>
        <v xml:space="preserve"> -</v>
      </c>
      <c r="U720" s="152" t="str">
        <f>IF(Tabela1[[#This Row],[Qinf Secção P]]=" -", " -", Tabela1[[#This Row],[Quantidade máxima (q) (tonelada)]]/Tabela1[[#This Row],[Qinf Secção P]])</f>
        <v xml:space="preserve"> -</v>
      </c>
      <c r="V720" s="153" t="str">
        <f>IF(Tabela1[[#This Row],[Qinf Secção E]]=" -", " -", Tabela1[[#This Row],[Quantidade máxima (q) (tonelada)]]/Tabela1[[#This Row],[Qinf Secção E]])</f>
        <v xml:space="preserve"> -</v>
      </c>
      <c r="W720" s="152" t="str">
        <f>IF(Tabela1[[#This Row],[Qsup Secção H]]=" -", " -", Tabela1[[#This Row],[Quantidade máxima (q) (tonelada)]]/Tabela1[[#This Row],[Qsup Secção H]])</f>
        <v xml:space="preserve"> -</v>
      </c>
      <c r="X720" s="152" t="str">
        <f>IF(Tabela1[[#This Row],[Qsup Secção P]]=" -", " -", Tabela1[[#This Row],[Quantidade máxima (q) (tonelada)]]/Tabela1[[#This Row],[Qsup Secção P]])</f>
        <v xml:space="preserve"> -</v>
      </c>
      <c r="Y720" s="153" t="str">
        <f>IF(Tabela1[[#This Row],[Qsup Secção E]]=" -", " -", Tabela1[[#This Row],[Quantidade máxima (q) (tonelada)]]/Tabela1[[#This Row],[Qsup Secção E]])</f>
        <v xml:space="preserve"> -</v>
      </c>
      <c r="Z7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1" spans="2:27" s="1" customFormat="1" x14ac:dyDescent="0.3">
      <c r="B721" s="145"/>
      <c r="C721" s="146"/>
      <c r="D721" s="146"/>
      <c r="E721" s="146"/>
      <c r="F721" s="146"/>
      <c r="G721" s="146"/>
      <c r="H721" s="147"/>
      <c r="I721" s="146"/>
      <c r="J721" s="146"/>
      <c r="K721" s="146"/>
      <c r="L7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1" s="151" t="str">
        <f>IF(Tabela1[[#This Row],[Qinf Secção H]]=" -", " -", Tabela1[[#This Row],[Quantidade máxima (q) (tonelada)]]/Tabela1[[#This Row],[Qinf Secção H]])</f>
        <v xml:space="preserve"> -</v>
      </c>
      <c r="U721" s="152" t="str">
        <f>IF(Tabela1[[#This Row],[Qinf Secção P]]=" -", " -", Tabela1[[#This Row],[Quantidade máxima (q) (tonelada)]]/Tabela1[[#This Row],[Qinf Secção P]])</f>
        <v xml:space="preserve"> -</v>
      </c>
      <c r="V721" s="153" t="str">
        <f>IF(Tabela1[[#This Row],[Qinf Secção E]]=" -", " -", Tabela1[[#This Row],[Quantidade máxima (q) (tonelada)]]/Tabela1[[#This Row],[Qinf Secção E]])</f>
        <v xml:space="preserve"> -</v>
      </c>
      <c r="W721" s="152" t="str">
        <f>IF(Tabela1[[#This Row],[Qsup Secção H]]=" -", " -", Tabela1[[#This Row],[Quantidade máxima (q) (tonelada)]]/Tabela1[[#This Row],[Qsup Secção H]])</f>
        <v xml:space="preserve"> -</v>
      </c>
      <c r="X721" s="152" t="str">
        <f>IF(Tabela1[[#This Row],[Qsup Secção P]]=" -", " -", Tabela1[[#This Row],[Quantidade máxima (q) (tonelada)]]/Tabela1[[#This Row],[Qsup Secção P]])</f>
        <v xml:space="preserve"> -</v>
      </c>
      <c r="Y721" s="153" t="str">
        <f>IF(Tabela1[[#This Row],[Qsup Secção E]]=" -", " -", Tabela1[[#This Row],[Quantidade máxima (q) (tonelada)]]/Tabela1[[#This Row],[Qsup Secção E]])</f>
        <v xml:space="preserve"> -</v>
      </c>
      <c r="Z7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2" spans="2:27" s="1" customFormat="1" x14ac:dyDescent="0.3">
      <c r="B722" s="145"/>
      <c r="C722" s="146"/>
      <c r="D722" s="146"/>
      <c r="E722" s="146"/>
      <c r="F722" s="146"/>
      <c r="G722" s="146"/>
      <c r="H722" s="147"/>
      <c r="I722" s="146"/>
      <c r="J722" s="146"/>
      <c r="K722" s="146"/>
      <c r="L7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2" s="151" t="str">
        <f>IF(Tabela1[[#This Row],[Qinf Secção H]]=" -", " -", Tabela1[[#This Row],[Quantidade máxima (q) (tonelada)]]/Tabela1[[#This Row],[Qinf Secção H]])</f>
        <v xml:space="preserve"> -</v>
      </c>
      <c r="U722" s="152" t="str">
        <f>IF(Tabela1[[#This Row],[Qinf Secção P]]=" -", " -", Tabela1[[#This Row],[Quantidade máxima (q) (tonelada)]]/Tabela1[[#This Row],[Qinf Secção P]])</f>
        <v xml:space="preserve"> -</v>
      </c>
      <c r="V722" s="153" t="str">
        <f>IF(Tabela1[[#This Row],[Qinf Secção E]]=" -", " -", Tabela1[[#This Row],[Quantidade máxima (q) (tonelada)]]/Tabela1[[#This Row],[Qinf Secção E]])</f>
        <v xml:space="preserve"> -</v>
      </c>
      <c r="W722" s="152" t="str">
        <f>IF(Tabela1[[#This Row],[Qsup Secção H]]=" -", " -", Tabela1[[#This Row],[Quantidade máxima (q) (tonelada)]]/Tabela1[[#This Row],[Qsup Secção H]])</f>
        <v xml:space="preserve"> -</v>
      </c>
      <c r="X722" s="152" t="str">
        <f>IF(Tabela1[[#This Row],[Qsup Secção P]]=" -", " -", Tabela1[[#This Row],[Quantidade máxima (q) (tonelada)]]/Tabela1[[#This Row],[Qsup Secção P]])</f>
        <v xml:space="preserve"> -</v>
      </c>
      <c r="Y722" s="153" t="str">
        <f>IF(Tabela1[[#This Row],[Qsup Secção E]]=" -", " -", Tabela1[[#This Row],[Quantidade máxima (q) (tonelada)]]/Tabela1[[#This Row],[Qsup Secção E]])</f>
        <v xml:space="preserve"> -</v>
      </c>
      <c r="Z7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3" spans="2:27" s="1" customFormat="1" x14ac:dyDescent="0.3">
      <c r="B723" s="145"/>
      <c r="C723" s="146"/>
      <c r="D723" s="146"/>
      <c r="E723" s="146"/>
      <c r="F723" s="146"/>
      <c r="G723" s="146"/>
      <c r="H723" s="147"/>
      <c r="I723" s="146"/>
      <c r="J723" s="146"/>
      <c r="K723" s="146"/>
      <c r="L7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3" s="151" t="str">
        <f>IF(Tabela1[[#This Row],[Qinf Secção H]]=" -", " -", Tabela1[[#This Row],[Quantidade máxima (q) (tonelada)]]/Tabela1[[#This Row],[Qinf Secção H]])</f>
        <v xml:space="preserve"> -</v>
      </c>
      <c r="U723" s="152" t="str">
        <f>IF(Tabela1[[#This Row],[Qinf Secção P]]=" -", " -", Tabela1[[#This Row],[Quantidade máxima (q) (tonelada)]]/Tabela1[[#This Row],[Qinf Secção P]])</f>
        <v xml:space="preserve"> -</v>
      </c>
      <c r="V723" s="153" t="str">
        <f>IF(Tabela1[[#This Row],[Qinf Secção E]]=" -", " -", Tabela1[[#This Row],[Quantidade máxima (q) (tonelada)]]/Tabela1[[#This Row],[Qinf Secção E]])</f>
        <v xml:space="preserve"> -</v>
      </c>
      <c r="W723" s="152" t="str">
        <f>IF(Tabela1[[#This Row],[Qsup Secção H]]=" -", " -", Tabela1[[#This Row],[Quantidade máxima (q) (tonelada)]]/Tabela1[[#This Row],[Qsup Secção H]])</f>
        <v xml:space="preserve"> -</v>
      </c>
      <c r="X723" s="152" t="str">
        <f>IF(Tabela1[[#This Row],[Qsup Secção P]]=" -", " -", Tabela1[[#This Row],[Quantidade máxima (q) (tonelada)]]/Tabela1[[#This Row],[Qsup Secção P]])</f>
        <v xml:space="preserve"> -</v>
      </c>
      <c r="Y723" s="153" t="str">
        <f>IF(Tabela1[[#This Row],[Qsup Secção E]]=" -", " -", Tabela1[[#This Row],[Quantidade máxima (q) (tonelada)]]/Tabela1[[#This Row],[Qsup Secção E]])</f>
        <v xml:space="preserve"> -</v>
      </c>
      <c r="Z7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4" spans="2:27" s="1" customFormat="1" x14ac:dyDescent="0.3">
      <c r="B724" s="145"/>
      <c r="C724" s="146"/>
      <c r="D724" s="146"/>
      <c r="E724" s="146"/>
      <c r="F724" s="146"/>
      <c r="G724" s="146"/>
      <c r="H724" s="147"/>
      <c r="I724" s="146"/>
      <c r="J724" s="146"/>
      <c r="K724" s="146"/>
      <c r="L7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4" s="151" t="str">
        <f>IF(Tabela1[[#This Row],[Qinf Secção H]]=" -", " -", Tabela1[[#This Row],[Quantidade máxima (q) (tonelada)]]/Tabela1[[#This Row],[Qinf Secção H]])</f>
        <v xml:space="preserve"> -</v>
      </c>
      <c r="U724" s="152" t="str">
        <f>IF(Tabela1[[#This Row],[Qinf Secção P]]=" -", " -", Tabela1[[#This Row],[Quantidade máxima (q) (tonelada)]]/Tabela1[[#This Row],[Qinf Secção P]])</f>
        <v xml:space="preserve"> -</v>
      </c>
      <c r="V724" s="153" t="str">
        <f>IF(Tabela1[[#This Row],[Qinf Secção E]]=" -", " -", Tabela1[[#This Row],[Quantidade máxima (q) (tonelada)]]/Tabela1[[#This Row],[Qinf Secção E]])</f>
        <v xml:space="preserve"> -</v>
      </c>
      <c r="W724" s="152" t="str">
        <f>IF(Tabela1[[#This Row],[Qsup Secção H]]=" -", " -", Tabela1[[#This Row],[Quantidade máxima (q) (tonelada)]]/Tabela1[[#This Row],[Qsup Secção H]])</f>
        <v xml:space="preserve"> -</v>
      </c>
      <c r="X724" s="152" t="str">
        <f>IF(Tabela1[[#This Row],[Qsup Secção P]]=" -", " -", Tabela1[[#This Row],[Quantidade máxima (q) (tonelada)]]/Tabela1[[#This Row],[Qsup Secção P]])</f>
        <v xml:space="preserve"> -</v>
      </c>
      <c r="Y724" s="153" t="str">
        <f>IF(Tabela1[[#This Row],[Qsup Secção E]]=" -", " -", Tabela1[[#This Row],[Quantidade máxima (q) (tonelada)]]/Tabela1[[#This Row],[Qsup Secção E]])</f>
        <v xml:space="preserve"> -</v>
      </c>
      <c r="Z7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5" spans="2:27" s="1" customFormat="1" x14ac:dyDescent="0.3">
      <c r="B725" s="145"/>
      <c r="C725" s="146"/>
      <c r="D725" s="146"/>
      <c r="E725" s="146"/>
      <c r="F725" s="146"/>
      <c r="G725" s="146"/>
      <c r="H725" s="147"/>
      <c r="I725" s="146"/>
      <c r="J725" s="146"/>
      <c r="K725" s="146"/>
      <c r="L7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5" s="151" t="str">
        <f>IF(Tabela1[[#This Row],[Qinf Secção H]]=" -", " -", Tabela1[[#This Row],[Quantidade máxima (q) (tonelada)]]/Tabela1[[#This Row],[Qinf Secção H]])</f>
        <v xml:space="preserve"> -</v>
      </c>
      <c r="U725" s="152" t="str">
        <f>IF(Tabela1[[#This Row],[Qinf Secção P]]=" -", " -", Tabela1[[#This Row],[Quantidade máxima (q) (tonelada)]]/Tabela1[[#This Row],[Qinf Secção P]])</f>
        <v xml:space="preserve"> -</v>
      </c>
      <c r="V725" s="153" t="str">
        <f>IF(Tabela1[[#This Row],[Qinf Secção E]]=" -", " -", Tabela1[[#This Row],[Quantidade máxima (q) (tonelada)]]/Tabela1[[#This Row],[Qinf Secção E]])</f>
        <v xml:space="preserve"> -</v>
      </c>
      <c r="W725" s="152" t="str">
        <f>IF(Tabela1[[#This Row],[Qsup Secção H]]=" -", " -", Tabela1[[#This Row],[Quantidade máxima (q) (tonelada)]]/Tabela1[[#This Row],[Qsup Secção H]])</f>
        <v xml:space="preserve"> -</v>
      </c>
      <c r="X725" s="152" t="str">
        <f>IF(Tabela1[[#This Row],[Qsup Secção P]]=" -", " -", Tabela1[[#This Row],[Quantidade máxima (q) (tonelada)]]/Tabela1[[#This Row],[Qsup Secção P]])</f>
        <v xml:space="preserve"> -</v>
      </c>
      <c r="Y725" s="153" t="str">
        <f>IF(Tabela1[[#This Row],[Qsup Secção E]]=" -", " -", Tabela1[[#This Row],[Quantidade máxima (q) (tonelada)]]/Tabela1[[#This Row],[Qsup Secção E]])</f>
        <v xml:space="preserve"> -</v>
      </c>
      <c r="Z7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6" spans="2:27" s="1" customFormat="1" x14ac:dyDescent="0.3">
      <c r="B726" s="145"/>
      <c r="C726" s="146"/>
      <c r="D726" s="146"/>
      <c r="E726" s="146"/>
      <c r="F726" s="146"/>
      <c r="G726" s="146"/>
      <c r="H726" s="147"/>
      <c r="I726" s="146"/>
      <c r="J726" s="146"/>
      <c r="K726" s="146"/>
      <c r="L7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6" s="151" t="str">
        <f>IF(Tabela1[[#This Row],[Qinf Secção H]]=" -", " -", Tabela1[[#This Row],[Quantidade máxima (q) (tonelada)]]/Tabela1[[#This Row],[Qinf Secção H]])</f>
        <v xml:space="preserve"> -</v>
      </c>
      <c r="U726" s="152" t="str">
        <f>IF(Tabela1[[#This Row],[Qinf Secção P]]=" -", " -", Tabela1[[#This Row],[Quantidade máxima (q) (tonelada)]]/Tabela1[[#This Row],[Qinf Secção P]])</f>
        <v xml:space="preserve"> -</v>
      </c>
      <c r="V726" s="153" t="str">
        <f>IF(Tabela1[[#This Row],[Qinf Secção E]]=" -", " -", Tabela1[[#This Row],[Quantidade máxima (q) (tonelada)]]/Tabela1[[#This Row],[Qinf Secção E]])</f>
        <v xml:space="preserve"> -</v>
      </c>
      <c r="W726" s="152" t="str">
        <f>IF(Tabela1[[#This Row],[Qsup Secção H]]=" -", " -", Tabela1[[#This Row],[Quantidade máxima (q) (tonelada)]]/Tabela1[[#This Row],[Qsup Secção H]])</f>
        <v xml:space="preserve"> -</v>
      </c>
      <c r="X726" s="152" t="str">
        <f>IF(Tabela1[[#This Row],[Qsup Secção P]]=" -", " -", Tabela1[[#This Row],[Quantidade máxima (q) (tonelada)]]/Tabela1[[#This Row],[Qsup Secção P]])</f>
        <v xml:space="preserve"> -</v>
      </c>
      <c r="Y726" s="153" t="str">
        <f>IF(Tabela1[[#This Row],[Qsup Secção E]]=" -", " -", Tabela1[[#This Row],[Quantidade máxima (q) (tonelada)]]/Tabela1[[#This Row],[Qsup Secção E]])</f>
        <v xml:space="preserve"> -</v>
      </c>
      <c r="Z7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7" spans="2:27" s="1" customFormat="1" x14ac:dyDescent="0.3">
      <c r="B727" s="145"/>
      <c r="C727" s="146"/>
      <c r="D727" s="146"/>
      <c r="E727" s="146"/>
      <c r="F727" s="146"/>
      <c r="G727" s="146"/>
      <c r="H727" s="147"/>
      <c r="I727" s="146"/>
      <c r="J727" s="146"/>
      <c r="K727" s="146"/>
      <c r="L7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7" s="151" t="str">
        <f>IF(Tabela1[[#This Row],[Qinf Secção H]]=" -", " -", Tabela1[[#This Row],[Quantidade máxima (q) (tonelada)]]/Tabela1[[#This Row],[Qinf Secção H]])</f>
        <v xml:space="preserve"> -</v>
      </c>
      <c r="U727" s="152" t="str">
        <f>IF(Tabela1[[#This Row],[Qinf Secção P]]=" -", " -", Tabela1[[#This Row],[Quantidade máxima (q) (tonelada)]]/Tabela1[[#This Row],[Qinf Secção P]])</f>
        <v xml:space="preserve"> -</v>
      </c>
      <c r="V727" s="153" t="str">
        <f>IF(Tabela1[[#This Row],[Qinf Secção E]]=" -", " -", Tabela1[[#This Row],[Quantidade máxima (q) (tonelada)]]/Tabela1[[#This Row],[Qinf Secção E]])</f>
        <v xml:space="preserve"> -</v>
      </c>
      <c r="W727" s="152" t="str">
        <f>IF(Tabela1[[#This Row],[Qsup Secção H]]=" -", " -", Tabela1[[#This Row],[Quantidade máxima (q) (tonelada)]]/Tabela1[[#This Row],[Qsup Secção H]])</f>
        <v xml:space="preserve"> -</v>
      </c>
      <c r="X727" s="152" t="str">
        <f>IF(Tabela1[[#This Row],[Qsup Secção P]]=" -", " -", Tabela1[[#This Row],[Quantidade máxima (q) (tonelada)]]/Tabela1[[#This Row],[Qsup Secção P]])</f>
        <v xml:space="preserve"> -</v>
      </c>
      <c r="Y727" s="153" t="str">
        <f>IF(Tabela1[[#This Row],[Qsup Secção E]]=" -", " -", Tabela1[[#This Row],[Quantidade máxima (q) (tonelada)]]/Tabela1[[#This Row],[Qsup Secção E]])</f>
        <v xml:space="preserve"> -</v>
      </c>
      <c r="Z7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8" spans="2:27" s="1" customFormat="1" x14ac:dyDescent="0.3">
      <c r="B728" s="145"/>
      <c r="C728" s="146"/>
      <c r="D728" s="146"/>
      <c r="E728" s="146"/>
      <c r="F728" s="146"/>
      <c r="G728" s="146"/>
      <c r="H728" s="147"/>
      <c r="I728" s="146"/>
      <c r="J728" s="146"/>
      <c r="K728" s="146"/>
      <c r="L7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8" s="151" t="str">
        <f>IF(Tabela1[[#This Row],[Qinf Secção H]]=" -", " -", Tabela1[[#This Row],[Quantidade máxima (q) (tonelada)]]/Tabela1[[#This Row],[Qinf Secção H]])</f>
        <v xml:space="preserve"> -</v>
      </c>
      <c r="U728" s="152" t="str">
        <f>IF(Tabela1[[#This Row],[Qinf Secção P]]=" -", " -", Tabela1[[#This Row],[Quantidade máxima (q) (tonelada)]]/Tabela1[[#This Row],[Qinf Secção P]])</f>
        <v xml:space="preserve"> -</v>
      </c>
      <c r="V728" s="153" t="str">
        <f>IF(Tabela1[[#This Row],[Qinf Secção E]]=" -", " -", Tabela1[[#This Row],[Quantidade máxima (q) (tonelada)]]/Tabela1[[#This Row],[Qinf Secção E]])</f>
        <v xml:space="preserve"> -</v>
      </c>
      <c r="W728" s="152" t="str">
        <f>IF(Tabela1[[#This Row],[Qsup Secção H]]=" -", " -", Tabela1[[#This Row],[Quantidade máxima (q) (tonelada)]]/Tabela1[[#This Row],[Qsup Secção H]])</f>
        <v xml:space="preserve"> -</v>
      </c>
      <c r="X728" s="152" t="str">
        <f>IF(Tabela1[[#This Row],[Qsup Secção P]]=" -", " -", Tabela1[[#This Row],[Quantidade máxima (q) (tonelada)]]/Tabela1[[#This Row],[Qsup Secção P]])</f>
        <v xml:space="preserve"> -</v>
      </c>
      <c r="Y728" s="153" t="str">
        <f>IF(Tabela1[[#This Row],[Qsup Secção E]]=" -", " -", Tabela1[[#This Row],[Quantidade máxima (q) (tonelada)]]/Tabela1[[#This Row],[Qsup Secção E]])</f>
        <v xml:space="preserve"> -</v>
      </c>
      <c r="Z7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29" spans="2:27" s="1" customFormat="1" x14ac:dyDescent="0.3">
      <c r="B729" s="145"/>
      <c r="C729" s="146"/>
      <c r="D729" s="146"/>
      <c r="E729" s="146"/>
      <c r="F729" s="146"/>
      <c r="G729" s="146"/>
      <c r="H729" s="147"/>
      <c r="I729" s="146"/>
      <c r="J729" s="146"/>
      <c r="K729" s="146"/>
      <c r="L7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29" s="151" t="str">
        <f>IF(Tabela1[[#This Row],[Qinf Secção H]]=" -", " -", Tabela1[[#This Row],[Quantidade máxima (q) (tonelada)]]/Tabela1[[#This Row],[Qinf Secção H]])</f>
        <v xml:space="preserve"> -</v>
      </c>
      <c r="U729" s="152" t="str">
        <f>IF(Tabela1[[#This Row],[Qinf Secção P]]=" -", " -", Tabela1[[#This Row],[Quantidade máxima (q) (tonelada)]]/Tabela1[[#This Row],[Qinf Secção P]])</f>
        <v xml:space="preserve"> -</v>
      </c>
      <c r="V729" s="153" t="str">
        <f>IF(Tabela1[[#This Row],[Qinf Secção E]]=" -", " -", Tabela1[[#This Row],[Quantidade máxima (q) (tonelada)]]/Tabela1[[#This Row],[Qinf Secção E]])</f>
        <v xml:space="preserve"> -</v>
      </c>
      <c r="W729" s="152" t="str">
        <f>IF(Tabela1[[#This Row],[Qsup Secção H]]=" -", " -", Tabela1[[#This Row],[Quantidade máxima (q) (tonelada)]]/Tabela1[[#This Row],[Qsup Secção H]])</f>
        <v xml:space="preserve"> -</v>
      </c>
      <c r="X729" s="152" t="str">
        <f>IF(Tabela1[[#This Row],[Qsup Secção P]]=" -", " -", Tabela1[[#This Row],[Quantidade máxima (q) (tonelada)]]/Tabela1[[#This Row],[Qsup Secção P]])</f>
        <v xml:space="preserve"> -</v>
      </c>
      <c r="Y729" s="153" t="str">
        <f>IF(Tabela1[[#This Row],[Qsup Secção E]]=" -", " -", Tabela1[[#This Row],[Quantidade máxima (q) (tonelada)]]/Tabela1[[#This Row],[Qsup Secção E]])</f>
        <v xml:space="preserve"> -</v>
      </c>
      <c r="Z7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0" spans="2:27" s="1" customFormat="1" x14ac:dyDescent="0.3">
      <c r="B730" s="145"/>
      <c r="C730" s="146"/>
      <c r="D730" s="146"/>
      <c r="E730" s="146"/>
      <c r="F730" s="146"/>
      <c r="G730" s="146"/>
      <c r="H730" s="147"/>
      <c r="I730" s="146"/>
      <c r="J730" s="146"/>
      <c r="K730" s="146"/>
      <c r="L7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0" s="151" t="str">
        <f>IF(Tabela1[[#This Row],[Qinf Secção H]]=" -", " -", Tabela1[[#This Row],[Quantidade máxima (q) (tonelada)]]/Tabela1[[#This Row],[Qinf Secção H]])</f>
        <v xml:space="preserve"> -</v>
      </c>
      <c r="U730" s="152" t="str">
        <f>IF(Tabela1[[#This Row],[Qinf Secção P]]=" -", " -", Tabela1[[#This Row],[Quantidade máxima (q) (tonelada)]]/Tabela1[[#This Row],[Qinf Secção P]])</f>
        <v xml:space="preserve"> -</v>
      </c>
      <c r="V730" s="153" t="str">
        <f>IF(Tabela1[[#This Row],[Qinf Secção E]]=" -", " -", Tabela1[[#This Row],[Quantidade máxima (q) (tonelada)]]/Tabela1[[#This Row],[Qinf Secção E]])</f>
        <v xml:space="preserve"> -</v>
      </c>
      <c r="W730" s="152" t="str">
        <f>IF(Tabela1[[#This Row],[Qsup Secção H]]=" -", " -", Tabela1[[#This Row],[Quantidade máxima (q) (tonelada)]]/Tabela1[[#This Row],[Qsup Secção H]])</f>
        <v xml:space="preserve"> -</v>
      </c>
      <c r="X730" s="152" t="str">
        <f>IF(Tabela1[[#This Row],[Qsup Secção P]]=" -", " -", Tabela1[[#This Row],[Quantidade máxima (q) (tonelada)]]/Tabela1[[#This Row],[Qsup Secção P]])</f>
        <v xml:space="preserve"> -</v>
      </c>
      <c r="Y730" s="153" t="str">
        <f>IF(Tabela1[[#This Row],[Qsup Secção E]]=" -", " -", Tabela1[[#This Row],[Quantidade máxima (q) (tonelada)]]/Tabela1[[#This Row],[Qsup Secção E]])</f>
        <v xml:space="preserve"> -</v>
      </c>
      <c r="Z7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1" spans="2:27" s="1" customFormat="1" x14ac:dyDescent="0.3">
      <c r="B731" s="145"/>
      <c r="C731" s="146"/>
      <c r="D731" s="146"/>
      <c r="E731" s="146"/>
      <c r="F731" s="146"/>
      <c r="G731" s="146"/>
      <c r="H731" s="147"/>
      <c r="I731" s="146"/>
      <c r="J731" s="146"/>
      <c r="K731" s="146"/>
      <c r="L7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1" s="151" t="str">
        <f>IF(Tabela1[[#This Row],[Qinf Secção H]]=" -", " -", Tabela1[[#This Row],[Quantidade máxima (q) (tonelada)]]/Tabela1[[#This Row],[Qinf Secção H]])</f>
        <v xml:space="preserve"> -</v>
      </c>
      <c r="U731" s="152" t="str">
        <f>IF(Tabela1[[#This Row],[Qinf Secção P]]=" -", " -", Tabela1[[#This Row],[Quantidade máxima (q) (tonelada)]]/Tabela1[[#This Row],[Qinf Secção P]])</f>
        <v xml:space="preserve"> -</v>
      </c>
      <c r="V731" s="153" t="str">
        <f>IF(Tabela1[[#This Row],[Qinf Secção E]]=" -", " -", Tabela1[[#This Row],[Quantidade máxima (q) (tonelada)]]/Tabela1[[#This Row],[Qinf Secção E]])</f>
        <v xml:space="preserve"> -</v>
      </c>
      <c r="W731" s="152" t="str">
        <f>IF(Tabela1[[#This Row],[Qsup Secção H]]=" -", " -", Tabela1[[#This Row],[Quantidade máxima (q) (tonelada)]]/Tabela1[[#This Row],[Qsup Secção H]])</f>
        <v xml:space="preserve"> -</v>
      </c>
      <c r="X731" s="152" t="str">
        <f>IF(Tabela1[[#This Row],[Qsup Secção P]]=" -", " -", Tabela1[[#This Row],[Quantidade máxima (q) (tonelada)]]/Tabela1[[#This Row],[Qsup Secção P]])</f>
        <v xml:space="preserve"> -</v>
      </c>
      <c r="Y731" s="153" t="str">
        <f>IF(Tabela1[[#This Row],[Qsup Secção E]]=" -", " -", Tabela1[[#This Row],[Quantidade máxima (q) (tonelada)]]/Tabela1[[#This Row],[Qsup Secção E]])</f>
        <v xml:space="preserve"> -</v>
      </c>
      <c r="Z7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2" spans="2:27" s="1" customFormat="1" x14ac:dyDescent="0.3">
      <c r="B732" s="145"/>
      <c r="C732" s="146"/>
      <c r="D732" s="146"/>
      <c r="E732" s="146"/>
      <c r="F732" s="146"/>
      <c r="G732" s="146"/>
      <c r="H732" s="147"/>
      <c r="I732" s="146"/>
      <c r="J732" s="146"/>
      <c r="K732" s="146"/>
      <c r="L7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2" s="151" t="str">
        <f>IF(Tabela1[[#This Row],[Qinf Secção H]]=" -", " -", Tabela1[[#This Row],[Quantidade máxima (q) (tonelada)]]/Tabela1[[#This Row],[Qinf Secção H]])</f>
        <v xml:space="preserve"> -</v>
      </c>
      <c r="U732" s="152" t="str">
        <f>IF(Tabela1[[#This Row],[Qinf Secção P]]=" -", " -", Tabela1[[#This Row],[Quantidade máxima (q) (tonelada)]]/Tabela1[[#This Row],[Qinf Secção P]])</f>
        <v xml:space="preserve"> -</v>
      </c>
      <c r="V732" s="153" t="str">
        <f>IF(Tabela1[[#This Row],[Qinf Secção E]]=" -", " -", Tabela1[[#This Row],[Quantidade máxima (q) (tonelada)]]/Tabela1[[#This Row],[Qinf Secção E]])</f>
        <v xml:space="preserve"> -</v>
      </c>
      <c r="W732" s="152" t="str">
        <f>IF(Tabela1[[#This Row],[Qsup Secção H]]=" -", " -", Tabela1[[#This Row],[Quantidade máxima (q) (tonelada)]]/Tabela1[[#This Row],[Qsup Secção H]])</f>
        <v xml:space="preserve"> -</v>
      </c>
      <c r="X732" s="152" t="str">
        <f>IF(Tabela1[[#This Row],[Qsup Secção P]]=" -", " -", Tabela1[[#This Row],[Quantidade máxima (q) (tonelada)]]/Tabela1[[#This Row],[Qsup Secção P]])</f>
        <v xml:space="preserve"> -</v>
      </c>
      <c r="Y732" s="153" t="str">
        <f>IF(Tabela1[[#This Row],[Qsup Secção E]]=" -", " -", Tabela1[[#This Row],[Quantidade máxima (q) (tonelada)]]/Tabela1[[#This Row],[Qsup Secção E]])</f>
        <v xml:space="preserve"> -</v>
      </c>
      <c r="Z7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3" spans="2:27" s="1" customFormat="1" x14ac:dyDescent="0.3">
      <c r="B733" s="145"/>
      <c r="C733" s="146"/>
      <c r="D733" s="146"/>
      <c r="E733" s="146"/>
      <c r="F733" s="146"/>
      <c r="G733" s="146"/>
      <c r="H733" s="147"/>
      <c r="I733" s="146"/>
      <c r="J733" s="146"/>
      <c r="K733" s="146"/>
      <c r="L7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3" s="151" t="str">
        <f>IF(Tabela1[[#This Row],[Qinf Secção H]]=" -", " -", Tabela1[[#This Row],[Quantidade máxima (q) (tonelada)]]/Tabela1[[#This Row],[Qinf Secção H]])</f>
        <v xml:space="preserve"> -</v>
      </c>
      <c r="U733" s="152" t="str">
        <f>IF(Tabela1[[#This Row],[Qinf Secção P]]=" -", " -", Tabela1[[#This Row],[Quantidade máxima (q) (tonelada)]]/Tabela1[[#This Row],[Qinf Secção P]])</f>
        <v xml:space="preserve"> -</v>
      </c>
      <c r="V733" s="153" t="str">
        <f>IF(Tabela1[[#This Row],[Qinf Secção E]]=" -", " -", Tabela1[[#This Row],[Quantidade máxima (q) (tonelada)]]/Tabela1[[#This Row],[Qinf Secção E]])</f>
        <v xml:space="preserve"> -</v>
      </c>
      <c r="W733" s="152" t="str">
        <f>IF(Tabela1[[#This Row],[Qsup Secção H]]=" -", " -", Tabela1[[#This Row],[Quantidade máxima (q) (tonelada)]]/Tabela1[[#This Row],[Qsup Secção H]])</f>
        <v xml:space="preserve"> -</v>
      </c>
      <c r="X733" s="152" t="str">
        <f>IF(Tabela1[[#This Row],[Qsup Secção P]]=" -", " -", Tabela1[[#This Row],[Quantidade máxima (q) (tonelada)]]/Tabela1[[#This Row],[Qsup Secção P]])</f>
        <v xml:space="preserve"> -</v>
      </c>
      <c r="Y733" s="153" t="str">
        <f>IF(Tabela1[[#This Row],[Qsup Secção E]]=" -", " -", Tabela1[[#This Row],[Quantidade máxima (q) (tonelada)]]/Tabela1[[#This Row],[Qsup Secção E]])</f>
        <v xml:space="preserve"> -</v>
      </c>
      <c r="Z7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4" spans="2:27" s="1" customFormat="1" x14ac:dyDescent="0.3">
      <c r="B734" s="145"/>
      <c r="C734" s="146"/>
      <c r="D734" s="146"/>
      <c r="E734" s="146"/>
      <c r="F734" s="146"/>
      <c r="G734" s="146"/>
      <c r="H734" s="147"/>
      <c r="I734" s="146"/>
      <c r="J734" s="146"/>
      <c r="K734" s="146"/>
      <c r="L7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4" s="151" t="str">
        <f>IF(Tabela1[[#This Row],[Qinf Secção H]]=" -", " -", Tabela1[[#This Row],[Quantidade máxima (q) (tonelada)]]/Tabela1[[#This Row],[Qinf Secção H]])</f>
        <v xml:space="preserve"> -</v>
      </c>
      <c r="U734" s="152" t="str">
        <f>IF(Tabela1[[#This Row],[Qinf Secção P]]=" -", " -", Tabela1[[#This Row],[Quantidade máxima (q) (tonelada)]]/Tabela1[[#This Row],[Qinf Secção P]])</f>
        <v xml:space="preserve"> -</v>
      </c>
      <c r="V734" s="153" t="str">
        <f>IF(Tabela1[[#This Row],[Qinf Secção E]]=" -", " -", Tabela1[[#This Row],[Quantidade máxima (q) (tonelada)]]/Tabela1[[#This Row],[Qinf Secção E]])</f>
        <v xml:space="preserve"> -</v>
      </c>
      <c r="W734" s="152" t="str">
        <f>IF(Tabela1[[#This Row],[Qsup Secção H]]=" -", " -", Tabela1[[#This Row],[Quantidade máxima (q) (tonelada)]]/Tabela1[[#This Row],[Qsup Secção H]])</f>
        <v xml:space="preserve"> -</v>
      </c>
      <c r="X734" s="152" t="str">
        <f>IF(Tabela1[[#This Row],[Qsup Secção P]]=" -", " -", Tabela1[[#This Row],[Quantidade máxima (q) (tonelada)]]/Tabela1[[#This Row],[Qsup Secção P]])</f>
        <v xml:space="preserve"> -</v>
      </c>
      <c r="Y734" s="153" t="str">
        <f>IF(Tabela1[[#This Row],[Qsup Secção E]]=" -", " -", Tabela1[[#This Row],[Quantidade máxima (q) (tonelada)]]/Tabela1[[#This Row],[Qsup Secção E]])</f>
        <v xml:space="preserve"> -</v>
      </c>
      <c r="Z7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5" spans="2:27" s="1" customFormat="1" x14ac:dyDescent="0.3">
      <c r="B735" s="145"/>
      <c r="C735" s="146"/>
      <c r="D735" s="146"/>
      <c r="E735" s="146"/>
      <c r="F735" s="146"/>
      <c r="G735" s="146"/>
      <c r="H735" s="147"/>
      <c r="I735" s="146"/>
      <c r="J735" s="146"/>
      <c r="K735" s="146"/>
      <c r="L7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5" s="151" t="str">
        <f>IF(Tabela1[[#This Row],[Qinf Secção H]]=" -", " -", Tabela1[[#This Row],[Quantidade máxima (q) (tonelada)]]/Tabela1[[#This Row],[Qinf Secção H]])</f>
        <v xml:space="preserve"> -</v>
      </c>
      <c r="U735" s="152" t="str">
        <f>IF(Tabela1[[#This Row],[Qinf Secção P]]=" -", " -", Tabela1[[#This Row],[Quantidade máxima (q) (tonelada)]]/Tabela1[[#This Row],[Qinf Secção P]])</f>
        <v xml:space="preserve"> -</v>
      </c>
      <c r="V735" s="153" t="str">
        <f>IF(Tabela1[[#This Row],[Qinf Secção E]]=" -", " -", Tabela1[[#This Row],[Quantidade máxima (q) (tonelada)]]/Tabela1[[#This Row],[Qinf Secção E]])</f>
        <v xml:space="preserve"> -</v>
      </c>
      <c r="W735" s="152" t="str">
        <f>IF(Tabela1[[#This Row],[Qsup Secção H]]=" -", " -", Tabela1[[#This Row],[Quantidade máxima (q) (tonelada)]]/Tabela1[[#This Row],[Qsup Secção H]])</f>
        <v xml:space="preserve"> -</v>
      </c>
      <c r="X735" s="152" t="str">
        <f>IF(Tabela1[[#This Row],[Qsup Secção P]]=" -", " -", Tabela1[[#This Row],[Quantidade máxima (q) (tonelada)]]/Tabela1[[#This Row],[Qsup Secção P]])</f>
        <v xml:space="preserve"> -</v>
      </c>
      <c r="Y735" s="153" t="str">
        <f>IF(Tabela1[[#This Row],[Qsup Secção E]]=" -", " -", Tabela1[[#This Row],[Quantidade máxima (q) (tonelada)]]/Tabela1[[#This Row],[Qsup Secção E]])</f>
        <v xml:space="preserve"> -</v>
      </c>
      <c r="Z7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6" spans="2:27" s="1" customFormat="1" x14ac:dyDescent="0.3">
      <c r="B736" s="145"/>
      <c r="C736" s="146"/>
      <c r="D736" s="146"/>
      <c r="E736" s="146"/>
      <c r="F736" s="146"/>
      <c r="G736" s="146"/>
      <c r="H736" s="147"/>
      <c r="I736" s="146"/>
      <c r="J736" s="146"/>
      <c r="K736" s="146"/>
      <c r="L7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6" s="151" t="str">
        <f>IF(Tabela1[[#This Row],[Qinf Secção H]]=" -", " -", Tabela1[[#This Row],[Quantidade máxima (q) (tonelada)]]/Tabela1[[#This Row],[Qinf Secção H]])</f>
        <v xml:space="preserve"> -</v>
      </c>
      <c r="U736" s="152" t="str">
        <f>IF(Tabela1[[#This Row],[Qinf Secção P]]=" -", " -", Tabela1[[#This Row],[Quantidade máxima (q) (tonelada)]]/Tabela1[[#This Row],[Qinf Secção P]])</f>
        <v xml:space="preserve"> -</v>
      </c>
      <c r="V736" s="153" t="str">
        <f>IF(Tabela1[[#This Row],[Qinf Secção E]]=" -", " -", Tabela1[[#This Row],[Quantidade máxima (q) (tonelada)]]/Tabela1[[#This Row],[Qinf Secção E]])</f>
        <v xml:space="preserve"> -</v>
      </c>
      <c r="W736" s="152" t="str">
        <f>IF(Tabela1[[#This Row],[Qsup Secção H]]=" -", " -", Tabela1[[#This Row],[Quantidade máxima (q) (tonelada)]]/Tabela1[[#This Row],[Qsup Secção H]])</f>
        <v xml:space="preserve"> -</v>
      </c>
      <c r="X736" s="152" t="str">
        <f>IF(Tabela1[[#This Row],[Qsup Secção P]]=" -", " -", Tabela1[[#This Row],[Quantidade máxima (q) (tonelada)]]/Tabela1[[#This Row],[Qsup Secção P]])</f>
        <v xml:space="preserve"> -</v>
      </c>
      <c r="Y736" s="153" t="str">
        <f>IF(Tabela1[[#This Row],[Qsup Secção E]]=" -", " -", Tabela1[[#This Row],[Quantidade máxima (q) (tonelada)]]/Tabela1[[#This Row],[Qsup Secção E]])</f>
        <v xml:space="preserve"> -</v>
      </c>
      <c r="Z7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7" spans="2:27" s="1" customFormat="1" x14ac:dyDescent="0.3">
      <c r="B737" s="145"/>
      <c r="C737" s="146"/>
      <c r="D737" s="146"/>
      <c r="E737" s="146"/>
      <c r="F737" s="146"/>
      <c r="G737" s="146"/>
      <c r="H737" s="147"/>
      <c r="I737" s="146"/>
      <c r="J737" s="146"/>
      <c r="K737" s="146"/>
      <c r="L7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7" s="151" t="str">
        <f>IF(Tabela1[[#This Row],[Qinf Secção H]]=" -", " -", Tabela1[[#This Row],[Quantidade máxima (q) (tonelada)]]/Tabela1[[#This Row],[Qinf Secção H]])</f>
        <v xml:space="preserve"> -</v>
      </c>
      <c r="U737" s="152" t="str">
        <f>IF(Tabela1[[#This Row],[Qinf Secção P]]=" -", " -", Tabela1[[#This Row],[Quantidade máxima (q) (tonelada)]]/Tabela1[[#This Row],[Qinf Secção P]])</f>
        <v xml:space="preserve"> -</v>
      </c>
      <c r="V737" s="153" t="str">
        <f>IF(Tabela1[[#This Row],[Qinf Secção E]]=" -", " -", Tabela1[[#This Row],[Quantidade máxima (q) (tonelada)]]/Tabela1[[#This Row],[Qinf Secção E]])</f>
        <v xml:space="preserve"> -</v>
      </c>
      <c r="W737" s="152" t="str">
        <f>IF(Tabela1[[#This Row],[Qsup Secção H]]=" -", " -", Tabela1[[#This Row],[Quantidade máxima (q) (tonelada)]]/Tabela1[[#This Row],[Qsup Secção H]])</f>
        <v xml:space="preserve"> -</v>
      </c>
      <c r="X737" s="152" t="str">
        <f>IF(Tabela1[[#This Row],[Qsup Secção P]]=" -", " -", Tabela1[[#This Row],[Quantidade máxima (q) (tonelada)]]/Tabela1[[#This Row],[Qsup Secção P]])</f>
        <v xml:space="preserve"> -</v>
      </c>
      <c r="Y737" s="153" t="str">
        <f>IF(Tabela1[[#This Row],[Qsup Secção E]]=" -", " -", Tabela1[[#This Row],[Quantidade máxima (q) (tonelada)]]/Tabela1[[#This Row],[Qsup Secção E]])</f>
        <v xml:space="preserve"> -</v>
      </c>
      <c r="Z7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8" spans="2:27" s="1" customFormat="1" x14ac:dyDescent="0.3">
      <c r="B738" s="145"/>
      <c r="C738" s="146"/>
      <c r="D738" s="146"/>
      <c r="E738" s="146"/>
      <c r="F738" s="146"/>
      <c r="G738" s="146"/>
      <c r="H738" s="147"/>
      <c r="I738" s="146"/>
      <c r="J738" s="146"/>
      <c r="K738" s="146"/>
      <c r="L7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8" s="151" t="str">
        <f>IF(Tabela1[[#This Row],[Qinf Secção H]]=" -", " -", Tabela1[[#This Row],[Quantidade máxima (q) (tonelada)]]/Tabela1[[#This Row],[Qinf Secção H]])</f>
        <v xml:space="preserve"> -</v>
      </c>
      <c r="U738" s="152" t="str">
        <f>IF(Tabela1[[#This Row],[Qinf Secção P]]=" -", " -", Tabela1[[#This Row],[Quantidade máxima (q) (tonelada)]]/Tabela1[[#This Row],[Qinf Secção P]])</f>
        <v xml:space="preserve"> -</v>
      </c>
      <c r="V738" s="153" t="str">
        <f>IF(Tabela1[[#This Row],[Qinf Secção E]]=" -", " -", Tabela1[[#This Row],[Quantidade máxima (q) (tonelada)]]/Tabela1[[#This Row],[Qinf Secção E]])</f>
        <v xml:space="preserve"> -</v>
      </c>
      <c r="W738" s="152" t="str">
        <f>IF(Tabela1[[#This Row],[Qsup Secção H]]=" -", " -", Tabela1[[#This Row],[Quantidade máxima (q) (tonelada)]]/Tabela1[[#This Row],[Qsup Secção H]])</f>
        <v xml:space="preserve"> -</v>
      </c>
      <c r="X738" s="152" t="str">
        <f>IF(Tabela1[[#This Row],[Qsup Secção P]]=" -", " -", Tabela1[[#This Row],[Quantidade máxima (q) (tonelada)]]/Tabela1[[#This Row],[Qsup Secção P]])</f>
        <v xml:space="preserve"> -</v>
      </c>
      <c r="Y738" s="153" t="str">
        <f>IF(Tabela1[[#This Row],[Qsup Secção E]]=" -", " -", Tabela1[[#This Row],[Quantidade máxima (q) (tonelada)]]/Tabela1[[#This Row],[Qsup Secção E]])</f>
        <v xml:space="preserve"> -</v>
      </c>
      <c r="Z7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39" spans="2:27" s="1" customFormat="1" x14ac:dyDescent="0.3">
      <c r="B739" s="145"/>
      <c r="C739" s="146"/>
      <c r="D739" s="146"/>
      <c r="E739" s="146"/>
      <c r="F739" s="146"/>
      <c r="G739" s="146"/>
      <c r="H739" s="147"/>
      <c r="I739" s="146"/>
      <c r="J739" s="146"/>
      <c r="K739" s="146"/>
      <c r="L7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39" s="151" t="str">
        <f>IF(Tabela1[[#This Row],[Qinf Secção H]]=" -", " -", Tabela1[[#This Row],[Quantidade máxima (q) (tonelada)]]/Tabela1[[#This Row],[Qinf Secção H]])</f>
        <v xml:space="preserve"> -</v>
      </c>
      <c r="U739" s="152" t="str">
        <f>IF(Tabela1[[#This Row],[Qinf Secção P]]=" -", " -", Tabela1[[#This Row],[Quantidade máxima (q) (tonelada)]]/Tabela1[[#This Row],[Qinf Secção P]])</f>
        <v xml:space="preserve"> -</v>
      </c>
      <c r="V739" s="153" t="str">
        <f>IF(Tabela1[[#This Row],[Qinf Secção E]]=" -", " -", Tabela1[[#This Row],[Quantidade máxima (q) (tonelada)]]/Tabela1[[#This Row],[Qinf Secção E]])</f>
        <v xml:space="preserve"> -</v>
      </c>
      <c r="W739" s="152" t="str">
        <f>IF(Tabela1[[#This Row],[Qsup Secção H]]=" -", " -", Tabela1[[#This Row],[Quantidade máxima (q) (tonelada)]]/Tabela1[[#This Row],[Qsup Secção H]])</f>
        <v xml:space="preserve"> -</v>
      </c>
      <c r="X739" s="152" t="str">
        <f>IF(Tabela1[[#This Row],[Qsup Secção P]]=" -", " -", Tabela1[[#This Row],[Quantidade máxima (q) (tonelada)]]/Tabela1[[#This Row],[Qsup Secção P]])</f>
        <v xml:space="preserve"> -</v>
      </c>
      <c r="Y739" s="153" t="str">
        <f>IF(Tabela1[[#This Row],[Qsup Secção E]]=" -", " -", Tabela1[[#This Row],[Quantidade máxima (q) (tonelada)]]/Tabela1[[#This Row],[Qsup Secção E]])</f>
        <v xml:space="preserve"> -</v>
      </c>
      <c r="Z7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0" spans="2:27" s="1" customFormat="1" x14ac:dyDescent="0.3">
      <c r="B740" s="145"/>
      <c r="C740" s="146"/>
      <c r="D740" s="146"/>
      <c r="E740" s="146"/>
      <c r="F740" s="146"/>
      <c r="G740" s="146"/>
      <c r="H740" s="147"/>
      <c r="I740" s="146"/>
      <c r="J740" s="146"/>
      <c r="K740" s="146"/>
      <c r="L7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0" s="151" t="str">
        <f>IF(Tabela1[[#This Row],[Qinf Secção H]]=" -", " -", Tabela1[[#This Row],[Quantidade máxima (q) (tonelada)]]/Tabela1[[#This Row],[Qinf Secção H]])</f>
        <v xml:space="preserve"> -</v>
      </c>
      <c r="U740" s="152" t="str">
        <f>IF(Tabela1[[#This Row],[Qinf Secção P]]=" -", " -", Tabela1[[#This Row],[Quantidade máxima (q) (tonelada)]]/Tabela1[[#This Row],[Qinf Secção P]])</f>
        <v xml:space="preserve"> -</v>
      </c>
      <c r="V740" s="153" t="str">
        <f>IF(Tabela1[[#This Row],[Qinf Secção E]]=" -", " -", Tabela1[[#This Row],[Quantidade máxima (q) (tonelada)]]/Tabela1[[#This Row],[Qinf Secção E]])</f>
        <v xml:space="preserve"> -</v>
      </c>
      <c r="W740" s="152" t="str">
        <f>IF(Tabela1[[#This Row],[Qsup Secção H]]=" -", " -", Tabela1[[#This Row],[Quantidade máxima (q) (tonelada)]]/Tabela1[[#This Row],[Qsup Secção H]])</f>
        <v xml:space="preserve"> -</v>
      </c>
      <c r="X740" s="152" t="str">
        <f>IF(Tabela1[[#This Row],[Qsup Secção P]]=" -", " -", Tabela1[[#This Row],[Quantidade máxima (q) (tonelada)]]/Tabela1[[#This Row],[Qsup Secção P]])</f>
        <v xml:space="preserve"> -</v>
      </c>
      <c r="Y740" s="153" t="str">
        <f>IF(Tabela1[[#This Row],[Qsup Secção E]]=" -", " -", Tabela1[[#This Row],[Quantidade máxima (q) (tonelada)]]/Tabela1[[#This Row],[Qsup Secção E]])</f>
        <v xml:space="preserve"> -</v>
      </c>
      <c r="Z7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1" spans="2:27" s="1" customFormat="1" x14ac:dyDescent="0.3">
      <c r="B741" s="145"/>
      <c r="C741" s="146"/>
      <c r="D741" s="146"/>
      <c r="E741" s="146"/>
      <c r="F741" s="146"/>
      <c r="G741" s="146"/>
      <c r="H741" s="147"/>
      <c r="I741" s="146"/>
      <c r="J741" s="146"/>
      <c r="K741" s="146"/>
      <c r="L7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1" s="151" t="str">
        <f>IF(Tabela1[[#This Row],[Qinf Secção H]]=" -", " -", Tabela1[[#This Row],[Quantidade máxima (q) (tonelada)]]/Tabela1[[#This Row],[Qinf Secção H]])</f>
        <v xml:space="preserve"> -</v>
      </c>
      <c r="U741" s="152" t="str">
        <f>IF(Tabela1[[#This Row],[Qinf Secção P]]=" -", " -", Tabela1[[#This Row],[Quantidade máxima (q) (tonelada)]]/Tabela1[[#This Row],[Qinf Secção P]])</f>
        <v xml:space="preserve"> -</v>
      </c>
      <c r="V741" s="153" t="str">
        <f>IF(Tabela1[[#This Row],[Qinf Secção E]]=" -", " -", Tabela1[[#This Row],[Quantidade máxima (q) (tonelada)]]/Tabela1[[#This Row],[Qinf Secção E]])</f>
        <v xml:space="preserve"> -</v>
      </c>
      <c r="W741" s="152" t="str">
        <f>IF(Tabela1[[#This Row],[Qsup Secção H]]=" -", " -", Tabela1[[#This Row],[Quantidade máxima (q) (tonelada)]]/Tabela1[[#This Row],[Qsup Secção H]])</f>
        <v xml:space="preserve"> -</v>
      </c>
      <c r="X741" s="152" t="str">
        <f>IF(Tabela1[[#This Row],[Qsup Secção P]]=" -", " -", Tabela1[[#This Row],[Quantidade máxima (q) (tonelada)]]/Tabela1[[#This Row],[Qsup Secção P]])</f>
        <v xml:space="preserve"> -</v>
      </c>
      <c r="Y741" s="153" t="str">
        <f>IF(Tabela1[[#This Row],[Qsup Secção E]]=" -", " -", Tabela1[[#This Row],[Quantidade máxima (q) (tonelada)]]/Tabela1[[#This Row],[Qsup Secção E]])</f>
        <v xml:space="preserve"> -</v>
      </c>
      <c r="Z7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2" spans="2:27" s="1" customFormat="1" x14ac:dyDescent="0.3">
      <c r="B742" s="145"/>
      <c r="C742" s="146"/>
      <c r="D742" s="146"/>
      <c r="E742" s="146"/>
      <c r="F742" s="146"/>
      <c r="G742" s="146"/>
      <c r="H742" s="147"/>
      <c r="I742" s="146"/>
      <c r="J742" s="146"/>
      <c r="K742" s="146"/>
      <c r="L7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2" s="151" t="str">
        <f>IF(Tabela1[[#This Row],[Qinf Secção H]]=" -", " -", Tabela1[[#This Row],[Quantidade máxima (q) (tonelada)]]/Tabela1[[#This Row],[Qinf Secção H]])</f>
        <v xml:space="preserve"> -</v>
      </c>
      <c r="U742" s="152" t="str">
        <f>IF(Tabela1[[#This Row],[Qinf Secção P]]=" -", " -", Tabela1[[#This Row],[Quantidade máxima (q) (tonelada)]]/Tabela1[[#This Row],[Qinf Secção P]])</f>
        <v xml:space="preserve"> -</v>
      </c>
      <c r="V742" s="153" t="str">
        <f>IF(Tabela1[[#This Row],[Qinf Secção E]]=" -", " -", Tabela1[[#This Row],[Quantidade máxima (q) (tonelada)]]/Tabela1[[#This Row],[Qinf Secção E]])</f>
        <v xml:space="preserve"> -</v>
      </c>
      <c r="W742" s="152" t="str">
        <f>IF(Tabela1[[#This Row],[Qsup Secção H]]=" -", " -", Tabela1[[#This Row],[Quantidade máxima (q) (tonelada)]]/Tabela1[[#This Row],[Qsup Secção H]])</f>
        <v xml:space="preserve"> -</v>
      </c>
      <c r="X742" s="152" t="str">
        <f>IF(Tabela1[[#This Row],[Qsup Secção P]]=" -", " -", Tabela1[[#This Row],[Quantidade máxima (q) (tonelada)]]/Tabela1[[#This Row],[Qsup Secção P]])</f>
        <v xml:space="preserve"> -</v>
      </c>
      <c r="Y742" s="153" t="str">
        <f>IF(Tabela1[[#This Row],[Qsup Secção E]]=" -", " -", Tabela1[[#This Row],[Quantidade máxima (q) (tonelada)]]/Tabela1[[#This Row],[Qsup Secção E]])</f>
        <v xml:space="preserve"> -</v>
      </c>
      <c r="Z7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3" spans="2:27" s="1" customFormat="1" x14ac:dyDescent="0.3">
      <c r="B743" s="145"/>
      <c r="C743" s="146"/>
      <c r="D743" s="146"/>
      <c r="E743" s="146"/>
      <c r="F743" s="146"/>
      <c r="G743" s="146"/>
      <c r="H743" s="147"/>
      <c r="I743" s="146"/>
      <c r="J743" s="146"/>
      <c r="K743" s="146"/>
      <c r="L7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3" s="151" t="str">
        <f>IF(Tabela1[[#This Row],[Qinf Secção H]]=" -", " -", Tabela1[[#This Row],[Quantidade máxima (q) (tonelada)]]/Tabela1[[#This Row],[Qinf Secção H]])</f>
        <v xml:space="preserve"> -</v>
      </c>
      <c r="U743" s="152" t="str">
        <f>IF(Tabela1[[#This Row],[Qinf Secção P]]=" -", " -", Tabela1[[#This Row],[Quantidade máxima (q) (tonelada)]]/Tabela1[[#This Row],[Qinf Secção P]])</f>
        <v xml:space="preserve"> -</v>
      </c>
      <c r="V743" s="153" t="str">
        <f>IF(Tabela1[[#This Row],[Qinf Secção E]]=" -", " -", Tabela1[[#This Row],[Quantidade máxima (q) (tonelada)]]/Tabela1[[#This Row],[Qinf Secção E]])</f>
        <v xml:space="preserve"> -</v>
      </c>
      <c r="W743" s="152" t="str">
        <f>IF(Tabela1[[#This Row],[Qsup Secção H]]=" -", " -", Tabela1[[#This Row],[Quantidade máxima (q) (tonelada)]]/Tabela1[[#This Row],[Qsup Secção H]])</f>
        <v xml:space="preserve"> -</v>
      </c>
      <c r="X743" s="152" t="str">
        <f>IF(Tabela1[[#This Row],[Qsup Secção P]]=" -", " -", Tabela1[[#This Row],[Quantidade máxima (q) (tonelada)]]/Tabela1[[#This Row],[Qsup Secção P]])</f>
        <v xml:space="preserve"> -</v>
      </c>
      <c r="Y743" s="153" t="str">
        <f>IF(Tabela1[[#This Row],[Qsup Secção E]]=" -", " -", Tabela1[[#This Row],[Quantidade máxima (q) (tonelada)]]/Tabela1[[#This Row],[Qsup Secção E]])</f>
        <v xml:space="preserve"> -</v>
      </c>
      <c r="Z7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4" spans="2:27" s="1" customFormat="1" x14ac:dyDescent="0.3">
      <c r="B744" s="145"/>
      <c r="C744" s="146"/>
      <c r="D744" s="146"/>
      <c r="E744" s="146"/>
      <c r="F744" s="146"/>
      <c r="G744" s="146"/>
      <c r="H744" s="147"/>
      <c r="I744" s="146"/>
      <c r="J744" s="146"/>
      <c r="K744" s="146"/>
      <c r="L7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4" s="151" t="str">
        <f>IF(Tabela1[[#This Row],[Qinf Secção H]]=" -", " -", Tabela1[[#This Row],[Quantidade máxima (q) (tonelada)]]/Tabela1[[#This Row],[Qinf Secção H]])</f>
        <v xml:space="preserve"> -</v>
      </c>
      <c r="U744" s="152" t="str">
        <f>IF(Tabela1[[#This Row],[Qinf Secção P]]=" -", " -", Tabela1[[#This Row],[Quantidade máxima (q) (tonelada)]]/Tabela1[[#This Row],[Qinf Secção P]])</f>
        <v xml:space="preserve"> -</v>
      </c>
      <c r="V744" s="153" t="str">
        <f>IF(Tabela1[[#This Row],[Qinf Secção E]]=" -", " -", Tabela1[[#This Row],[Quantidade máxima (q) (tonelada)]]/Tabela1[[#This Row],[Qinf Secção E]])</f>
        <v xml:space="preserve"> -</v>
      </c>
      <c r="W744" s="152" t="str">
        <f>IF(Tabela1[[#This Row],[Qsup Secção H]]=" -", " -", Tabela1[[#This Row],[Quantidade máxima (q) (tonelada)]]/Tabela1[[#This Row],[Qsup Secção H]])</f>
        <v xml:space="preserve"> -</v>
      </c>
      <c r="X744" s="152" t="str">
        <f>IF(Tabela1[[#This Row],[Qsup Secção P]]=" -", " -", Tabela1[[#This Row],[Quantidade máxima (q) (tonelada)]]/Tabela1[[#This Row],[Qsup Secção P]])</f>
        <v xml:space="preserve"> -</v>
      </c>
      <c r="Y744" s="153" t="str">
        <f>IF(Tabela1[[#This Row],[Qsup Secção E]]=" -", " -", Tabela1[[#This Row],[Quantidade máxima (q) (tonelada)]]/Tabela1[[#This Row],[Qsup Secção E]])</f>
        <v xml:space="preserve"> -</v>
      </c>
      <c r="Z7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5" spans="2:27" s="1" customFormat="1" x14ac:dyDescent="0.3">
      <c r="B745" s="145"/>
      <c r="C745" s="146"/>
      <c r="D745" s="146"/>
      <c r="E745" s="146"/>
      <c r="F745" s="146"/>
      <c r="G745" s="146"/>
      <c r="H745" s="147"/>
      <c r="I745" s="146"/>
      <c r="J745" s="146"/>
      <c r="K745" s="146"/>
      <c r="L7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5" s="151" t="str">
        <f>IF(Tabela1[[#This Row],[Qinf Secção H]]=" -", " -", Tabela1[[#This Row],[Quantidade máxima (q) (tonelada)]]/Tabela1[[#This Row],[Qinf Secção H]])</f>
        <v xml:space="preserve"> -</v>
      </c>
      <c r="U745" s="152" t="str">
        <f>IF(Tabela1[[#This Row],[Qinf Secção P]]=" -", " -", Tabela1[[#This Row],[Quantidade máxima (q) (tonelada)]]/Tabela1[[#This Row],[Qinf Secção P]])</f>
        <v xml:space="preserve"> -</v>
      </c>
      <c r="V745" s="153" t="str">
        <f>IF(Tabela1[[#This Row],[Qinf Secção E]]=" -", " -", Tabela1[[#This Row],[Quantidade máxima (q) (tonelada)]]/Tabela1[[#This Row],[Qinf Secção E]])</f>
        <v xml:space="preserve"> -</v>
      </c>
      <c r="W745" s="152" t="str">
        <f>IF(Tabela1[[#This Row],[Qsup Secção H]]=" -", " -", Tabela1[[#This Row],[Quantidade máxima (q) (tonelada)]]/Tabela1[[#This Row],[Qsup Secção H]])</f>
        <v xml:space="preserve"> -</v>
      </c>
      <c r="X745" s="152" t="str">
        <f>IF(Tabela1[[#This Row],[Qsup Secção P]]=" -", " -", Tabela1[[#This Row],[Quantidade máxima (q) (tonelada)]]/Tabela1[[#This Row],[Qsup Secção P]])</f>
        <v xml:space="preserve"> -</v>
      </c>
      <c r="Y745" s="153" t="str">
        <f>IF(Tabela1[[#This Row],[Qsup Secção E]]=" -", " -", Tabela1[[#This Row],[Quantidade máxima (q) (tonelada)]]/Tabela1[[#This Row],[Qsup Secção E]])</f>
        <v xml:space="preserve"> -</v>
      </c>
      <c r="Z7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6" spans="2:27" s="1" customFormat="1" x14ac:dyDescent="0.3">
      <c r="B746" s="145"/>
      <c r="C746" s="146"/>
      <c r="D746" s="146"/>
      <c r="E746" s="146"/>
      <c r="F746" s="146"/>
      <c r="G746" s="146"/>
      <c r="H746" s="147"/>
      <c r="I746" s="146"/>
      <c r="J746" s="146"/>
      <c r="K746" s="146"/>
      <c r="L7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6" s="151" t="str">
        <f>IF(Tabela1[[#This Row],[Qinf Secção H]]=" -", " -", Tabela1[[#This Row],[Quantidade máxima (q) (tonelada)]]/Tabela1[[#This Row],[Qinf Secção H]])</f>
        <v xml:space="preserve"> -</v>
      </c>
      <c r="U746" s="152" t="str">
        <f>IF(Tabela1[[#This Row],[Qinf Secção P]]=" -", " -", Tabela1[[#This Row],[Quantidade máxima (q) (tonelada)]]/Tabela1[[#This Row],[Qinf Secção P]])</f>
        <v xml:space="preserve"> -</v>
      </c>
      <c r="V746" s="153" t="str">
        <f>IF(Tabela1[[#This Row],[Qinf Secção E]]=" -", " -", Tabela1[[#This Row],[Quantidade máxima (q) (tonelada)]]/Tabela1[[#This Row],[Qinf Secção E]])</f>
        <v xml:space="preserve"> -</v>
      </c>
      <c r="W746" s="152" t="str">
        <f>IF(Tabela1[[#This Row],[Qsup Secção H]]=" -", " -", Tabela1[[#This Row],[Quantidade máxima (q) (tonelada)]]/Tabela1[[#This Row],[Qsup Secção H]])</f>
        <v xml:space="preserve"> -</v>
      </c>
      <c r="X746" s="152" t="str">
        <f>IF(Tabela1[[#This Row],[Qsup Secção P]]=" -", " -", Tabela1[[#This Row],[Quantidade máxima (q) (tonelada)]]/Tabela1[[#This Row],[Qsup Secção P]])</f>
        <v xml:space="preserve"> -</v>
      </c>
      <c r="Y746" s="153" t="str">
        <f>IF(Tabela1[[#This Row],[Qsup Secção E]]=" -", " -", Tabela1[[#This Row],[Quantidade máxima (q) (tonelada)]]/Tabela1[[#This Row],[Qsup Secção E]])</f>
        <v xml:space="preserve"> -</v>
      </c>
      <c r="Z7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7" spans="2:27" s="1" customFormat="1" x14ac:dyDescent="0.3">
      <c r="B747" s="145"/>
      <c r="C747" s="146"/>
      <c r="D747" s="146"/>
      <c r="E747" s="146"/>
      <c r="F747" s="146"/>
      <c r="G747" s="146"/>
      <c r="H747" s="147"/>
      <c r="I747" s="146"/>
      <c r="J747" s="146"/>
      <c r="K747" s="146"/>
      <c r="L7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7" s="151" t="str">
        <f>IF(Tabela1[[#This Row],[Qinf Secção H]]=" -", " -", Tabela1[[#This Row],[Quantidade máxima (q) (tonelada)]]/Tabela1[[#This Row],[Qinf Secção H]])</f>
        <v xml:space="preserve"> -</v>
      </c>
      <c r="U747" s="152" t="str">
        <f>IF(Tabela1[[#This Row],[Qinf Secção P]]=" -", " -", Tabela1[[#This Row],[Quantidade máxima (q) (tonelada)]]/Tabela1[[#This Row],[Qinf Secção P]])</f>
        <v xml:space="preserve"> -</v>
      </c>
      <c r="V747" s="153" t="str">
        <f>IF(Tabela1[[#This Row],[Qinf Secção E]]=" -", " -", Tabela1[[#This Row],[Quantidade máxima (q) (tonelada)]]/Tabela1[[#This Row],[Qinf Secção E]])</f>
        <v xml:space="preserve"> -</v>
      </c>
      <c r="W747" s="152" t="str">
        <f>IF(Tabela1[[#This Row],[Qsup Secção H]]=" -", " -", Tabela1[[#This Row],[Quantidade máxima (q) (tonelada)]]/Tabela1[[#This Row],[Qsup Secção H]])</f>
        <v xml:space="preserve"> -</v>
      </c>
      <c r="X747" s="152" t="str">
        <f>IF(Tabela1[[#This Row],[Qsup Secção P]]=" -", " -", Tabela1[[#This Row],[Quantidade máxima (q) (tonelada)]]/Tabela1[[#This Row],[Qsup Secção P]])</f>
        <v xml:space="preserve"> -</v>
      </c>
      <c r="Y747" s="153" t="str">
        <f>IF(Tabela1[[#This Row],[Qsup Secção E]]=" -", " -", Tabela1[[#This Row],[Quantidade máxima (q) (tonelada)]]/Tabela1[[#This Row],[Qsup Secção E]])</f>
        <v xml:space="preserve"> -</v>
      </c>
      <c r="Z7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8" spans="2:27" s="1" customFormat="1" x14ac:dyDescent="0.3">
      <c r="B748" s="145"/>
      <c r="C748" s="146"/>
      <c r="D748" s="146"/>
      <c r="E748" s="146"/>
      <c r="F748" s="146"/>
      <c r="G748" s="146"/>
      <c r="H748" s="147"/>
      <c r="I748" s="146"/>
      <c r="J748" s="146"/>
      <c r="K748" s="146"/>
      <c r="L7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8" s="151" t="str">
        <f>IF(Tabela1[[#This Row],[Qinf Secção H]]=" -", " -", Tabela1[[#This Row],[Quantidade máxima (q) (tonelada)]]/Tabela1[[#This Row],[Qinf Secção H]])</f>
        <v xml:space="preserve"> -</v>
      </c>
      <c r="U748" s="152" t="str">
        <f>IF(Tabela1[[#This Row],[Qinf Secção P]]=" -", " -", Tabela1[[#This Row],[Quantidade máxima (q) (tonelada)]]/Tabela1[[#This Row],[Qinf Secção P]])</f>
        <v xml:space="preserve"> -</v>
      </c>
      <c r="V748" s="153" t="str">
        <f>IF(Tabela1[[#This Row],[Qinf Secção E]]=" -", " -", Tabela1[[#This Row],[Quantidade máxima (q) (tonelada)]]/Tabela1[[#This Row],[Qinf Secção E]])</f>
        <v xml:space="preserve"> -</v>
      </c>
      <c r="W748" s="152" t="str">
        <f>IF(Tabela1[[#This Row],[Qsup Secção H]]=" -", " -", Tabela1[[#This Row],[Quantidade máxima (q) (tonelada)]]/Tabela1[[#This Row],[Qsup Secção H]])</f>
        <v xml:space="preserve"> -</v>
      </c>
      <c r="X748" s="152" t="str">
        <f>IF(Tabela1[[#This Row],[Qsup Secção P]]=" -", " -", Tabela1[[#This Row],[Quantidade máxima (q) (tonelada)]]/Tabela1[[#This Row],[Qsup Secção P]])</f>
        <v xml:space="preserve"> -</v>
      </c>
      <c r="Y748" s="153" t="str">
        <f>IF(Tabela1[[#This Row],[Qsup Secção E]]=" -", " -", Tabela1[[#This Row],[Quantidade máxima (q) (tonelada)]]/Tabela1[[#This Row],[Qsup Secção E]])</f>
        <v xml:space="preserve"> -</v>
      </c>
      <c r="Z7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49" spans="2:27" s="1" customFormat="1" x14ac:dyDescent="0.3">
      <c r="B749" s="145"/>
      <c r="C749" s="146"/>
      <c r="D749" s="146"/>
      <c r="E749" s="146"/>
      <c r="F749" s="146"/>
      <c r="G749" s="146"/>
      <c r="H749" s="147"/>
      <c r="I749" s="146"/>
      <c r="J749" s="146"/>
      <c r="K749" s="146"/>
      <c r="L7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49" s="151" t="str">
        <f>IF(Tabela1[[#This Row],[Qinf Secção H]]=" -", " -", Tabela1[[#This Row],[Quantidade máxima (q) (tonelada)]]/Tabela1[[#This Row],[Qinf Secção H]])</f>
        <v xml:space="preserve"> -</v>
      </c>
      <c r="U749" s="152" t="str">
        <f>IF(Tabela1[[#This Row],[Qinf Secção P]]=" -", " -", Tabela1[[#This Row],[Quantidade máxima (q) (tonelada)]]/Tabela1[[#This Row],[Qinf Secção P]])</f>
        <v xml:space="preserve"> -</v>
      </c>
      <c r="V749" s="153" t="str">
        <f>IF(Tabela1[[#This Row],[Qinf Secção E]]=" -", " -", Tabela1[[#This Row],[Quantidade máxima (q) (tonelada)]]/Tabela1[[#This Row],[Qinf Secção E]])</f>
        <v xml:space="preserve"> -</v>
      </c>
      <c r="W749" s="152" t="str">
        <f>IF(Tabela1[[#This Row],[Qsup Secção H]]=" -", " -", Tabela1[[#This Row],[Quantidade máxima (q) (tonelada)]]/Tabela1[[#This Row],[Qsup Secção H]])</f>
        <v xml:space="preserve"> -</v>
      </c>
      <c r="X749" s="152" t="str">
        <f>IF(Tabela1[[#This Row],[Qsup Secção P]]=" -", " -", Tabela1[[#This Row],[Quantidade máxima (q) (tonelada)]]/Tabela1[[#This Row],[Qsup Secção P]])</f>
        <v xml:space="preserve"> -</v>
      </c>
      <c r="Y749" s="153" t="str">
        <f>IF(Tabela1[[#This Row],[Qsup Secção E]]=" -", " -", Tabela1[[#This Row],[Quantidade máxima (q) (tonelada)]]/Tabela1[[#This Row],[Qsup Secção E]])</f>
        <v xml:space="preserve"> -</v>
      </c>
      <c r="Z7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0" spans="2:27" s="1" customFormat="1" x14ac:dyDescent="0.3">
      <c r="B750" s="145"/>
      <c r="C750" s="146"/>
      <c r="D750" s="146"/>
      <c r="E750" s="146"/>
      <c r="F750" s="146"/>
      <c r="G750" s="146"/>
      <c r="H750" s="147"/>
      <c r="I750" s="146"/>
      <c r="J750" s="146"/>
      <c r="K750" s="146"/>
      <c r="L7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0" s="151" t="str">
        <f>IF(Tabela1[[#This Row],[Qinf Secção H]]=" -", " -", Tabela1[[#This Row],[Quantidade máxima (q) (tonelada)]]/Tabela1[[#This Row],[Qinf Secção H]])</f>
        <v xml:space="preserve"> -</v>
      </c>
      <c r="U750" s="152" t="str">
        <f>IF(Tabela1[[#This Row],[Qinf Secção P]]=" -", " -", Tabela1[[#This Row],[Quantidade máxima (q) (tonelada)]]/Tabela1[[#This Row],[Qinf Secção P]])</f>
        <v xml:space="preserve"> -</v>
      </c>
      <c r="V750" s="153" t="str">
        <f>IF(Tabela1[[#This Row],[Qinf Secção E]]=" -", " -", Tabela1[[#This Row],[Quantidade máxima (q) (tonelada)]]/Tabela1[[#This Row],[Qinf Secção E]])</f>
        <v xml:space="preserve"> -</v>
      </c>
      <c r="W750" s="152" t="str">
        <f>IF(Tabela1[[#This Row],[Qsup Secção H]]=" -", " -", Tabela1[[#This Row],[Quantidade máxima (q) (tonelada)]]/Tabela1[[#This Row],[Qsup Secção H]])</f>
        <v xml:space="preserve"> -</v>
      </c>
      <c r="X750" s="152" t="str">
        <f>IF(Tabela1[[#This Row],[Qsup Secção P]]=" -", " -", Tabela1[[#This Row],[Quantidade máxima (q) (tonelada)]]/Tabela1[[#This Row],[Qsup Secção P]])</f>
        <v xml:space="preserve"> -</v>
      </c>
      <c r="Y750" s="153" t="str">
        <f>IF(Tabela1[[#This Row],[Qsup Secção E]]=" -", " -", Tabela1[[#This Row],[Quantidade máxima (q) (tonelada)]]/Tabela1[[#This Row],[Qsup Secção E]])</f>
        <v xml:space="preserve"> -</v>
      </c>
      <c r="Z7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1" spans="2:27" s="1" customFormat="1" x14ac:dyDescent="0.3">
      <c r="B751" s="145"/>
      <c r="C751" s="146"/>
      <c r="D751" s="146"/>
      <c r="E751" s="146"/>
      <c r="F751" s="146"/>
      <c r="G751" s="146"/>
      <c r="H751" s="147"/>
      <c r="I751" s="146"/>
      <c r="J751" s="146"/>
      <c r="K751" s="146"/>
      <c r="L7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1" s="151" t="str">
        <f>IF(Tabela1[[#This Row],[Qinf Secção H]]=" -", " -", Tabela1[[#This Row],[Quantidade máxima (q) (tonelada)]]/Tabela1[[#This Row],[Qinf Secção H]])</f>
        <v xml:space="preserve"> -</v>
      </c>
      <c r="U751" s="152" t="str">
        <f>IF(Tabela1[[#This Row],[Qinf Secção P]]=" -", " -", Tabela1[[#This Row],[Quantidade máxima (q) (tonelada)]]/Tabela1[[#This Row],[Qinf Secção P]])</f>
        <v xml:space="preserve"> -</v>
      </c>
      <c r="V751" s="153" t="str">
        <f>IF(Tabela1[[#This Row],[Qinf Secção E]]=" -", " -", Tabela1[[#This Row],[Quantidade máxima (q) (tonelada)]]/Tabela1[[#This Row],[Qinf Secção E]])</f>
        <v xml:space="preserve"> -</v>
      </c>
      <c r="W751" s="152" t="str">
        <f>IF(Tabela1[[#This Row],[Qsup Secção H]]=" -", " -", Tabela1[[#This Row],[Quantidade máxima (q) (tonelada)]]/Tabela1[[#This Row],[Qsup Secção H]])</f>
        <v xml:space="preserve"> -</v>
      </c>
      <c r="X751" s="152" t="str">
        <f>IF(Tabela1[[#This Row],[Qsup Secção P]]=" -", " -", Tabela1[[#This Row],[Quantidade máxima (q) (tonelada)]]/Tabela1[[#This Row],[Qsup Secção P]])</f>
        <v xml:space="preserve"> -</v>
      </c>
      <c r="Y751" s="153" t="str">
        <f>IF(Tabela1[[#This Row],[Qsup Secção E]]=" -", " -", Tabela1[[#This Row],[Quantidade máxima (q) (tonelada)]]/Tabela1[[#This Row],[Qsup Secção E]])</f>
        <v xml:space="preserve"> -</v>
      </c>
      <c r="Z7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2" spans="2:27" s="1" customFormat="1" x14ac:dyDescent="0.3">
      <c r="B752" s="145"/>
      <c r="C752" s="146"/>
      <c r="D752" s="146"/>
      <c r="E752" s="146"/>
      <c r="F752" s="146"/>
      <c r="G752" s="146"/>
      <c r="H752" s="147"/>
      <c r="I752" s="146"/>
      <c r="J752" s="146"/>
      <c r="K752" s="146"/>
      <c r="L7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2" s="151" t="str">
        <f>IF(Tabela1[[#This Row],[Qinf Secção H]]=" -", " -", Tabela1[[#This Row],[Quantidade máxima (q) (tonelada)]]/Tabela1[[#This Row],[Qinf Secção H]])</f>
        <v xml:space="preserve"> -</v>
      </c>
      <c r="U752" s="152" t="str">
        <f>IF(Tabela1[[#This Row],[Qinf Secção P]]=" -", " -", Tabela1[[#This Row],[Quantidade máxima (q) (tonelada)]]/Tabela1[[#This Row],[Qinf Secção P]])</f>
        <v xml:space="preserve"> -</v>
      </c>
      <c r="V752" s="153" t="str">
        <f>IF(Tabela1[[#This Row],[Qinf Secção E]]=" -", " -", Tabela1[[#This Row],[Quantidade máxima (q) (tonelada)]]/Tabela1[[#This Row],[Qinf Secção E]])</f>
        <v xml:space="preserve"> -</v>
      </c>
      <c r="W752" s="152" t="str">
        <f>IF(Tabela1[[#This Row],[Qsup Secção H]]=" -", " -", Tabela1[[#This Row],[Quantidade máxima (q) (tonelada)]]/Tabela1[[#This Row],[Qsup Secção H]])</f>
        <v xml:space="preserve"> -</v>
      </c>
      <c r="X752" s="152" t="str">
        <f>IF(Tabela1[[#This Row],[Qsup Secção P]]=" -", " -", Tabela1[[#This Row],[Quantidade máxima (q) (tonelada)]]/Tabela1[[#This Row],[Qsup Secção P]])</f>
        <v xml:space="preserve"> -</v>
      </c>
      <c r="Y752" s="153" t="str">
        <f>IF(Tabela1[[#This Row],[Qsup Secção E]]=" -", " -", Tabela1[[#This Row],[Quantidade máxima (q) (tonelada)]]/Tabela1[[#This Row],[Qsup Secção E]])</f>
        <v xml:space="preserve"> -</v>
      </c>
      <c r="Z7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3" spans="2:27" s="1" customFormat="1" x14ac:dyDescent="0.3">
      <c r="B753" s="145"/>
      <c r="C753" s="146"/>
      <c r="D753" s="146"/>
      <c r="E753" s="146"/>
      <c r="F753" s="146"/>
      <c r="G753" s="146"/>
      <c r="H753" s="147"/>
      <c r="I753" s="146"/>
      <c r="J753" s="146"/>
      <c r="K753" s="146"/>
      <c r="L7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3" s="151" t="str">
        <f>IF(Tabela1[[#This Row],[Qinf Secção H]]=" -", " -", Tabela1[[#This Row],[Quantidade máxima (q) (tonelada)]]/Tabela1[[#This Row],[Qinf Secção H]])</f>
        <v xml:space="preserve"> -</v>
      </c>
      <c r="U753" s="152" t="str">
        <f>IF(Tabela1[[#This Row],[Qinf Secção P]]=" -", " -", Tabela1[[#This Row],[Quantidade máxima (q) (tonelada)]]/Tabela1[[#This Row],[Qinf Secção P]])</f>
        <v xml:space="preserve"> -</v>
      </c>
      <c r="V753" s="153" t="str">
        <f>IF(Tabela1[[#This Row],[Qinf Secção E]]=" -", " -", Tabela1[[#This Row],[Quantidade máxima (q) (tonelada)]]/Tabela1[[#This Row],[Qinf Secção E]])</f>
        <v xml:space="preserve"> -</v>
      </c>
      <c r="W753" s="152" t="str">
        <f>IF(Tabela1[[#This Row],[Qsup Secção H]]=" -", " -", Tabela1[[#This Row],[Quantidade máxima (q) (tonelada)]]/Tabela1[[#This Row],[Qsup Secção H]])</f>
        <v xml:space="preserve"> -</v>
      </c>
      <c r="X753" s="152" t="str">
        <f>IF(Tabela1[[#This Row],[Qsup Secção P]]=" -", " -", Tabela1[[#This Row],[Quantidade máxima (q) (tonelada)]]/Tabela1[[#This Row],[Qsup Secção P]])</f>
        <v xml:space="preserve"> -</v>
      </c>
      <c r="Y753" s="153" t="str">
        <f>IF(Tabela1[[#This Row],[Qsup Secção E]]=" -", " -", Tabela1[[#This Row],[Quantidade máxima (q) (tonelada)]]/Tabela1[[#This Row],[Qsup Secção E]])</f>
        <v xml:space="preserve"> -</v>
      </c>
      <c r="Z7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4" spans="2:27" s="1" customFormat="1" x14ac:dyDescent="0.3">
      <c r="B754" s="145"/>
      <c r="C754" s="146"/>
      <c r="D754" s="146"/>
      <c r="E754" s="146"/>
      <c r="F754" s="146"/>
      <c r="G754" s="146"/>
      <c r="H754" s="147"/>
      <c r="I754" s="146"/>
      <c r="J754" s="146"/>
      <c r="K754" s="146"/>
      <c r="L7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4" s="151" t="str">
        <f>IF(Tabela1[[#This Row],[Qinf Secção H]]=" -", " -", Tabela1[[#This Row],[Quantidade máxima (q) (tonelada)]]/Tabela1[[#This Row],[Qinf Secção H]])</f>
        <v xml:space="preserve"> -</v>
      </c>
      <c r="U754" s="152" t="str">
        <f>IF(Tabela1[[#This Row],[Qinf Secção P]]=" -", " -", Tabela1[[#This Row],[Quantidade máxima (q) (tonelada)]]/Tabela1[[#This Row],[Qinf Secção P]])</f>
        <v xml:space="preserve"> -</v>
      </c>
      <c r="V754" s="153" t="str">
        <f>IF(Tabela1[[#This Row],[Qinf Secção E]]=" -", " -", Tabela1[[#This Row],[Quantidade máxima (q) (tonelada)]]/Tabela1[[#This Row],[Qinf Secção E]])</f>
        <v xml:space="preserve"> -</v>
      </c>
      <c r="W754" s="152" t="str">
        <f>IF(Tabela1[[#This Row],[Qsup Secção H]]=" -", " -", Tabela1[[#This Row],[Quantidade máxima (q) (tonelada)]]/Tabela1[[#This Row],[Qsup Secção H]])</f>
        <v xml:space="preserve"> -</v>
      </c>
      <c r="X754" s="152" t="str">
        <f>IF(Tabela1[[#This Row],[Qsup Secção P]]=" -", " -", Tabela1[[#This Row],[Quantidade máxima (q) (tonelada)]]/Tabela1[[#This Row],[Qsup Secção P]])</f>
        <v xml:space="preserve"> -</v>
      </c>
      <c r="Y754" s="153" t="str">
        <f>IF(Tabela1[[#This Row],[Qsup Secção E]]=" -", " -", Tabela1[[#This Row],[Quantidade máxima (q) (tonelada)]]/Tabela1[[#This Row],[Qsup Secção E]])</f>
        <v xml:space="preserve"> -</v>
      </c>
      <c r="Z7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5" spans="2:27" s="1" customFormat="1" x14ac:dyDescent="0.3">
      <c r="B755" s="145"/>
      <c r="C755" s="146"/>
      <c r="D755" s="146"/>
      <c r="E755" s="146"/>
      <c r="F755" s="146"/>
      <c r="G755" s="146"/>
      <c r="H755" s="147"/>
      <c r="I755" s="146"/>
      <c r="J755" s="146"/>
      <c r="K755" s="146"/>
      <c r="L7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5" s="151" t="str">
        <f>IF(Tabela1[[#This Row],[Qinf Secção H]]=" -", " -", Tabela1[[#This Row],[Quantidade máxima (q) (tonelada)]]/Tabela1[[#This Row],[Qinf Secção H]])</f>
        <v xml:space="preserve"> -</v>
      </c>
      <c r="U755" s="152" t="str">
        <f>IF(Tabela1[[#This Row],[Qinf Secção P]]=" -", " -", Tabela1[[#This Row],[Quantidade máxima (q) (tonelada)]]/Tabela1[[#This Row],[Qinf Secção P]])</f>
        <v xml:space="preserve"> -</v>
      </c>
      <c r="V755" s="153" t="str">
        <f>IF(Tabela1[[#This Row],[Qinf Secção E]]=" -", " -", Tabela1[[#This Row],[Quantidade máxima (q) (tonelada)]]/Tabela1[[#This Row],[Qinf Secção E]])</f>
        <v xml:space="preserve"> -</v>
      </c>
      <c r="W755" s="152" t="str">
        <f>IF(Tabela1[[#This Row],[Qsup Secção H]]=" -", " -", Tabela1[[#This Row],[Quantidade máxima (q) (tonelada)]]/Tabela1[[#This Row],[Qsup Secção H]])</f>
        <v xml:space="preserve"> -</v>
      </c>
      <c r="X755" s="152" t="str">
        <f>IF(Tabela1[[#This Row],[Qsup Secção P]]=" -", " -", Tabela1[[#This Row],[Quantidade máxima (q) (tonelada)]]/Tabela1[[#This Row],[Qsup Secção P]])</f>
        <v xml:space="preserve"> -</v>
      </c>
      <c r="Y755" s="153" t="str">
        <f>IF(Tabela1[[#This Row],[Qsup Secção E]]=" -", " -", Tabela1[[#This Row],[Quantidade máxima (q) (tonelada)]]/Tabela1[[#This Row],[Qsup Secção E]])</f>
        <v xml:space="preserve"> -</v>
      </c>
      <c r="Z7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6" spans="2:27" s="1" customFormat="1" x14ac:dyDescent="0.3">
      <c r="B756" s="145"/>
      <c r="C756" s="146"/>
      <c r="D756" s="146"/>
      <c r="E756" s="146"/>
      <c r="F756" s="146"/>
      <c r="G756" s="146"/>
      <c r="H756" s="147"/>
      <c r="I756" s="146"/>
      <c r="J756" s="146"/>
      <c r="K756" s="146"/>
      <c r="L7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6" s="151" t="str">
        <f>IF(Tabela1[[#This Row],[Qinf Secção H]]=" -", " -", Tabela1[[#This Row],[Quantidade máxima (q) (tonelada)]]/Tabela1[[#This Row],[Qinf Secção H]])</f>
        <v xml:space="preserve"> -</v>
      </c>
      <c r="U756" s="152" t="str">
        <f>IF(Tabela1[[#This Row],[Qinf Secção P]]=" -", " -", Tabela1[[#This Row],[Quantidade máxima (q) (tonelada)]]/Tabela1[[#This Row],[Qinf Secção P]])</f>
        <v xml:space="preserve"> -</v>
      </c>
      <c r="V756" s="153" t="str">
        <f>IF(Tabela1[[#This Row],[Qinf Secção E]]=" -", " -", Tabela1[[#This Row],[Quantidade máxima (q) (tonelada)]]/Tabela1[[#This Row],[Qinf Secção E]])</f>
        <v xml:space="preserve"> -</v>
      </c>
      <c r="W756" s="152" t="str">
        <f>IF(Tabela1[[#This Row],[Qsup Secção H]]=" -", " -", Tabela1[[#This Row],[Quantidade máxima (q) (tonelada)]]/Tabela1[[#This Row],[Qsup Secção H]])</f>
        <v xml:space="preserve"> -</v>
      </c>
      <c r="X756" s="152" t="str">
        <f>IF(Tabela1[[#This Row],[Qsup Secção P]]=" -", " -", Tabela1[[#This Row],[Quantidade máxima (q) (tonelada)]]/Tabela1[[#This Row],[Qsup Secção P]])</f>
        <v xml:space="preserve"> -</v>
      </c>
      <c r="Y756" s="153" t="str">
        <f>IF(Tabela1[[#This Row],[Qsup Secção E]]=" -", " -", Tabela1[[#This Row],[Quantidade máxima (q) (tonelada)]]/Tabela1[[#This Row],[Qsup Secção E]])</f>
        <v xml:space="preserve"> -</v>
      </c>
      <c r="Z7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7" spans="2:27" s="1" customFormat="1" x14ac:dyDescent="0.3">
      <c r="B757" s="145"/>
      <c r="C757" s="146"/>
      <c r="D757" s="146"/>
      <c r="E757" s="146"/>
      <c r="F757" s="146"/>
      <c r="G757" s="146"/>
      <c r="H757" s="147"/>
      <c r="I757" s="146"/>
      <c r="J757" s="146"/>
      <c r="K757" s="146"/>
      <c r="L7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7" s="151" t="str">
        <f>IF(Tabela1[[#This Row],[Qinf Secção H]]=" -", " -", Tabela1[[#This Row],[Quantidade máxima (q) (tonelada)]]/Tabela1[[#This Row],[Qinf Secção H]])</f>
        <v xml:space="preserve"> -</v>
      </c>
      <c r="U757" s="152" t="str">
        <f>IF(Tabela1[[#This Row],[Qinf Secção P]]=" -", " -", Tabela1[[#This Row],[Quantidade máxima (q) (tonelada)]]/Tabela1[[#This Row],[Qinf Secção P]])</f>
        <v xml:space="preserve"> -</v>
      </c>
      <c r="V757" s="153" t="str">
        <f>IF(Tabela1[[#This Row],[Qinf Secção E]]=" -", " -", Tabela1[[#This Row],[Quantidade máxima (q) (tonelada)]]/Tabela1[[#This Row],[Qinf Secção E]])</f>
        <v xml:space="preserve"> -</v>
      </c>
      <c r="W757" s="152" t="str">
        <f>IF(Tabela1[[#This Row],[Qsup Secção H]]=" -", " -", Tabela1[[#This Row],[Quantidade máxima (q) (tonelada)]]/Tabela1[[#This Row],[Qsup Secção H]])</f>
        <v xml:space="preserve"> -</v>
      </c>
      <c r="X757" s="152" t="str">
        <f>IF(Tabela1[[#This Row],[Qsup Secção P]]=" -", " -", Tabela1[[#This Row],[Quantidade máxima (q) (tonelada)]]/Tabela1[[#This Row],[Qsup Secção P]])</f>
        <v xml:space="preserve"> -</v>
      </c>
      <c r="Y757" s="153" t="str">
        <f>IF(Tabela1[[#This Row],[Qsup Secção E]]=" -", " -", Tabela1[[#This Row],[Quantidade máxima (q) (tonelada)]]/Tabela1[[#This Row],[Qsup Secção E]])</f>
        <v xml:space="preserve"> -</v>
      </c>
      <c r="Z7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8" spans="2:27" s="1" customFormat="1" x14ac:dyDescent="0.3">
      <c r="B758" s="145"/>
      <c r="C758" s="146"/>
      <c r="D758" s="146"/>
      <c r="E758" s="146"/>
      <c r="F758" s="146"/>
      <c r="G758" s="146"/>
      <c r="H758" s="147"/>
      <c r="I758" s="146"/>
      <c r="J758" s="146"/>
      <c r="K758" s="146"/>
      <c r="L7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8" s="151" t="str">
        <f>IF(Tabela1[[#This Row],[Qinf Secção H]]=" -", " -", Tabela1[[#This Row],[Quantidade máxima (q) (tonelada)]]/Tabela1[[#This Row],[Qinf Secção H]])</f>
        <v xml:space="preserve"> -</v>
      </c>
      <c r="U758" s="152" t="str">
        <f>IF(Tabela1[[#This Row],[Qinf Secção P]]=" -", " -", Tabela1[[#This Row],[Quantidade máxima (q) (tonelada)]]/Tabela1[[#This Row],[Qinf Secção P]])</f>
        <v xml:space="preserve"> -</v>
      </c>
      <c r="V758" s="153" t="str">
        <f>IF(Tabela1[[#This Row],[Qinf Secção E]]=" -", " -", Tabela1[[#This Row],[Quantidade máxima (q) (tonelada)]]/Tabela1[[#This Row],[Qinf Secção E]])</f>
        <v xml:space="preserve"> -</v>
      </c>
      <c r="W758" s="152" t="str">
        <f>IF(Tabela1[[#This Row],[Qsup Secção H]]=" -", " -", Tabela1[[#This Row],[Quantidade máxima (q) (tonelada)]]/Tabela1[[#This Row],[Qsup Secção H]])</f>
        <v xml:space="preserve"> -</v>
      </c>
      <c r="X758" s="152" t="str">
        <f>IF(Tabela1[[#This Row],[Qsup Secção P]]=" -", " -", Tabela1[[#This Row],[Quantidade máxima (q) (tonelada)]]/Tabela1[[#This Row],[Qsup Secção P]])</f>
        <v xml:space="preserve"> -</v>
      </c>
      <c r="Y758" s="153" t="str">
        <f>IF(Tabela1[[#This Row],[Qsup Secção E]]=" -", " -", Tabela1[[#This Row],[Quantidade máxima (q) (tonelada)]]/Tabela1[[#This Row],[Qsup Secção E]])</f>
        <v xml:space="preserve"> -</v>
      </c>
      <c r="Z7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59" spans="2:27" s="1" customFormat="1" x14ac:dyDescent="0.3">
      <c r="B759" s="145"/>
      <c r="C759" s="146"/>
      <c r="D759" s="146"/>
      <c r="E759" s="146"/>
      <c r="F759" s="146"/>
      <c r="G759" s="146"/>
      <c r="H759" s="147"/>
      <c r="I759" s="146"/>
      <c r="J759" s="146"/>
      <c r="K759" s="146"/>
      <c r="L7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59" s="151" t="str">
        <f>IF(Tabela1[[#This Row],[Qinf Secção H]]=" -", " -", Tabela1[[#This Row],[Quantidade máxima (q) (tonelada)]]/Tabela1[[#This Row],[Qinf Secção H]])</f>
        <v xml:space="preserve"> -</v>
      </c>
      <c r="U759" s="152" t="str">
        <f>IF(Tabela1[[#This Row],[Qinf Secção P]]=" -", " -", Tabela1[[#This Row],[Quantidade máxima (q) (tonelada)]]/Tabela1[[#This Row],[Qinf Secção P]])</f>
        <v xml:space="preserve"> -</v>
      </c>
      <c r="V759" s="153" t="str">
        <f>IF(Tabela1[[#This Row],[Qinf Secção E]]=" -", " -", Tabela1[[#This Row],[Quantidade máxima (q) (tonelada)]]/Tabela1[[#This Row],[Qinf Secção E]])</f>
        <v xml:space="preserve"> -</v>
      </c>
      <c r="W759" s="152" t="str">
        <f>IF(Tabela1[[#This Row],[Qsup Secção H]]=" -", " -", Tabela1[[#This Row],[Quantidade máxima (q) (tonelada)]]/Tabela1[[#This Row],[Qsup Secção H]])</f>
        <v xml:space="preserve"> -</v>
      </c>
      <c r="X759" s="152" t="str">
        <f>IF(Tabela1[[#This Row],[Qsup Secção P]]=" -", " -", Tabela1[[#This Row],[Quantidade máxima (q) (tonelada)]]/Tabela1[[#This Row],[Qsup Secção P]])</f>
        <v xml:space="preserve"> -</v>
      </c>
      <c r="Y759" s="153" t="str">
        <f>IF(Tabela1[[#This Row],[Qsup Secção E]]=" -", " -", Tabela1[[#This Row],[Quantidade máxima (q) (tonelada)]]/Tabela1[[#This Row],[Qsup Secção E]])</f>
        <v xml:space="preserve"> -</v>
      </c>
      <c r="Z7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0" spans="2:27" s="1" customFormat="1" x14ac:dyDescent="0.3">
      <c r="B760" s="145"/>
      <c r="C760" s="146"/>
      <c r="D760" s="146"/>
      <c r="E760" s="146"/>
      <c r="F760" s="146"/>
      <c r="G760" s="146"/>
      <c r="H760" s="147"/>
      <c r="I760" s="146"/>
      <c r="J760" s="146"/>
      <c r="K760" s="146"/>
      <c r="L7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0" s="151" t="str">
        <f>IF(Tabela1[[#This Row],[Qinf Secção H]]=" -", " -", Tabela1[[#This Row],[Quantidade máxima (q) (tonelada)]]/Tabela1[[#This Row],[Qinf Secção H]])</f>
        <v xml:space="preserve"> -</v>
      </c>
      <c r="U760" s="152" t="str">
        <f>IF(Tabela1[[#This Row],[Qinf Secção P]]=" -", " -", Tabela1[[#This Row],[Quantidade máxima (q) (tonelada)]]/Tabela1[[#This Row],[Qinf Secção P]])</f>
        <v xml:space="preserve"> -</v>
      </c>
      <c r="V760" s="153" t="str">
        <f>IF(Tabela1[[#This Row],[Qinf Secção E]]=" -", " -", Tabela1[[#This Row],[Quantidade máxima (q) (tonelada)]]/Tabela1[[#This Row],[Qinf Secção E]])</f>
        <v xml:space="preserve"> -</v>
      </c>
      <c r="W760" s="152" t="str">
        <f>IF(Tabela1[[#This Row],[Qsup Secção H]]=" -", " -", Tabela1[[#This Row],[Quantidade máxima (q) (tonelada)]]/Tabela1[[#This Row],[Qsup Secção H]])</f>
        <v xml:space="preserve"> -</v>
      </c>
      <c r="X760" s="152" t="str">
        <f>IF(Tabela1[[#This Row],[Qsup Secção P]]=" -", " -", Tabela1[[#This Row],[Quantidade máxima (q) (tonelada)]]/Tabela1[[#This Row],[Qsup Secção P]])</f>
        <v xml:space="preserve"> -</v>
      </c>
      <c r="Y760" s="153" t="str">
        <f>IF(Tabela1[[#This Row],[Qsup Secção E]]=" -", " -", Tabela1[[#This Row],[Quantidade máxima (q) (tonelada)]]/Tabela1[[#This Row],[Qsup Secção E]])</f>
        <v xml:space="preserve"> -</v>
      </c>
      <c r="Z7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1" spans="2:27" s="1" customFormat="1" x14ac:dyDescent="0.3">
      <c r="B761" s="145"/>
      <c r="C761" s="146"/>
      <c r="D761" s="146"/>
      <c r="E761" s="146"/>
      <c r="F761" s="146"/>
      <c r="G761" s="146"/>
      <c r="H761" s="147"/>
      <c r="I761" s="146"/>
      <c r="J761" s="146"/>
      <c r="K761" s="146"/>
      <c r="L7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1" s="151" t="str">
        <f>IF(Tabela1[[#This Row],[Qinf Secção H]]=" -", " -", Tabela1[[#This Row],[Quantidade máxima (q) (tonelada)]]/Tabela1[[#This Row],[Qinf Secção H]])</f>
        <v xml:space="preserve"> -</v>
      </c>
      <c r="U761" s="152" t="str">
        <f>IF(Tabela1[[#This Row],[Qinf Secção P]]=" -", " -", Tabela1[[#This Row],[Quantidade máxima (q) (tonelada)]]/Tabela1[[#This Row],[Qinf Secção P]])</f>
        <v xml:space="preserve"> -</v>
      </c>
      <c r="V761" s="153" t="str">
        <f>IF(Tabela1[[#This Row],[Qinf Secção E]]=" -", " -", Tabela1[[#This Row],[Quantidade máxima (q) (tonelada)]]/Tabela1[[#This Row],[Qinf Secção E]])</f>
        <v xml:space="preserve"> -</v>
      </c>
      <c r="W761" s="152" t="str">
        <f>IF(Tabela1[[#This Row],[Qsup Secção H]]=" -", " -", Tabela1[[#This Row],[Quantidade máxima (q) (tonelada)]]/Tabela1[[#This Row],[Qsup Secção H]])</f>
        <v xml:space="preserve"> -</v>
      </c>
      <c r="X761" s="152" t="str">
        <f>IF(Tabela1[[#This Row],[Qsup Secção P]]=" -", " -", Tabela1[[#This Row],[Quantidade máxima (q) (tonelada)]]/Tabela1[[#This Row],[Qsup Secção P]])</f>
        <v xml:space="preserve"> -</v>
      </c>
      <c r="Y761" s="153" t="str">
        <f>IF(Tabela1[[#This Row],[Qsup Secção E]]=" -", " -", Tabela1[[#This Row],[Quantidade máxima (q) (tonelada)]]/Tabela1[[#This Row],[Qsup Secção E]])</f>
        <v xml:space="preserve"> -</v>
      </c>
      <c r="Z7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2" spans="2:27" s="1" customFormat="1" x14ac:dyDescent="0.3">
      <c r="B762" s="145"/>
      <c r="C762" s="146"/>
      <c r="D762" s="146"/>
      <c r="E762" s="146"/>
      <c r="F762" s="146"/>
      <c r="G762" s="146"/>
      <c r="H762" s="147"/>
      <c r="I762" s="146"/>
      <c r="J762" s="146"/>
      <c r="K762" s="146"/>
      <c r="L7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2" s="151" t="str">
        <f>IF(Tabela1[[#This Row],[Qinf Secção H]]=" -", " -", Tabela1[[#This Row],[Quantidade máxima (q) (tonelada)]]/Tabela1[[#This Row],[Qinf Secção H]])</f>
        <v xml:space="preserve"> -</v>
      </c>
      <c r="U762" s="152" t="str">
        <f>IF(Tabela1[[#This Row],[Qinf Secção P]]=" -", " -", Tabela1[[#This Row],[Quantidade máxima (q) (tonelada)]]/Tabela1[[#This Row],[Qinf Secção P]])</f>
        <v xml:space="preserve"> -</v>
      </c>
      <c r="V762" s="153" t="str">
        <f>IF(Tabela1[[#This Row],[Qinf Secção E]]=" -", " -", Tabela1[[#This Row],[Quantidade máxima (q) (tonelada)]]/Tabela1[[#This Row],[Qinf Secção E]])</f>
        <v xml:space="preserve"> -</v>
      </c>
      <c r="W762" s="152" t="str">
        <f>IF(Tabela1[[#This Row],[Qsup Secção H]]=" -", " -", Tabela1[[#This Row],[Quantidade máxima (q) (tonelada)]]/Tabela1[[#This Row],[Qsup Secção H]])</f>
        <v xml:space="preserve"> -</v>
      </c>
      <c r="X762" s="152" t="str">
        <f>IF(Tabela1[[#This Row],[Qsup Secção P]]=" -", " -", Tabela1[[#This Row],[Quantidade máxima (q) (tonelada)]]/Tabela1[[#This Row],[Qsup Secção P]])</f>
        <v xml:space="preserve"> -</v>
      </c>
      <c r="Y762" s="153" t="str">
        <f>IF(Tabela1[[#This Row],[Qsup Secção E]]=" -", " -", Tabela1[[#This Row],[Quantidade máxima (q) (tonelada)]]/Tabela1[[#This Row],[Qsup Secção E]])</f>
        <v xml:space="preserve"> -</v>
      </c>
      <c r="Z7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3" spans="2:27" s="1" customFormat="1" x14ac:dyDescent="0.3">
      <c r="B763" s="145"/>
      <c r="C763" s="146"/>
      <c r="D763" s="146"/>
      <c r="E763" s="146"/>
      <c r="F763" s="146"/>
      <c r="G763" s="146"/>
      <c r="H763" s="147"/>
      <c r="I763" s="146"/>
      <c r="J763" s="146"/>
      <c r="K763" s="146"/>
      <c r="L7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3" s="151" t="str">
        <f>IF(Tabela1[[#This Row],[Qinf Secção H]]=" -", " -", Tabela1[[#This Row],[Quantidade máxima (q) (tonelada)]]/Tabela1[[#This Row],[Qinf Secção H]])</f>
        <v xml:space="preserve"> -</v>
      </c>
      <c r="U763" s="152" t="str">
        <f>IF(Tabela1[[#This Row],[Qinf Secção P]]=" -", " -", Tabela1[[#This Row],[Quantidade máxima (q) (tonelada)]]/Tabela1[[#This Row],[Qinf Secção P]])</f>
        <v xml:space="preserve"> -</v>
      </c>
      <c r="V763" s="153" t="str">
        <f>IF(Tabela1[[#This Row],[Qinf Secção E]]=" -", " -", Tabela1[[#This Row],[Quantidade máxima (q) (tonelada)]]/Tabela1[[#This Row],[Qinf Secção E]])</f>
        <v xml:space="preserve"> -</v>
      </c>
      <c r="W763" s="152" t="str">
        <f>IF(Tabela1[[#This Row],[Qsup Secção H]]=" -", " -", Tabela1[[#This Row],[Quantidade máxima (q) (tonelada)]]/Tabela1[[#This Row],[Qsup Secção H]])</f>
        <v xml:space="preserve"> -</v>
      </c>
      <c r="X763" s="152" t="str">
        <f>IF(Tabela1[[#This Row],[Qsup Secção P]]=" -", " -", Tabela1[[#This Row],[Quantidade máxima (q) (tonelada)]]/Tabela1[[#This Row],[Qsup Secção P]])</f>
        <v xml:space="preserve"> -</v>
      </c>
      <c r="Y763" s="153" t="str">
        <f>IF(Tabela1[[#This Row],[Qsup Secção E]]=" -", " -", Tabela1[[#This Row],[Quantidade máxima (q) (tonelada)]]/Tabela1[[#This Row],[Qsup Secção E]])</f>
        <v xml:space="preserve"> -</v>
      </c>
      <c r="Z7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4" spans="2:27" s="1" customFormat="1" x14ac:dyDescent="0.3">
      <c r="B764" s="145"/>
      <c r="C764" s="146"/>
      <c r="D764" s="146"/>
      <c r="E764" s="146"/>
      <c r="F764" s="146"/>
      <c r="G764" s="146"/>
      <c r="H764" s="147"/>
      <c r="I764" s="146"/>
      <c r="J764" s="146"/>
      <c r="K764" s="146"/>
      <c r="L7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4" s="151" t="str">
        <f>IF(Tabela1[[#This Row],[Qinf Secção H]]=" -", " -", Tabela1[[#This Row],[Quantidade máxima (q) (tonelada)]]/Tabela1[[#This Row],[Qinf Secção H]])</f>
        <v xml:space="preserve"> -</v>
      </c>
      <c r="U764" s="152" t="str">
        <f>IF(Tabela1[[#This Row],[Qinf Secção P]]=" -", " -", Tabela1[[#This Row],[Quantidade máxima (q) (tonelada)]]/Tabela1[[#This Row],[Qinf Secção P]])</f>
        <v xml:space="preserve"> -</v>
      </c>
      <c r="V764" s="153" t="str">
        <f>IF(Tabela1[[#This Row],[Qinf Secção E]]=" -", " -", Tabela1[[#This Row],[Quantidade máxima (q) (tonelada)]]/Tabela1[[#This Row],[Qinf Secção E]])</f>
        <v xml:space="preserve"> -</v>
      </c>
      <c r="W764" s="152" t="str">
        <f>IF(Tabela1[[#This Row],[Qsup Secção H]]=" -", " -", Tabela1[[#This Row],[Quantidade máxima (q) (tonelada)]]/Tabela1[[#This Row],[Qsup Secção H]])</f>
        <v xml:space="preserve"> -</v>
      </c>
      <c r="X764" s="152" t="str">
        <f>IF(Tabela1[[#This Row],[Qsup Secção P]]=" -", " -", Tabela1[[#This Row],[Quantidade máxima (q) (tonelada)]]/Tabela1[[#This Row],[Qsup Secção P]])</f>
        <v xml:space="preserve"> -</v>
      </c>
      <c r="Y764" s="153" t="str">
        <f>IF(Tabela1[[#This Row],[Qsup Secção E]]=" -", " -", Tabela1[[#This Row],[Quantidade máxima (q) (tonelada)]]/Tabela1[[#This Row],[Qsup Secção E]])</f>
        <v xml:space="preserve"> -</v>
      </c>
      <c r="Z7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5" spans="2:27" s="1" customFormat="1" x14ac:dyDescent="0.3">
      <c r="B765" s="145"/>
      <c r="C765" s="146"/>
      <c r="D765" s="146"/>
      <c r="E765" s="146"/>
      <c r="F765" s="146"/>
      <c r="G765" s="146"/>
      <c r="H765" s="147"/>
      <c r="I765" s="146"/>
      <c r="J765" s="146"/>
      <c r="K765" s="146"/>
      <c r="L7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5" s="151" t="str">
        <f>IF(Tabela1[[#This Row],[Qinf Secção H]]=" -", " -", Tabela1[[#This Row],[Quantidade máxima (q) (tonelada)]]/Tabela1[[#This Row],[Qinf Secção H]])</f>
        <v xml:space="preserve"> -</v>
      </c>
      <c r="U765" s="152" t="str">
        <f>IF(Tabela1[[#This Row],[Qinf Secção P]]=" -", " -", Tabela1[[#This Row],[Quantidade máxima (q) (tonelada)]]/Tabela1[[#This Row],[Qinf Secção P]])</f>
        <v xml:space="preserve"> -</v>
      </c>
      <c r="V765" s="153" t="str">
        <f>IF(Tabela1[[#This Row],[Qinf Secção E]]=" -", " -", Tabela1[[#This Row],[Quantidade máxima (q) (tonelada)]]/Tabela1[[#This Row],[Qinf Secção E]])</f>
        <v xml:space="preserve"> -</v>
      </c>
      <c r="W765" s="152" t="str">
        <f>IF(Tabela1[[#This Row],[Qsup Secção H]]=" -", " -", Tabela1[[#This Row],[Quantidade máxima (q) (tonelada)]]/Tabela1[[#This Row],[Qsup Secção H]])</f>
        <v xml:space="preserve"> -</v>
      </c>
      <c r="X765" s="152" t="str">
        <f>IF(Tabela1[[#This Row],[Qsup Secção P]]=" -", " -", Tabela1[[#This Row],[Quantidade máxima (q) (tonelada)]]/Tabela1[[#This Row],[Qsup Secção P]])</f>
        <v xml:space="preserve"> -</v>
      </c>
      <c r="Y765" s="153" t="str">
        <f>IF(Tabela1[[#This Row],[Qsup Secção E]]=" -", " -", Tabela1[[#This Row],[Quantidade máxima (q) (tonelada)]]/Tabela1[[#This Row],[Qsup Secção E]])</f>
        <v xml:space="preserve"> -</v>
      </c>
      <c r="Z7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6" spans="2:27" s="1" customFormat="1" x14ac:dyDescent="0.3">
      <c r="B766" s="145"/>
      <c r="C766" s="146"/>
      <c r="D766" s="146"/>
      <c r="E766" s="146"/>
      <c r="F766" s="146"/>
      <c r="G766" s="146"/>
      <c r="H766" s="147"/>
      <c r="I766" s="146"/>
      <c r="J766" s="146"/>
      <c r="K766" s="146"/>
      <c r="L7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6" s="151" t="str">
        <f>IF(Tabela1[[#This Row],[Qinf Secção H]]=" -", " -", Tabela1[[#This Row],[Quantidade máxima (q) (tonelada)]]/Tabela1[[#This Row],[Qinf Secção H]])</f>
        <v xml:space="preserve"> -</v>
      </c>
      <c r="U766" s="152" t="str">
        <f>IF(Tabela1[[#This Row],[Qinf Secção P]]=" -", " -", Tabela1[[#This Row],[Quantidade máxima (q) (tonelada)]]/Tabela1[[#This Row],[Qinf Secção P]])</f>
        <v xml:space="preserve"> -</v>
      </c>
      <c r="V766" s="153" t="str">
        <f>IF(Tabela1[[#This Row],[Qinf Secção E]]=" -", " -", Tabela1[[#This Row],[Quantidade máxima (q) (tonelada)]]/Tabela1[[#This Row],[Qinf Secção E]])</f>
        <v xml:space="preserve"> -</v>
      </c>
      <c r="W766" s="152" t="str">
        <f>IF(Tabela1[[#This Row],[Qsup Secção H]]=" -", " -", Tabela1[[#This Row],[Quantidade máxima (q) (tonelada)]]/Tabela1[[#This Row],[Qsup Secção H]])</f>
        <v xml:space="preserve"> -</v>
      </c>
      <c r="X766" s="152" t="str">
        <f>IF(Tabela1[[#This Row],[Qsup Secção P]]=" -", " -", Tabela1[[#This Row],[Quantidade máxima (q) (tonelada)]]/Tabela1[[#This Row],[Qsup Secção P]])</f>
        <v xml:space="preserve"> -</v>
      </c>
      <c r="Y766" s="153" t="str">
        <f>IF(Tabela1[[#This Row],[Qsup Secção E]]=" -", " -", Tabela1[[#This Row],[Quantidade máxima (q) (tonelada)]]/Tabela1[[#This Row],[Qsup Secção E]])</f>
        <v xml:space="preserve"> -</v>
      </c>
      <c r="Z7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7" spans="2:27" s="1" customFormat="1" x14ac:dyDescent="0.3">
      <c r="B767" s="145"/>
      <c r="C767" s="146"/>
      <c r="D767" s="146"/>
      <c r="E767" s="146"/>
      <c r="F767" s="146"/>
      <c r="G767" s="146"/>
      <c r="H767" s="147"/>
      <c r="I767" s="146"/>
      <c r="J767" s="146"/>
      <c r="K767" s="146"/>
      <c r="L7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7" s="151" t="str">
        <f>IF(Tabela1[[#This Row],[Qinf Secção H]]=" -", " -", Tabela1[[#This Row],[Quantidade máxima (q) (tonelada)]]/Tabela1[[#This Row],[Qinf Secção H]])</f>
        <v xml:space="preserve"> -</v>
      </c>
      <c r="U767" s="152" t="str">
        <f>IF(Tabela1[[#This Row],[Qinf Secção P]]=" -", " -", Tabela1[[#This Row],[Quantidade máxima (q) (tonelada)]]/Tabela1[[#This Row],[Qinf Secção P]])</f>
        <v xml:space="preserve"> -</v>
      </c>
      <c r="V767" s="153" t="str">
        <f>IF(Tabela1[[#This Row],[Qinf Secção E]]=" -", " -", Tabela1[[#This Row],[Quantidade máxima (q) (tonelada)]]/Tabela1[[#This Row],[Qinf Secção E]])</f>
        <v xml:space="preserve"> -</v>
      </c>
      <c r="W767" s="152" t="str">
        <f>IF(Tabela1[[#This Row],[Qsup Secção H]]=" -", " -", Tabela1[[#This Row],[Quantidade máxima (q) (tonelada)]]/Tabela1[[#This Row],[Qsup Secção H]])</f>
        <v xml:space="preserve"> -</v>
      </c>
      <c r="X767" s="152" t="str">
        <f>IF(Tabela1[[#This Row],[Qsup Secção P]]=" -", " -", Tabela1[[#This Row],[Quantidade máxima (q) (tonelada)]]/Tabela1[[#This Row],[Qsup Secção P]])</f>
        <v xml:space="preserve"> -</v>
      </c>
      <c r="Y767" s="153" t="str">
        <f>IF(Tabela1[[#This Row],[Qsup Secção E]]=" -", " -", Tabela1[[#This Row],[Quantidade máxima (q) (tonelada)]]/Tabela1[[#This Row],[Qsup Secção E]])</f>
        <v xml:space="preserve"> -</v>
      </c>
      <c r="Z7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8" spans="2:27" s="1" customFormat="1" x14ac:dyDescent="0.3">
      <c r="B768" s="145"/>
      <c r="C768" s="146"/>
      <c r="D768" s="146"/>
      <c r="E768" s="146"/>
      <c r="F768" s="146"/>
      <c r="G768" s="146"/>
      <c r="H768" s="147"/>
      <c r="I768" s="146"/>
      <c r="J768" s="146"/>
      <c r="K768" s="146"/>
      <c r="L7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8" s="151" t="str">
        <f>IF(Tabela1[[#This Row],[Qinf Secção H]]=" -", " -", Tabela1[[#This Row],[Quantidade máxima (q) (tonelada)]]/Tabela1[[#This Row],[Qinf Secção H]])</f>
        <v xml:space="preserve"> -</v>
      </c>
      <c r="U768" s="152" t="str">
        <f>IF(Tabela1[[#This Row],[Qinf Secção P]]=" -", " -", Tabela1[[#This Row],[Quantidade máxima (q) (tonelada)]]/Tabela1[[#This Row],[Qinf Secção P]])</f>
        <v xml:space="preserve"> -</v>
      </c>
      <c r="V768" s="153" t="str">
        <f>IF(Tabela1[[#This Row],[Qinf Secção E]]=" -", " -", Tabela1[[#This Row],[Quantidade máxima (q) (tonelada)]]/Tabela1[[#This Row],[Qinf Secção E]])</f>
        <v xml:space="preserve"> -</v>
      </c>
      <c r="W768" s="152" t="str">
        <f>IF(Tabela1[[#This Row],[Qsup Secção H]]=" -", " -", Tabela1[[#This Row],[Quantidade máxima (q) (tonelada)]]/Tabela1[[#This Row],[Qsup Secção H]])</f>
        <v xml:space="preserve"> -</v>
      </c>
      <c r="X768" s="152" t="str">
        <f>IF(Tabela1[[#This Row],[Qsup Secção P]]=" -", " -", Tabela1[[#This Row],[Quantidade máxima (q) (tonelada)]]/Tabela1[[#This Row],[Qsup Secção P]])</f>
        <v xml:space="preserve"> -</v>
      </c>
      <c r="Y768" s="153" t="str">
        <f>IF(Tabela1[[#This Row],[Qsup Secção E]]=" -", " -", Tabela1[[#This Row],[Quantidade máxima (q) (tonelada)]]/Tabela1[[#This Row],[Qsup Secção E]])</f>
        <v xml:space="preserve"> -</v>
      </c>
      <c r="Z7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69" spans="2:27" s="1" customFormat="1" x14ac:dyDescent="0.3">
      <c r="B769" s="145"/>
      <c r="C769" s="146"/>
      <c r="D769" s="146"/>
      <c r="E769" s="146"/>
      <c r="F769" s="146"/>
      <c r="G769" s="146"/>
      <c r="H769" s="147"/>
      <c r="I769" s="146"/>
      <c r="J769" s="146"/>
      <c r="K769" s="146"/>
      <c r="L7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69" s="151" t="str">
        <f>IF(Tabela1[[#This Row],[Qinf Secção H]]=" -", " -", Tabela1[[#This Row],[Quantidade máxima (q) (tonelada)]]/Tabela1[[#This Row],[Qinf Secção H]])</f>
        <v xml:space="preserve"> -</v>
      </c>
      <c r="U769" s="152" t="str">
        <f>IF(Tabela1[[#This Row],[Qinf Secção P]]=" -", " -", Tabela1[[#This Row],[Quantidade máxima (q) (tonelada)]]/Tabela1[[#This Row],[Qinf Secção P]])</f>
        <v xml:space="preserve"> -</v>
      </c>
      <c r="V769" s="153" t="str">
        <f>IF(Tabela1[[#This Row],[Qinf Secção E]]=" -", " -", Tabela1[[#This Row],[Quantidade máxima (q) (tonelada)]]/Tabela1[[#This Row],[Qinf Secção E]])</f>
        <v xml:space="preserve"> -</v>
      </c>
      <c r="W769" s="152" t="str">
        <f>IF(Tabela1[[#This Row],[Qsup Secção H]]=" -", " -", Tabela1[[#This Row],[Quantidade máxima (q) (tonelada)]]/Tabela1[[#This Row],[Qsup Secção H]])</f>
        <v xml:space="preserve"> -</v>
      </c>
      <c r="X769" s="152" t="str">
        <f>IF(Tabela1[[#This Row],[Qsup Secção P]]=" -", " -", Tabela1[[#This Row],[Quantidade máxima (q) (tonelada)]]/Tabela1[[#This Row],[Qsup Secção P]])</f>
        <v xml:space="preserve"> -</v>
      </c>
      <c r="Y769" s="153" t="str">
        <f>IF(Tabela1[[#This Row],[Qsup Secção E]]=" -", " -", Tabela1[[#This Row],[Quantidade máxima (q) (tonelada)]]/Tabela1[[#This Row],[Qsup Secção E]])</f>
        <v xml:space="preserve"> -</v>
      </c>
      <c r="Z7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0" spans="2:27" s="1" customFormat="1" x14ac:dyDescent="0.3">
      <c r="B770" s="145"/>
      <c r="C770" s="146"/>
      <c r="D770" s="146"/>
      <c r="E770" s="146"/>
      <c r="F770" s="146"/>
      <c r="G770" s="146"/>
      <c r="H770" s="147"/>
      <c r="I770" s="146"/>
      <c r="J770" s="146"/>
      <c r="K770" s="146"/>
      <c r="L7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0" s="151" t="str">
        <f>IF(Tabela1[[#This Row],[Qinf Secção H]]=" -", " -", Tabela1[[#This Row],[Quantidade máxima (q) (tonelada)]]/Tabela1[[#This Row],[Qinf Secção H]])</f>
        <v xml:space="preserve"> -</v>
      </c>
      <c r="U770" s="152" t="str">
        <f>IF(Tabela1[[#This Row],[Qinf Secção P]]=" -", " -", Tabela1[[#This Row],[Quantidade máxima (q) (tonelada)]]/Tabela1[[#This Row],[Qinf Secção P]])</f>
        <v xml:space="preserve"> -</v>
      </c>
      <c r="V770" s="153" t="str">
        <f>IF(Tabela1[[#This Row],[Qinf Secção E]]=" -", " -", Tabela1[[#This Row],[Quantidade máxima (q) (tonelada)]]/Tabela1[[#This Row],[Qinf Secção E]])</f>
        <v xml:space="preserve"> -</v>
      </c>
      <c r="W770" s="152" t="str">
        <f>IF(Tabela1[[#This Row],[Qsup Secção H]]=" -", " -", Tabela1[[#This Row],[Quantidade máxima (q) (tonelada)]]/Tabela1[[#This Row],[Qsup Secção H]])</f>
        <v xml:space="preserve"> -</v>
      </c>
      <c r="X770" s="152" t="str">
        <f>IF(Tabela1[[#This Row],[Qsup Secção P]]=" -", " -", Tabela1[[#This Row],[Quantidade máxima (q) (tonelada)]]/Tabela1[[#This Row],[Qsup Secção P]])</f>
        <v xml:space="preserve"> -</v>
      </c>
      <c r="Y770" s="153" t="str">
        <f>IF(Tabela1[[#This Row],[Qsup Secção E]]=" -", " -", Tabela1[[#This Row],[Quantidade máxima (q) (tonelada)]]/Tabela1[[#This Row],[Qsup Secção E]])</f>
        <v xml:space="preserve"> -</v>
      </c>
      <c r="Z7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1" spans="2:27" s="1" customFormat="1" x14ac:dyDescent="0.3">
      <c r="B771" s="145"/>
      <c r="C771" s="146"/>
      <c r="D771" s="146"/>
      <c r="E771" s="146"/>
      <c r="F771" s="146"/>
      <c r="G771" s="146"/>
      <c r="H771" s="147"/>
      <c r="I771" s="146"/>
      <c r="J771" s="146"/>
      <c r="K771" s="146"/>
      <c r="L7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1" s="151" t="str">
        <f>IF(Tabela1[[#This Row],[Qinf Secção H]]=" -", " -", Tabela1[[#This Row],[Quantidade máxima (q) (tonelada)]]/Tabela1[[#This Row],[Qinf Secção H]])</f>
        <v xml:space="preserve"> -</v>
      </c>
      <c r="U771" s="152" t="str">
        <f>IF(Tabela1[[#This Row],[Qinf Secção P]]=" -", " -", Tabela1[[#This Row],[Quantidade máxima (q) (tonelada)]]/Tabela1[[#This Row],[Qinf Secção P]])</f>
        <v xml:space="preserve"> -</v>
      </c>
      <c r="V771" s="153" t="str">
        <f>IF(Tabela1[[#This Row],[Qinf Secção E]]=" -", " -", Tabela1[[#This Row],[Quantidade máxima (q) (tonelada)]]/Tabela1[[#This Row],[Qinf Secção E]])</f>
        <v xml:space="preserve"> -</v>
      </c>
      <c r="W771" s="152" t="str">
        <f>IF(Tabela1[[#This Row],[Qsup Secção H]]=" -", " -", Tabela1[[#This Row],[Quantidade máxima (q) (tonelada)]]/Tabela1[[#This Row],[Qsup Secção H]])</f>
        <v xml:space="preserve"> -</v>
      </c>
      <c r="X771" s="152" t="str">
        <f>IF(Tabela1[[#This Row],[Qsup Secção P]]=" -", " -", Tabela1[[#This Row],[Quantidade máxima (q) (tonelada)]]/Tabela1[[#This Row],[Qsup Secção P]])</f>
        <v xml:space="preserve"> -</v>
      </c>
      <c r="Y771" s="153" t="str">
        <f>IF(Tabela1[[#This Row],[Qsup Secção E]]=" -", " -", Tabela1[[#This Row],[Quantidade máxima (q) (tonelada)]]/Tabela1[[#This Row],[Qsup Secção E]])</f>
        <v xml:space="preserve"> -</v>
      </c>
      <c r="Z7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2" spans="2:27" s="1" customFormat="1" x14ac:dyDescent="0.3">
      <c r="B772" s="145"/>
      <c r="C772" s="146"/>
      <c r="D772" s="146"/>
      <c r="E772" s="146"/>
      <c r="F772" s="146"/>
      <c r="G772" s="146"/>
      <c r="H772" s="147"/>
      <c r="I772" s="146"/>
      <c r="J772" s="146"/>
      <c r="K772" s="146"/>
      <c r="L7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2" s="151" t="str">
        <f>IF(Tabela1[[#This Row],[Qinf Secção H]]=" -", " -", Tabela1[[#This Row],[Quantidade máxima (q) (tonelada)]]/Tabela1[[#This Row],[Qinf Secção H]])</f>
        <v xml:space="preserve"> -</v>
      </c>
      <c r="U772" s="152" t="str">
        <f>IF(Tabela1[[#This Row],[Qinf Secção P]]=" -", " -", Tabela1[[#This Row],[Quantidade máxima (q) (tonelada)]]/Tabela1[[#This Row],[Qinf Secção P]])</f>
        <v xml:space="preserve"> -</v>
      </c>
      <c r="V772" s="153" t="str">
        <f>IF(Tabela1[[#This Row],[Qinf Secção E]]=" -", " -", Tabela1[[#This Row],[Quantidade máxima (q) (tonelada)]]/Tabela1[[#This Row],[Qinf Secção E]])</f>
        <v xml:space="preserve"> -</v>
      </c>
      <c r="W772" s="152" t="str">
        <f>IF(Tabela1[[#This Row],[Qsup Secção H]]=" -", " -", Tabela1[[#This Row],[Quantidade máxima (q) (tonelada)]]/Tabela1[[#This Row],[Qsup Secção H]])</f>
        <v xml:space="preserve"> -</v>
      </c>
      <c r="X772" s="152" t="str">
        <f>IF(Tabela1[[#This Row],[Qsup Secção P]]=" -", " -", Tabela1[[#This Row],[Quantidade máxima (q) (tonelada)]]/Tabela1[[#This Row],[Qsup Secção P]])</f>
        <v xml:space="preserve"> -</v>
      </c>
      <c r="Y772" s="153" t="str">
        <f>IF(Tabela1[[#This Row],[Qsup Secção E]]=" -", " -", Tabela1[[#This Row],[Quantidade máxima (q) (tonelada)]]/Tabela1[[#This Row],[Qsup Secção E]])</f>
        <v xml:space="preserve"> -</v>
      </c>
      <c r="Z7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3" spans="2:27" s="1" customFormat="1" x14ac:dyDescent="0.3">
      <c r="B773" s="145"/>
      <c r="C773" s="146"/>
      <c r="D773" s="146"/>
      <c r="E773" s="146"/>
      <c r="F773" s="146"/>
      <c r="G773" s="146"/>
      <c r="H773" s="147"/>
      <c r="I773" s="146"/>
      <c r="J773" s="146"/>
      <c r="K773" s="146"/>
      <c r="L7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3" s="151" t="str">
        <f>IF(Tabela1[[#This Row],[Qinf Secção H]]=" -", " -", Tabela1[[#This Row],[Quantidade máxima (q) (tonelada)]]/Tabela1[[#This Row],[Qinf Secção H]])</f>
        <v xml:space="preserve"> -</v>
      </c>
      <c r="U773" s="152" t="str">
        <f>IF(Tabela1[[#This Row],[Qinf Secção P]]=" -", " -", Tabela1[[#This Row],[Quantidade máxima (q) (tonelada)]]/Tabela1[[#This Row],[Qinf Secção P]])</f>
        <v xml:space="preserve"> -</v>
      </c>
      <c r="V773" s="153" t="str">
        <f>IF(Tabela1[[#This Row],[Qinf Secção E]]=" -", " -", Tabela1[[#This Row],[Quantidade máxima (q) (tonelada)]]/Tabela1[[#This Row],[Qinf Secção E]])</f>
        <v xml:space="preserve"> -</v>
      </c>
      <c r="W773" s="152" t="str">
        <f>IF(Tabela1[[#This Row],[Qsup Secção H]]=" -", " -", Tabela1[[#This Row],[Quantidade máxima (q) (tonelada)]]/Tabela1[[#This Row],[Qsup Secção H]])</f>
        <v xml:space="preserve"> -</v>
      </c>
      <c r="X773" s="152" t="str">
        <f>IF(Tabela1[[#This Row],[Qsup Secção P]]=" -", " -", Tabela1[[#This Row],[Quantidade máxima (q) (tonelada)]]/Tabela1[[#This Row],[Qsup Secção P]])</f>
        <v xml:space="preserve"> -</v>
      </c>
      <c r="Y773" s="153" t="str">
        <f>IF(Tabela1[[#This Row],[Qsup Secção E]]=" -", " -", Tabela1[[#This Row],[Quantidade máxima (q) (tonelada)]]/Tabela1[[#This Row],[Qsup Secção E]])</f>
        <v xml:space="preserve"> -</v>
      </c>
      <c r="Z7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4" spans="2:27" s="1" customFormat="1" x14ac:dyDescent="0.3">
      <c r="B774" s="145"/>
      <c r="C774" s="146"/>
      <c r="D774" s="146"/>
      <c r="E774" s="146"/>
      <c r="F774" s="146"/>
      <c r="G774" s="146"/>
      <c r="H774" s="147"/>
      <c r="I774" s="146"/>
      <c r="J774" s="146"/>
      <c r="K774" s="146"/>
      <c r="L7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4" s="151" t="str">
        <f>IF(Tabela1[[#This Row],[Qinf Secção H]]=" -", " -", Tabela1[[#This Row],[Quantidade máxima (q) (tonelada)]]/Tabela1[[#This Row],[Qinf Secção H]])</f>
        <v xml:space="preserve"> -</v>
      </c>
      <c r="U774" s="152" t="str">
        <f>IF(Tabela1[[#This Row],[Qinf Secção P]]=" -", " -", Tabela1[[#This Row],[Quantidade máxima (q) (tonelada)]]/Tabela1[[#This Row],[Qinf Secção P]])</f>
        <v xml:space="preserve"> -</v>
      </c>
      <c r="V774" s="153" t="str">
        <f>IF(Tabela1[[#This Row],[Qinf Secção E]]=" -", " -", Tabela1[[#This Row],[Quantidade máxima (q) (tonelada)]]/Tabela1[[#This Row],[Qinf Secção E]])</f>
        <v xml:space="preserve"> -</v>
      </c>
      <c r="W774" s="152" t="str">
        <f>IF(Tabela1[[#This Row],[Qsup Secção H]]=" -", " -", Tabela1[[#This Row],[Quantidade máxima (q) (tonelada)]]/Tabela1[[#This Row],[Qsup Secção H]])</f>
        <v xml:space="preserve"> -</v>
      </c>
      <c r="X774" s="152" t="str">
        <f>IF(Tabela1[[#This Row],[Qsup Secção P]]=" -", " -", Tabela1[[#This Row],[Quantidade máxima (q) (tonelada)]]/Tabela1[[#This Row],[Qsup Secção P]])</f>
        <v xml:space="preserve"> -</v>
      </c>
      <c r="Y774" s="153" t="str">
        <f>IF(Tabela1[[#This Row],[Qsup Secção E]]=" -", " -", Tabela1[[#This Row],[Quantidade máxima (q) (tonelada)]]/Tabela1[[#This Row],[Qsup Secção E]])</f>
        <v xml:space="preserve"> -</v>
      </c>
      <c r="Z7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5" spans="2:27" s="1" customFormat="1" x14ac:dyDescent="0.3">
      <c r="B775" s="145"/>
      <c r="C775" s="146"/>
      <c r="D775" s="146"/>
      <c r="E775" s="146"/>
      <c r="F775" s="146"/>
      <c r="G775" s="146"/>
      <c r="H775" s="147"/>
      <c r="I775" s="146"/>
      <c r="J775" s="146"/>
      <c r="K775" s="146"/>
      <c r="L7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5" s="151" t="str">
        <f>IF(Tabela1[[#This Row],[Qinf Secção H]]=" -", " -", Tabela1[[#This Row],[Quantidade máxima (q) (tonelada)]]/Tabela1[[#This Row],[Qinf Secção H]])</f>
        <v xml:space="preserve"> -</v>
      </c>
      <c r="U775" s="152" t="str">
        <f>IF(Tabela1[[#This Row],[Qinf Secção P]]=" -", " -", Tabela1[[#This Row],[Quantidade máxima (q) (tonelada)]]/Tabela1[[#This Row],[Qinf Secção P]])</f>
        <v xml:space="preserve"> -</v>
      </c>
      <c r="V775" s="153" t="str">
        <f>IF(Tabela1[[#This Row],[Qinf Secção E]]=" -", " -", Tabela1[[#This Row],[Quantidade máxima (q) (tonelada)]]/Tabela1[[#This Row],[Qinf Secção E]])</f>
        <v xml:space="preserve"> -</v>
      </c>
      <c r="W775" s="152" t="str">
        <f>IF(Tabela1[[#This Row],[Qsup Secção H]]=" -", " -", Tabela1[[#This Row],[Quantidade máxima (q) (tonelada)]]/Tabela1[[#This Row],[Qsup Secção H]])</f>
        <v xml:space="preserve"> -</v>
      </c>
      <c r="X775" s="152" t="str">
        <f>IF(Tabela1[[#This Row],[Qsup Secção P]]=" -", " -", Tabela1[[#This Row],[Quantidade máxima (q) (tonelada)]]/Tabela1[[#This Row],[Qsup Secção P]])</f>
        <v xml:space="preserve"> -</v>
      </c>
      <c r="Y775" s="153" t="str">
        <f>IF(Tabela1[[#This Row],[Qsup Secção E]]=" -", " -", Tabela1[[#This Row],[Quantidade máxima (q) (tonelada)]]/Tabela1[[#This Row],[Qsup Secção E]])</f>
        <v xml:space="preserve"> -</v>
      </c>
      <c r="Z7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6" spans="2:27" s="1" customFormat="1" x14ac:dyDescent="0.3">
      <c r="B776" s="145"/>
      <c r="C776" s="146"/>
      <c r="D776" s="146"/>
      <c r="E776" s="146"/>
      <c r="F776" s="146"/>
      <c r="G776" s="146"/>
      <c r="H776" s="147"/>
      <c r="I776" s="146"/>
      <c r="J776" s="146"/>
      <c r="K776" s="146"/>
      <c r="L7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6" s="151" t="str">
        <f>IF(Tabela1[[#This Row],[Qinf Secção H]]=" -", " -", Tabela1[[#This Row],[Quantidade máxima (q) (tonelada)]]/Tabela1[[#This Row],[Qinf Secção H]])</f>
        <v xml:space="preserve"> -</v>
      </c>
      <c r="U776" s="152" t="str">
        <f>IF(Tabela1[[#This Row],[Qinf Secção P]]=" -", " -", Tabela1[[#This Row],[Quantidade máxima (q) (tonelada)]]/Tabela1[[#This Row],[Qinf Secção P]])</f>
        <v xml:space="preserve"> -</v>
      </c>
      <c r="V776" s="153" t="str">
        <f>IF(Tabela1[[#This Row],[Qinf Secção E]]=" -", " -", Tabela1[[#This Row],[Quantidade máxima (q) (tonelada)]]/Tabela1[[#This Row],[Qinf Secção E]])</f>
        <v xml:space="preserve"> -</v>
      </c>
      <c r="W776" s="152" t="str">
        <f>IF(Tabela1[[#This Row],[Qsup Secção H]]=" -", " -", Tabela1[[#This Row],[Quantidade máxima (q) (tonelada)]]/Tabela1[[#This Row],[Qsup Secção H]])</f>
        <v xml:space="preserve"> -</v>
      </c>
      <c r="X776" s="152" t="str">
        <f>IF(Tabela1[[#This Row],[Qsup Secção P]]=" -", " -", Tabela1[[#This Row],[Quantidade máxima (q) (tonelada)]]/Tabela1[[#This Row],[Qsup Secção P]])</f>
        <v xml:space="preserve"> -</v>
      </c>
      <c r="Y776" s="153" t="str">
        <f>IF(Tabela1[[#This Row],[Qsup Secção E]]=" -", " -", Tabela1[[#This Row],[Quantidade máxima (q) (tonelada)]]/Tabela1[[#This Row],[Qsup Secção E]])</f>
        <v xml:space="preserve"> -</v>
      </c>
      <c r="Z7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7" spans="2:27" s="1" customFormat="1" x14ac:dyDescent="0.3">
      <c r="B777" s="145"/>
      <c r="C777" s="146"/>
      <c r="D777" s="146"/>
      <c r="E777" s="146"/>
      <c r="F777" s="146"/>
      <c r="G777" s="146"/>
      <c r="H777" s="147"/>
      <c r="I777" s="146"/>
      <c r="J777" s="146"/>
      <c r="K777" s="146"/>
      <c r="L7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7" s="151" t="str">
        <f>IF(Tabela1[[#This Row],[Qinf Secção H]]=" -", " -", Tabela1[[#This Row],[Quantidade máxima (q) (tonelada)]]/Tabela1[[#This Row],[Qinf Secção H]])</f>
        <v xml:space="preserve"> -</v>
      </c>
      <c r="U777" s="152" t="str">
        <f>IF(Tabela1[[#This Row],[Qinf Secção P]]=" -", " -", Tabela1[[#This Row],[Quantidade máxima (q) (tonelada)]]/Tabela1[[#This Row],[Qinf Secção P]])</f>
        <v xml:space="preserve"> -</v>
      </c>
      <c r="V777" s="153" t="str">
        <f>IF(Tabela1[[#This Row],[Qinf Secção E]]=" -", " -", Tabela1[[#This Row],[Quantidade máxima (q) (tonelada)]]/Tabela1[[#This Row],[Qinf Secção E]])</f>
        <v xml:space="preserve"> -</v>
      </c>
      <c r="W777" s="152" t="str">
        <f>IF(Tabela1[[#This Row],[Qsup Secção H]]=" -", " -", Tabela1[[#This Row],[Quantidade máxima (q) (tonelada)]]/Tabela1[[#This Row],[Qsup Secção H]])</f>
        <v xml:space="preserve"> -</v>
      </c>
      <c r="X777" s="152" t="str">
        <f>IF(Tabela1[[#This Row],[Qsup Secção P]]=" -", " -", Tabela1[[#This Row],[Quantidade máxima (q) (tonelada)]]/Tabela1[[#This Row],[Qsup Secção P]])</f>
        <v xml:space="preserve"> -</v>
      </c>
      <c r="Y777" s="153" t="str">
        <f>IF(Tabela1[[#This Row],[Qsup Secção E]]=" -", " -", Tabela1[[#This Row],[Quantidade máxima (q) (tonelada)]]/Tabela1[[#This Row],[Qsup Secção E]])</f>
        <v xml:space="preserve"> -</v>
      </c>
      <c r="Z7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8" spans="2:27" s="1" customFormat="1" x14ac:dyDescent="0.3">
      <c r="B778" s="145"/>
      <c r="C778" s="146"/>
      <c r="D778" s="146"/>
      <c r="E778" s="146"/>
      <c r="F778" s="146"/>
      <c r="G778" s="146"/>
      <c r="H778" s="147"/>
      <c r="I778" s="146"/>
      <c r="J778" s="146"/>
      <c r="K778" s="146"/>
      <c r="L7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8" s="151" t="str">
        <f>IF(Tabela1[[#This Row],[Qinf Secção H]]=" -", " -", Tabela1[[#This Row],[Quantidade máxima (q) (tonelada)]]/Tabela1[[#This Row],[Qinf Secção H]])</f>
        <v xml:space="preserve"> -</v>
      </c>
      <c r="U778" s="152" t="str">
        <f>IF(Tabela1[[#This Row],[Qinf Secção P]]=" -", " -", Tabela1[[#This Row],[Quantidade máxima (q) (tonelada)]]/Tabela1[[#This Row],[Qinf Secção P]])</f>
        <v xml:space="preserve"> -</v>
      </c>
      <c r="V778" s="153" t="str">
        <f>IF(Tabela1[[#This Row],[Qinf Secção E]]=" -", " -", Tabela1[[#This Row],[Quantidade máxima (q) (tonelada)]]/Tabela1[[#This Row],[Qinf Secção E]])</f>
        <v xml:space="preserve"> -</v>
      </c>
      <c r="W778" s="152" t="str">
        <f>IF(Tabela1[[#This Row],[Qsup Secção H]]=" -", " -", Tabela1[[#This Row],[Quantidade máxima (q) (tonelada)]]/Tabela1[[#This Row],[Qsup Secção H]])</f>
        <v xml:space="preserve"> -</v>
      </c>
      <c r="X778" s="152" t="str">
        <f>IF(Tabela1[[#This Row],[Qsup Secção P]]=" -", " -", Tabela1[[#This Row],[Quantidade máxima (q) (tonelada)]]/Tabela1[[#This Row],[Qsup Secção P]])</f>
        <v xml:space="preserve"> -</v>
      </c>
      <c r="Y778" s="153" t="str">
        <f>IF(Tabela1[[#This Row],[Qsup Secção E]]=" -", " -", Tabela1[[#This Row],[Quantidade máxima (q) (tonelada)]]/Tabela1[[#This Row],[Qsup Secção E]])</f>
        <v xml:space="preserve"> -</v>
      </c>
      <c r="Z7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79" spans="2:27" s="1" customFormat="1" x14ac:dyDescent="0.3">
      <c r="B779" s="145"/>
      <c r="C779" s="146"/>
      <c r="D779" s="146"/>
      <c r="E779" s="146"/>
      <c r="F779" s="146"/>
      <c r="G779" s="146"/>
      <c r="H779" s="147"/>
      <c r="I779" s="146"/>
      <c r="J779" s="146"/>
      <c r="K779" s="146"/>
      <c r="L7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79" s="151" t="str">
        <f>IF(Tabela1[[#This Row],[Qinf Secção H]]=" -", " -", Tabela1[[#This Row],[Quantidade máxima (q) (tonelada)]]/Tabela1[[#This Row],[Qinf Secção H]])</f>
        <v xml:space="preserve"> -</v>
      </c>
      <c r="U779" s="152" t="str">
        <f>IF(Tabela1[[#This Row],[Qinf Secção P]]=" -", " -", Tabela1[[#This Row],[Quantidade máxima (q) (tonelada)]]/Tabela1[[#This Row],[Qinf Secção P]])</f>
        <v xml:space="preserve"> -</v>
      </c>
      <c r="V779" s="153" t="str">
        <f>IF(Tabela1[[#This Row],[Qinf Secção E]]=" -", " -", Tabela1[[#This Row],[Quantidade máxima (q) (tonelada)]]/Tabela1[[#This Row],[Qinf Secção E]])</f>
        <v xml:space="preserve"> -</v>
      </c>
      <c r="W779" s="152" t="str">
        <f>IF(Tabela1[[#This Row],[Qsup Secção H]]=" -", " -", Tabela1[[#This Row],[Quantidade máxima (q) (tonelada)]]/Tabela1[[#This Row],[Qsup Secção H]])</f>
        <v xml:space="preserve"> -</v>
      </c>
      <c r="X779" s="152" t="str">
        <f>IF(Tabela1[[#This Row],[Qsup Secção P]]=" -", " -", Tabela1[[#This Row],[Quantidade máxima (q) (tonelada)]]/Tabela1[[#This Row],[Qsup Secção P]])</f>
        <v xml:space="preserve"> -</v>
      </c>
      <c r="Y779" s="153" t="str">
        <f>IF(Tabela1[[#This Row],[Qsup Secção E]]=" -", " -", Tabela1[[#This Row],[Quantidade máxima (q) (tonelada)]]/Tabela1[[#This Row],[Qsup Secção E]])</f>
        <v xml:space="preserve"> -</v>
      </c>
      <c r="Z7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0" spans="2:27" s="1" customFormat="1" x14ac:dyDescent="0.3">
      <c r="B780" s="145"/>
      <c r="C780" s="146"/>
      <c r="D780" s="146"/>
      <c r="E780" s="146"/>
      <c r="F780" s="146"/>
      <c r="G780" s="146"/>
      <c r="H780" s="147"/>
      <c r="I780" s="146"/>
      <c r="J780" s="146"/>
      <c r="K780" s="146"/>
      <c r="L7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0" s="151" t="str">
        <f>IF(Tabela1[[#This Row],[Qinf Secção H]]=" -", " -", Tabela1[[#This Row],[Quantidade máxima (q) (tonelada)]]/Tabela1[[#This Row],[Qinf Secção H]])</f>
        <v xml:space="preserve"> -</v>
      </c>
      <c r="U780" s="152" t="str">
        <f>IF(Tabela1[[#This Row],[Qinf Secção P]]=" -", " -", Tabela1[[#This Row],[Quantidade máxima (q) (tonelada)]]/Tabela1[[#This Row],[Qinf Secção P]])</f>
        <v xml:space="preserve"> -</v>
      </c>
      <c r="V780" s="153" t="str">
        <f>IF(Tabela1[[#This Row],[Qinf Secção E]]=" -", " -", Tabela1[[#This Row],[Quantidade máxima (q) (tonelada)]]/Tabela1[[#This Row],[Qinf Secção E]])</f>
        <v xml:space="preserve"> -</v>
      </c>
      <c r="W780" s="152" t="str">
        <f>IF(Tabela1[[#This Row],[Qsup Secção H]]=" -", " -", Tabela1[[#This Row],[Quantidade máxima (q) (tonelada)]]/Tabela1[[#This Row],[Qsup Secção H]])</f>
        <v xml:space="preserve"> -</v>
      </c>
      <c r="X780" s="152" t="str">
        <f>IF(Tabela1[[#This Row],[Qsup Secção P]]=" -", " -", Tabela1[[#This Row],[Quantidade máxima (q) (tonelada)]]/Tabela1[[#This Row],[Qsup Secção P]])</f>
        <v xml:space="preserve"> -</v>
      </c>
      <c r="Y780" s="153" t="str">
        <f>IF(Tabela1[[#This Row],[Qsup Secção E]]=" -", " -", Tabela1[[#This Row],[Quantidade máxima (q) (tonelada)]]/Tabela1[[#This Row],[Qsup Secção E]])</f>
        <v xml:space="preserve"> -</v>
      </c>
      <c r="Z7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1" spans="2:27" s="1" customFormat="1" x14ac:dyDescent="0.3">
      <c r="B781" s="145"/>
      <c r="C781" s="146"/>
      <c r="D781" s="146"/>
      <c r="E781" s="146"/>
      <c r="F781" s="146"/>
      <c r="G781" s="146"/>
      <c r="H781" s="147"/>
      <c r="I781" s="146"/>
      <c r="J781" s="146"/>
      <c r="K781" s="146"/>
      <c r="L7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1" s="151" t="str">
        <f>IF(Tabela1[[#This Row],[Qinf Secção H]]=" -", " -", Tabela1[[#This Row],[Quantidade máxima (q) (tonelada)]]/Tabela1[[#This Row],[Qinf Secção H]])</f>
        <v xml:space="preserve"> -</v>
      </c>
      <c r="U781" s="152" t="str">
        <f>IF(Tabela1[[#This Row],[Qinf Secção P]]=" -", " -", Tabela1[[#This Row],[Quantidade máxima (q) (tonelada)]]/Tabela1[[#This Row],[Qinf Secção P]])</f>
        <v xml:space="preserve"> -</v>
      </c>
      <c r="V781" s="153" t="str">
        <f>IF(Tabela1[[#This Row],[Qinf Secção E]]=" -", " -", Tabela1[[#This Row],[Quantidade máxima (q) (tonelada)]]/Tabela1[[#This Row],[Qinf Secção E]])</f>
        <v xml:space="preserve"> -</v>
      </c>
      <c r="W781" s="152" t="str">
        <f>IF(Tabela1[[#This Row],[Qsup Secção H]]=" -", " -", Tabela1[[#This Row],[Quantidade máxima (q) (tonelada)]]/Tabela1[[#This Row],[Qsup Secção H]])</f>
        <v xml:space="preserve"> -</v>
      </c>
      <c r="X781" s="152" t="str">
        <f>IF(Tabela1[[#This Row],[Qsup Secção P]]=" -", " -", Tabela1[[#This Row],[Quantidade máxima (q) (tonelada)]]/Tabela1[[#This Row],[Qsup Secção P]])</f>
        <v xml:space="preserve"> -</v>
      </c>
      <c r="Y781" s="153" t="str">
        <f>IF(Tabela1[[#This Row],[Qsup Secção E]]=" -", " -", Tabela1[[#This Row],[Quantidade máxima (q) (tonelada)]]/Tabela1[[#This Row],[Qsup Secção E]])</f>
        <v xml:space="preserve"> -</v>
      </c>
      <c r="Z7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2" spans="2:27" s="1" customFormat="1" x14ac:dyDescent="0.3">
      <c r="B782" s="145"/>
      <c r="C782" s="146"/>
      <c r="D782" s="146"/>
      <c r="E782" s="146"/>
      <c r="F782" s="146"/>
      <c r="G782" s="146"/>
      <c r="H782" s="147"/>
      <c r="I782" s="146"/>
      <c r="J782" s="146"/>
      <c r="K782" s="146"/>
      <c r="L7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2" s="151" t="str">
        <f>IF(Tabela1[[#This Row],[Qinf Secção H]]=" -", " -", Tabela1[[#This Row],[Quantidade máxima (q) (tonelada)]]/Tabela1[[#This Row],[Qinf Secção H]])</f>
        <v xml:space="preserve"> -</v>
      </c>
      <c r="U782" s="152" t="str">
        <f>IF(Tabela1[[#This Row],[Qinf Secção P]]=" -", " -", Tabela1[[#This Row],[Quantidade máxima (q) (tonelada)]]/Tabela1[[#This Row],[Qinf Secção P]])</f>
        <v xml:space="preserve"> -</v>
      </c>
      <c r="V782" s="153" t="str">
        <f>IF(Tabela1[[#This Row],[Qinf Secção E]]=" -", " -", Tabela1[[#This Row],[Quantidade máxima (q) (tonelada)]]/Tabela1[[#This Row],[Qinf Secção E]])</f>
        <v xml:space="preserve"> -</v>
      </c>
      <c r="W782" s="152" t="str">
        <f>IF(Tabela1[[#This Row],[Qsup Secção H]]=" -", " -", Tabela1[[#This Row],[Quantidade máxima (q) (tonelada)]]/Tabela1[[#This Row],[Qsup Secção H]])</f>
        <v xml:space="preserve"> -</v>
      </c>
      <c r="X782" s="152" t="str">
        <f>IF(Tabela1[[#This Row],[Qsup Secção P]]=" -", " -", Tabela1[[#This Row],[Quantidade máxima (q) (tonelada)]]/Tabela1[[#This Row],[Qsup Secção P]])</f>
        <v xml:space="preserve"> -</v>
      </c>
      <c r="Y782" s="153" t="str">
        <f>IF(Tabela1[[#This Row],[Qsup Secção E]]=" -", " -", Tabela1[[#This Row],[Quantidade máxima (q) (tonelada)]]/Tabela1[[#This Row],[Qsup Secção E]])</f>
        <v xml:space="preserve"> -</v>
      </c>
      <c r="Z7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3" spans="2:27" s="1" customFormat="1" x14ac:dyDescent="0.3">
      <c r="B783" s="145"/>
      <c r="C783" s="146"/>
      <c r="D783" s="146"/>
      <c r="E783" s="146"/>
      <c r="F783" s="146"/>
      <c r="G783" s="146"/>
      <c r="H783" s="147"/>
      <c r="I783" s="146"/>
      <c r="J783" s="146"/>
      <c r="K783" s="146"/>
      <c r="L7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3" s="151" t="str">
        <f>IF(Tabela1[[#This Row],[Qinf Secção H]]=" -", " -", Tabela1[[#This Row],[Quantidade máxima (q) (tonelada)]]/Tabela1[[#This Row],[Qinf Secção H]])</f>
        <v xml:space="preserve"> -</v>
      </c>
      <c r="U783" s="152" t="str">
        <f>IF(Tabela1[[#This Row],[Qinf Secção P]]=" -", " -", Tabela1[[#This Row],[Quantidade máxima (q) (tonelada)]]/Tabela1[[#This Row],[Qinf Secção P]])</f>
        <v xml:space="preserve"> -</v>
      </c>
      <c r="V783" s="153" t="str">
        <f>IF(Tabela1[[#This Row],[Qinf Secção E]]=" -", " -", Tabela1[[#This Row],[Quantidade máxima (q) (tonelada)]]/Tabela1[[#This Row],[Qinf Secção E]])</f>
        <v xml:space="preserve"> -</v>
      </c>
      <c r="W783" s="152" t="str">
        <f>IF(Tabela1[[#This Row],[Qsup Secção H]]=" -", " -", Tabela1[[#This Row],[Quantidade máxima (q) (tonelada)]]/Tabela1[[#This Row],[Qsup Secção H]])</f>
        <v xml:space="preserve"> -</v>
      </c>
      <c r="X783" s="152" t="str">
        <f>IF(Tabela1[[#This Row],[Qsup Secção P]]=" -", " -", Tabela1[[#This Row],[Quantidade máxima (q) (tonelada)]]/Tabela1[[#This Row],[Qsup Secção P]])</f>
        <v xml:space="preserve"> -</v>
      </c>
      <c r="Y783" s="153" t="str">
        <f>IF(Tabela1[[#This Row],[Qsup Secção E]]=" -", " -", Tabela1[[#This Row],[Quantidade máxima (q) (tonelada)]]/Tabela1[[#This Row],[Qsup Secção E]])</f>
        <v xml:space="preserve"> -</v>
      </c>
      <c r="Z7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4" spans="2:27" s="1" customFormat="1" x14ac:dyDescent="0.3">
      <c r="B784" s="145"/>
      <c r="C784" s="146"/>
      <c r="D784" s="146"/>
      <c r="E784" s="146"/>
      <c r="F784" s="146"/>
      <c r="G784" s="146"/>
      <c r="H784" s="147"/>
      <c r="I784" s="146"/>
      <c r="J784" s="146"/>
      <c r="K784" s="146"/>
      <c r="L7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4" s="151" t="str">
        <f>IF(Tabela1[[#This Row],[Qinf Secção H]]=" -", " -", Tabela1[[#This Row],[Quantidade máxima (q) (tonelada)]]/Tabela1[[#This Row],[Qinf Secção H]])</f>
        <v xml:space="preserve"> -</v>
      </c>
      <c r="U784" s="152" t="str">
        <f>IF(Tabela1[[#This Row],[Qinf Secção P]]=" -", " -", Tabela1[[#This Row],[Quantidade máxima (q) (tonelada)]]/Tabela1[[#This Row],[Qinf Secção P]])</f>
        <v xml:space="preserve"> -</v>
      </c>
      <c r="V784" s="153" t="str">
        <f>IF(Tabela1[[#This Row],[Qinf Secção E]]=" -", " -", Tabela1[[#This Row],[Quantidade máxima (q) (tonelada)]]/Tabela1[[#This Row],[Qinf Secção E]])</f>
        <v xml:space="preserve"> -</v>
      </c>
      <c r="W784" s="152" t="str">
        <f>IF(Tabela1[[#This Row],[Qsup Secção H]]=" -", " -", Tabela1[[#This Row],[Quantidade máxima (q) (tonelada)]]/Tabela1[[#This Row],[Qsup Secção H]])</f>
        <v xml:space="preserve"> -</v>
      </c>
      <c r="X784" s="152" t="str">
        <f>IF(Tabela1[[#This Row],[Qsup Secção P]]=" -", " -", Tabela1[[#This Row],[Quantidade máxima (q) (tonelada)]]/Tabela1[[#This Row],[Qsup Secção P]])</f>
        <v xml:space="preserve"> -</v>
      </c>
      <c r="Y784" s="153" t="str">
        <f>IF(Tabela1[[#This Row],[Qsup Secção E]]=" -", " -", Tabela1[[#This Row],[Quantidade máxima (q) (tonelada)]]/Tabela1[[#This Row],[Qsup Secção E]])</f>
        <v xml:space="preserve"> -</v>
      </c>
      <c r="Z7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5" spans="2:27" s="1" customFormat="1" x14ac:dyDescent="0.3">
      <c r="B785" s="145"/>
      <c r="C785" s="146"/>
      <c r="D785" s="146"/>
      <c r="E785" s="146"/>
      <c r="F785" s="146"/>
      <c r="G785" s="146"/>
      <c r="H785" s="147"/>
      <c r="I785" s="146"/>
      <c r="J785" s="146"/>
      <c r="K785" s="146"/>
      <c r="L7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5" s="151" t="str">
        <f>IF(Tabela1[[#This Row],[Qinf Secção H]]=" -", " -", Tabela1[[#This Row],[Quantidade máxima (q) (tonelada)]]/Tabela1[[#This Row],[Qinf Secção H]])</f>
        <v xml:space="preserve"> -</v>
      </c>
      <c r="U785" s="152" t="str">
        <f>IF(Tabela1[[#This Row],[Qinf Secção P]]=" -", " -", Tabela1[[#This Row],[Quantidade máxima (q) (tonelada)]]/Tabela1[[#This Row],[Qinf Secção P]])</f>
        <v xml:space="preserve"> -</v>
      </c>
      <c r="V785" s="153" t="str">
        <f>IF(Tabela1[[#This Row],[Qinf Secção E]]=" -", " -", Tabela1[[#This Row],[Quantidade máxima (q) (tonelada)]]/Tabela1[[#This Row],[Qinf Secção E]])</f>
        <v xml:space="preserve"> -</v>
      </c>
      <c r="W785" s="152" t="str">
        <f>IF(Tabela1[[#This Row],[Qsup Secção H]]=" -", " -", Tabela1[[#This Row],[Quantidade máxima (q) (tonelada)]]/Tabela1[[#This Row],[Qsup Secção H]])</f>
        <v xml:space="preserve"> -</v>
      </c>
      <c r="X785" s="152" t="str">
        <f>IF(Tabela1[[#This Row],[Qsup Secção P]]=" -", " -", Tabela1[[#This Row],[Quantidade máxima (q) (tonelada)]]/Tabela1[[#This Row],[Qsup Secção P]])</f>
        <v xml:space="preserve"> -</v>
      </c>
      <c r="Y785" s="153" t="str">
        <f>IF(Tabela1[[#This Row],[Qsup Secção E]]=" -", " -", Tabela1[[#This Row],[Quantidade máxima (q) (tonelada)]]/Tabela1[[#This Row],[Qsup Secção E]])</f>
        <v xml:space="preserve"> -</v>
      </c>
      <c r="Z7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6" spans="2:27" s="1" customFormat="1" x14ac:dyDescent="0.3">
      <c r="B786" s="145"/>
      <c r="C786" s="146"/>
      <c r="D786" s="146"/>
      <c r="E786" s="146"/>
      <c r="F786" s="146"/>
      <c r="G786" s="146"/>
      <c r="H786" s="147"/>
      <c r="I786" s="146"/>
      <c r="J786" s="146"/>
      <c r="K786" s="146"/>
      <c r="L7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6" s="151" t="str">
        <f>IF(Tabela1[[#This Row],[Qinf Secção H]]=" -", " -", Tabela1[[#This Row],[Quantidade máxima (q) (tonelada)]]/Tabela1[[#This Row],[Qinf Secção H]])</f>
        <v xml:space="preserve"> -</v>
      </c>
      <c r="U786" s="152" t="str">
        <f>IF(Tabela1[[#This Row],[Qinf Secção P]]=" -", " -", Tabela1[[#This Row],[Quantidade máxima (q) (tonelada)]]/Tabela1[[#This Row],[Qinf Secção P]])</f>
        <v xml:space="preserve"> -</v>
      </c>
      <c r="V786" s="153" t="str">
        <f>IF(Tabela1[[#This Row],[Qinf Secção E]]=" -", " -", Tabela1[[#This Row],[Quantidade máxima (q) (tonelada)]]/Tabela1[[#This Row],[Qinf Secção E]])</f>
        <v xml:space="preserve"> -</v>
      </c>
      <c r="W786" s="152" t="str">
        <f>IF(Tabela1[[#This Row],[Qsup Secção H]]=" -", " -", Tabela1[[#This Row],[Quantidade máxima (q) (tonelada)]]/Tabela1[[#This Row],[Qsup Secção H]])</f>
        <v xml:space="preserve"> -</v>
      </c>
      <c r="X786" s="152" t="str">
        <f>IF(Tabela1[[#This Row],[Qsup Secção P]]=" -", " -", Tabela1[[#This Row],[Quantidade máxima (q) (tonelada)]]/Tabela1[[#This Row],[Qsup Secção P]])</f>
        <v xml:space="preserve"> -</v>
      </c>
      <c r="Y786" s="153" t="str">
        <f>IF(Tabela1[[#This Row],[Qsup Secção E]]=" -", " -", Tabela1[[#This Row],[Quantidade máxima (q) (tonelada)]]/Tabela1[[#This Row],[Qsup Secção E]])</f>
        <v xml:space="preserve"> -</v>
      </c>
      <c r="Z7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7" spans="2:27" s="1" customFormat="1" x14ac:dyDescent="0.3">
      <c r="B787" s="145"/>
      <c r="C787" s="146"/>
      <c r="D787" s="146"/>
      <c r="E787" s="146"/>
      <c r="F787" s="146"/>
      <c r="G787" s="146"/>
      <c r="H787" s="147"/>
      <c r="I787" s="146"/>
      <c r="J787" s="146"/>
      <c r="K787" s="146"/>
      <c r="L7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7" s="151" t="str">
        <f>IF(Tabela1[[#This Row],[Qinf Secção H]]=" -", " -", Tabela1[[#This Row],[Quantidade máxima (q) (tonelada)]]/Tabela1[[#This Row],[Qinf Secção H]])</f>
        <v xml:space="preserve"> -</v>
      </c>
      <c r="U787" s="152" t="str">
        <f>IF(Tabela1[[#This Row],[Qinf Secção P]]=" -", " -", Tabela1[[#This Row],[Quantidade máxima (q) (tonelada)]]/Tabela1[[#This Row],[Qinf Secção P]])</f>
        <v xml:space="preserve"> -</v>
      </c>
      <c r="V787" s="153" t="str">
        <f>IF(Tabela1[[#This Row],[Qinf Secção E]]=" -", " -", Tabela1[[#This Row],[Quantidade máxima (q) (tonelada)]]/Tabela1[[#This Row],[Qinf Secção E]])</f>
        <v xml:space="preserve"> -</v>
      </c>
      <c r="W787" s="152" t="str">
        <f>IF(Tabela1[[#This Row],[Qsup Secção H]]=" -", " -", Tabela1[[#This Row],[Quantidade máxima (q) (tonelada)]]/Tabela1[[#This Row],[Qsup Secção H]])</f>
        <v xml:space="preserve"> -</v>
      </c>
      <c r="X787" s="152" t="str">
        <f>IF(Tabela1[[#This Row],[Qsup Secção P]]=" -", " -", Tabela1[[#This Row],[Quantidade máxima (q) (tonelada)]]/Tabela1[[#This Row],[Qsup Secção P]])</f>
        <v xml:space="preserve"> -</v>
      </c>
      <c r="Y787" s="153" t="str">
        <f>IF(Tabela1[[#This Row],[Qsup Secção E]]=" -", " -", Tabela1[[#This Row],[Quantidade máxima (q) (tonelada)]]/Tabela1[[#This Row],[Qsup Secção E]])</f>
        <v xml:space="preserve"> -</v>
      </c>
      <c r="Z7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8" spans="2:27" s="1" customFormat="1" x14ac:dyDescent="0.3">
      <c r="B788" s="145"/>
      <c r="C788" s="146"/>
      <c r="D788" s="146"/>
      <c r="E788" s="146"/>
      <c r="F788" s="146"/>
      <c r="G788" s="146"/>
      <c r="H788" s="147"/>
      <c r="I788" s="146"/>
      <c r="J788" s="146"/>
      <c r="K788" s="146"/>
      <c r="L7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8" s="151" t="str">
        <f>IF(Tabela1[[#This Row],[Qinf Secção H]]=" -", " -", Tabela1[[#This Row],[Quantidade máxima (q) (tonelada)]]/Tabela1[[#This Row],[Qinf Secção H]])</f>
        <v xml:space="preserve"> -</v>
      </c>
      <c r="U788" s="152" t="str">
        <f>IF(Tabela1[[#This Row],[Qinf Secção P]]=" -", " -", Tabela1[[#This Row],[Quantidade máxima (q) (tonelada)]]/Tabela1[[#This Row],[Qinf Secção P]])</f>
        <v xml:space="preserve"> -</v>
      </c>
      <c r="V788" s="153" t="str">
        <f>IF(Tabela1[[#This Row],[Qinf Secção E]]=" -", " -", Tabela1[[#This Row],[Quantidade máxima (q) (tonelada)]]/Tabela1[[#This Row],[Qinf Secção E]])</f>
        <v xml:space="preserve"> -</v>
      </c>
      <c r="W788" s="152" t="str">
        <f>IF(Tabela1[[#This Row],[Qsup Secção H]]=" -", " -", Tabela1[[#This Row],[Quantidade máxima (q) (tonelada)]]/Tabela1[[#This Row],[Qsup Secção H]])</f>
        <v xml:space="preserve"> -</v>
      </c>
      <c r="X788" s="152" t="str">
        <f>IF(Tabela1[[#This Row],[Qsup Secção P]]=" -", " -", Tabela1[[#This Row],[Quantidade máxima (q) (tonelada)]]/Tabela1[[#This Row],[Qsup Secção P]])</f>
        <v xml:space="preserve"> -</v>
      </c>
      <c r="Y788" s="153" t="str">
        <f>IF(Tabela1[[#This Row],[Qsup Secção E]]=" -", " -", Tabela1[[#This Row],[Quantidade máxima (q) (tonelada)]]/Tabela1[[#This Row],[Qsup Secção E]])</f>
        <v xml:space="preserve"> -</v>
      </c>
      <c r="Z7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89" spans="2:27" s="1" customFormat="1" x14ac:dyDescent="0.3">
      <c r="B789" s="145"/>
      <c r="C789" s="146"/>
      <c r="D789" s="146"/>
      <c r="E789" s="146"/>
      <c r="F789" s="146"/>
      <c r="G789" s="146"/>
      <c r="H789" s="147"/>
      <c r="I789" s="146"/>
      <c r="J789" s="146"/>
      <c r="K789" s="146"/>
      <c r="L7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89" s="151" t="str">
        <f>IF(Tabela1[[#This Row],[Qinf Secção H]]=" -", " -", Tabela1[[#This Row],[Quantidade máxima (q) (tonelada)]]/Tabela1[[#This Row],[Qinf Secção H]])</f>
        <v xml:space="preserve"> -</v>
      </c>
      <c r="U789" s="152" t="str">
        <f>IF(Tabela1[[#This Row],[Qinf Secção P]]=" -", " -", Tabela1[[#This Row],[Quantidade máxima (q) (tonelada)]]/Tabela1[[#This Row],[Qinf Secção P]])</f>
        <v xml:space="preserve"> -</v>
      </c>
      <c r="V789" s="153" t="str">
        <f>IF(Tabela1[[#This Row],[Qinf Secção E]]=" -", " -", Tabela1[[#This Row],[Quantidade máxima (q) (tonelada)]]/Tabela1[[#This Row],[Qinf Secção E]])</f>
        <v xml:space="preserve"> -</v>
      </c>
      <c r="W789" s="152" t="str">
        <f>IF(Tabela1[[#This Row],[Qsup Secção H]]=" -", " -", Tabela1[[#This Row],[Quantidade máxima (q) (tonelada)]]/Tabela1[[#This Row],[Qsup Secção H]])</f>
        <v xml:space="preserve"> -</v>
      </c>
      <c r="X789" s="152" t="str">
        <f>IF(Tabela1[[#This Row],[Qsup Secção P]]=" -", " -", Tabela1[[#This Row],[Quantidade máxima (q) (tonelada)]]/Tabela1[[#This Row],[Qsup Secção P]])</f>
        <v xml:space="preserve"> -</v>
      </c>
      <c r="Y789" s="153" t="str">
        <f>IF(Tabela1[[#This Row],[Qsup Secção E]]=" -", " -", Tabela1[[#This Row],[Quantidade máxima (q) (tonelada)]]/Tabela1[[#This Row],[Qsup Secção E]])</f>
        <v xml:space="preserve"> -</v>
      </c>
      <c r="Z7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0" spans="2:27" s="1" customFormat="1" x14ac:dyDescent="0.3">
      <c r="B790" s="145"/>
      <c r="C790" s="146"/>
      <c r="D790" s="146"/>
      <c r="E790" s="146"/>
      <c r="F790" s="146"/>
      <c r="G790" s="146"/>
      <c r="H790" s="147"/>
      <c r="I790" s="146"/>
      <c r="J790" s="146"/>
      <c r="K790" s="146"/>
      <c r="L7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0" s="151" t="str">
        <f>IF(Tabela1[[#This Row],[Qinf Secção H]]=" -", " -", Tabela1[[#This Row],[Quantidade máxima (q) (tonelada)]]/Tabela1[[#This Row],[Qinf Secção H]])</f>
        <v xml:space="preserve"> -</v>
      </c>
      <c r="U790" s="152" t="str">
        <f>IF(Tabela1[[#This Row],[Qinf Secção P]]=" -", " -", Tabela1[[#This Row],[Quantidade máxima (q) (tonelada)]]/Tabela1[[#This Row],[Qinf Secção P]])</f>
        <v xml:space="preserve"> -</v>
      </c>
      <c r="V790" s="153" t="str">
        <f>IF(Tabela1[[#This Row],[Qinf Secção E]]=" -", " -", Tabela1[[#This Row],[Quantidade máxima (q) (tonelada)]]/Tabela1[[#This Row],[Qinf Secção E]])</f>
        <v xml:space="preserve"> -</v>
      </c>
      <c r="W790" s="152" t="str">
        <f>IF(Tabela1[[#This Row],[Qsup Secção H]]=" -", " -", Tabela1[[#This Row],[Quantidade máxima (q) (tonelada)]]/Tabela1[[#This Row],[Qsup Secção H]])</f>
        <v xml:space="preserve"> -</v>
      </c>
      <c r="X790" s="152" t="str">
        <f>IF(Tabela1[[#This Row],[Qsup Secção P]]=" -", " -", Tabela1[[#This Row],[Quantidade máxima (q) (tonelada)]]/Tabela1[[#This Row],[Qsup Secção P]])</f>
        <v xml:space="preserve"> -</v>
      </c>
      <c r="Y790" s="153" t="str">
        <f>IF(Tabela1[[#This Row],[Qsup Secção E]]=" -", " -", Tabela1[[#This Row],[Quantidade máxima (q) (tonelada)]]/Tabela1[[#This Row],[Qsup Secção E]])</f>
        <v xml:space="preserve"> -</v>
      </c>
      <c r="Z7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1" spans="2:27" s="1" customFormat="1" x14ac:dyDescent="0.3">
      <c r="B791" s="145"/>
      <c r="C791" s="146"/>
      <c r="D791" s="146"/>
      <c r="E791" s="146"/>
      <c r="F791" s="146"/>
      <c r="G791" s="146"/>
      <c r="H791" s="147"/>
      <c r="I791" s="146"/>
      <c r="J791" s="146"/>
      <c r="K791" s="146"/>
      <c r="L7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1" s="151" t="str">
        <f>IF(Tabela1[[#This Row],[Qinf Secção H]]=" -", " -", Tabela1[[#This Row],[Quantidade máxima (q) (tonelada)]]/Tabela1[[#This Row],[Qinf Secção H]])</f>
        <v xml:space="preserve"> -</v>
      </c>
      <c r="U791" s="152" t="str">
        <f>IF(Tabela1[[#This Row],[Qinf Secção P]]=" -", " -", Tabela1[[#This Row],[Quantidade máxima (q) (tonelada)]]/Tabela1[[#This Row],[Qinf Secção P]])</f>
        <v xml:space="preserve"> -</v>
      </c>
      <c r="V791" s="153" t="str">
        <f>IF(Tabela1[[#This Row],[Qinf Secção E]]=" -", " -", Tabela1[[#This Row],[Quantidade máxima (q) (tonelada)]]/Tabela1[[#This Row],[Qinf Secção E]])</f>
        <v xml:space="preserve"> -</v>
      </c>
      <c r="W791" s="152" t="str">
        <f>IF(Tabela1[[#This Row],[Qsup Secção H]]=" -", " -", Tabela1[[#This Row],[Quantidade máxima (q) (tonelada)]]/Tabela1[[#This Row],[Qsup Secção H]])</f>
        <v xml:space="preserve"> -</v>
      </c>
      <c r="X791" s="152" t="str">
        <f>IF(Tabela1[[#This Row],[Qsup Secção P]]=" -", " -", Tabela1[[#This Row],[Quantidade máxima (q) (tonelada)]]/Tabela1[[#This Row],[Qsup Secção P]])</f>
        <v xml:space="preserve"> -</v>
      </c>
      <c r="Y791" s="153" t="str">
        <f>IF(Tabela1[[#This Row],[Qsup Secção E]]=" -", " -", Tabela1[[#This Row],[Quantidade máxima (q) (tonelada)]]/Tabela1[[#This Row],[Qsup Secção E]])</f>
        <v xml:space="preserve"> -</v>
      </c>
      <c r="Z7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2" spans="2:27" s="1" customFormat="1" x14ac:dyDescent="0.3">
      <c r="B792" s="145"/>
      <c r="C792" s="146"/>
      <c r="D792" s="146"/>
      <c r="E792" s="146"/>
      <c r="F792" s="146"/>
      <c r="G792" s="146"/>
      <c r="H792" s="147"/>
      <c r="I792" s="146"/>
      <c r="J792" s="146"/>
      <c r="K792" s="146"/>
      <c r="L7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2" s="151" t="str">
        <f>IF(Tabela1[[#This Row],[Qinf Secção H]]=" -", " -", Tabela1[[#This Row],[Quantidade máxima (q) (tonelada)]]/Tabela1[[#This Row],[Qinf Secção H]])</f>
        <v xml:space="preserve"> -</v>
      </c>
      <c r="U792" s="152" t="str">
        <f>IF(Tabela1[[#This Row],[Qinf Secção P]]=" -", " -", Tabela1[[#This Row],[Quantidade máxima (q) (tonelada)]]/Tabela1[[#This Row],[Qinf Secção P]])</f>
        <v xml:space="preserve"> -</v>
      </c>
      <c r="V792" s="153" t="str">
        <f>IF(Tabela1[[#This Row],[Qinf Secção E]]=" -", " -", Tabela1[[#This Row],[Quantidade máxima (q) (tonelada)]]/Tabela1[[#This Row],[Qinf Secção E]])</f>
        <v xml:space="preserve"> -</v>
      </c>
      <c r="W792" s="152" t="str">
        <f>IF(Tabela1[[#This Row],[Qsup Secção H]]=" -", " -", Tabela1[[#This Row],[Quantidade máxima (q) (tonelada)]]/Tabela1[[#This Row],[Qsup Secção H]])</f>
        <v xml:space="preserve"> -</v>
      </c>
      <c r="X792" s="152" t="str">
        <f>IF(Tabela1[[#This Row],[Qsup Secção P]]=" -", " -", Tabela1[[#This Row],[Quantidade máxima (q) (tonelada)]]/Tabela1[[#This Row],[Qsup Secção P]])</f>
        <v xml:space="preserve"> -</v>
      </c>
      <c r="Y792" s="153" t="str">
        <f>IF(Tabela1[[#This Row],[Qsup Secção E]]=" -", " -", Tabela1[[#This Row],[Quantidade máxima (q) (tonelada)]]/Tabela1[[#This Row],[Qsup Secção E]])</f>
        <v xml:space="preserve"> -</v>
      </c>
      <c r="Z7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3" spans="2:27" s="1" customFormat="1" x14ac:dyDescent="0.3">
      <c r="B793" s="145"/>
      <c r="C793" s="146"/>
      <c r="D793" s="146"/>
      <c r="E793" s="146"/>
      <c r="F793" s="146"/>
      <c r="G793" s="146"/>
      <c r="H793" s="147"/>
      <c r="I793" s="146"/>
      <c r="J793" s="146"/>
      <c r="K793" s="146"/>
      <c r="L7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3" s="151" t="str">
        <f>IF(Tabela1[[#This Row],[Qinf Secção H]]=" -", " -", Tabela1[[#This Row],[Quantidade máxima (q) (tonelada)]]/Tabela1[[#This Row],[Qinf Secção H]])</f>
        <v xml:space="preserve"> -</v>
      </c>
      <c r="U793" s="152" t="str">
        <f>IF(Tabela1[[#This Row],[Qinf Secção P]]=" -", " -", Tabela1[[#This Row],[Quantidade máxima (q) (tonelada)]]/Tabela1[[#This Row],[Qinf Secção P]])</f>
        <v xml:space="preserve"> -</v>
      </c>
      <c r="V793" s="153" t="str">
        <f>IF(Tabela1[[#This Row],[Qinf Secção E]]=" -", " -", Tabela1[[#This Row],[Quantidade máxima (q) (tonelada)]]/Tabela1[[#This Row],[Qinf Secção E]])</f>
        <v xml:space="preserve"> -</v>
      </c>
      <c r="W793" s="152" t="str">
        <f>IF(Tabela1[[#This Row],[Qsup Secção H]]=" -", " -", Tabela1[[#This Row],[Quantidade máxima (q) (tonelada)]]/Tabela1[[#This Row],[Qsup Secção H]])</f>
        <v xml:space="preserve"> -</v>
      </c>
      <c r="X793" s="152" t="str">
        <f>IF(Tabela1[[#This Row],[Qsup Secção P]]=" -", " -", Tabela1[[#This Row],[Quantidade máxima (q) (tonelada)]]/Tabela1[[#This Row],[Qsup Secção P]])</f>
        <v xml:space="preserve"> -</v>
      </c>
      <c r="Y793" s="153" t="str">
        <f>IF(Tabela1[[#This Row],[Qsup Secção E]]=" -", " -", Tabela1[[#This Row],[Quantidade máxima (q) (tonelada)]]/Tabela1[[#This Row],[Qsup Secção E]])</f>
        <v xml:space="preserve"> -</v>
      </c>
      <c r="Z7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4" spans="2:27" s="1" customFormat="1" x14ac:dyDescent="0.3">
      <c r="B794" s="145"/>
      <c r="C794" s="146"/>
      <c r="D794" s="146"/>
      <c r="E794" s="146"/>
      <c r="F794" s="146"/>
      <c r="G794" s="146"/>
      <c r="H794" s="147"/>
      <c r="I794" s="146"/>
      <c r="J794" s="146"/>
      <c r="K794" s="146"/>
      <c r="L7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4" s="151" t="str">
        <f>IF(Tabela1[[#This Row],[Qinf Secção H]]=" -", " -", Tabela1[[#This Row],[Quantidade máxima (q) (tonelada)]]/Tabela1[[#This Row],[Qinf Secção H]])</f>
        <v xml:space="preserve"> -</v>
      </c>
      <c r="U794" s="152" t="str">
        <f>IF(Tabela1[[#This Row],[Qinf Secção P]]=" -", " -", Tabela1[[#This Row],[Quantidade máxima (q) (tonelada)]]/Tabela1[[#This Row],[Qinf Secção P]])</f>
        <v xml:space="preserve"> -</v>
      </c>
      <c r="V794" s="153" t="str">
        <f>IF(Tabela1[[#This Row],[Qinf Secção E]]=" -", " -", Tabela1[[#This Row],[Quantidade máxima (q) (tonelada)]]/Tabela1[[#This Row],[Qinf Secção E]])</f>
        <v xml:space="preserve"> -</v>
      </c>
      <c r="W794" s="152" t="str">
        <f>IF(Tabela1[[#This Row],[Qsup Secção H]]=" -", " -", Tabela1[[#This Row],[Quantidade máxima (q) (tonelada)]]/Tabela1[[#This Row],[Qsup Secção H]])</f>
        <v xml:space="preserve"> -</v>
      </c>
      <c r="X794" s="152" t="str">
        <f>IF(Tabela1[[#This Row],[Qsup Secção P]]=" -", " -", Tabela1[[#This Row],[Quantidade máxima (q) (tonelada)]]/Tabela1[[#This Row],[Qsup Secção P]])</f>
        <v xml:space="preserve"> -</v>
      </c>
      <c r="Y794" s="153" t="str">
        <f>IF(Tabela1[[#This Row],[Qsup Secção E]]=" -", " -", Tabela1[[#This Row],[Quantidade máxima (q) (tonelada)]]/Tabela1[[#This Row],[Qsup Secção E]])</f>
        <v xml:space="preserve"> -</v>
      </c>
      <c r="Z7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5" spans="2:27" s="1" customFormat="1" x14ac:dyDescent="0.3">
      <c r="B795" s="145"/>
      <c r="C795" s="146"/>
      <c r="D795" s="146"/>
      <c r="E795" s="146"/>
      <c r="F795" s="146"/>
      <c r="G795" s="146"/>
      <c r="H795" s="147"/>
      <c r="I795" s="146"/>
      <c r="J795" s="146"/>
      <c r="K795" s="146"/>
      <c r="L7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5" s="151" t="str">
        <f>IF(Tabela1[[#This Row],[Qinf Secção H]]=" -", " -", Tabela1[[#This Row],[Quantidade máxima (q) (tonelada)]]/Tabela1[[#This Row],[Qinf Secção H]])</f>
        <v xml:space="preserve"> -</v>
      </c>
      <c r="U795" s="152" t="str">
        <f>IF(Tabela1[[#This Row],[Qinf Secção P]]=" -", " -", Tabela1[[#This Row],[Quantidade máxima (q) (tonelada)]]/Tabela1[[#This Row],[Qinf Secção P]])</f>
        <v xml:space="preserve"> -</v>
      </c>
      <c r="V795" s="153" t="str">
        <f>IF(Tabela1[[#This Row],[Qinf Secção E]]=" -", " -", Tabela1[[#This Row],[Quantidade máxima (q) (tonelada)]]/Tabela1[[#This Row],[Qinf Secção E]])</f>
        <v xml:space="preserve"> -</v>
      </c>
      <c r="W795" s="152" t="str">
        <f>IF(Tabela1[[#This Row],[Qsup Secção H]]=" -", " -", Tabela1[[#This Row],[Quantidade máxima (q) (tonelada)]]/Tabela1[[#This Row],[Qsup Secção H]])</f>
        <v xml:space="preserve"> -</v>
      </c>
      <c r="X795" s="152" t="str">
        <f>IF(Tabela1[[#This Row],[Qsup Secção P]]=" -", " -", Tabela1[[#This Row],[Quantidade máxima (q) (tonelada)]]/Tabela1[[#This Row],[Qsup Secção P]])</f>
        <v xml:space="preserve"> -</v>
      </c>
      <c r="Y795" s="153" t="str">
        <f>IF(Tabela1[[#This Row],[Qsup Secção E]]=" -", " -", Tabela1[[#This Row],[Quantidade máxima (q) (tonelada)]]/Tabela1[[#This Row],[Qsup Secção E]])</f>
        <v xml:space="preserve"> -</v>
      </c>
      <c r="Z7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6" spans="2:27" s="1" customFormat="1" x14ac:dyDescent="0.3">
      <c r="B796" s="145"/>
      <c r="C796" s="146"/>
      <c r="D796" s="146"/>
      <c r="E796" s="146"/>
      <c r="F796" s="146"/>
      <c r="G796" s="146"/>
      <c r="H796" s="147"/>
      <c r="I796" s="146"/>
      <c r="J796" s="146"/>
      <c r="K796" s="146"/>
      <c r="L7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6" s="151" t="str">
        <f>IF(Tabela1[[#This Row],[Qinf Secção H]]=" -", " -", Tabela1[[#This Row],[Quantidade máxima (q) (tonelada)]]/Tabela1[[#This Row],[Qinf Secção H]])</f>
        <v xml:space="preserve"> -</v>
      </c>
      <c r="U796" s="152" t="str">
        <f>IF(Tabela1[[#This Row],[Qinf Secção P]]=" -", " -", Tabela1[[#This Row],[Quantidade máxima (q) (tonelada)]]/Tabela1[[#This Row],[Qinf Secção P]])</f>
        <v xml:space="preserve"> -</v>
      </c>
      <c r="V796" s="153" t="str">
        <f>IF(Tabela1[[#This Row],[Qinf Secção E]]=" -", " -", Tabela1[[#This Row],[Quantidade máxima (q) (tonelada)]]/Tabela1[[#This Row],[Qinf Secção E]])</f>
        <v xml:space="preserve"> -</v>
      </c>
      <c r="W796" s="152" t="str">
        <f>IF(Tabela1[[#This Row],[Qsup Secção H]]=" -", " -", Tabela1[[#This Row],[Quantidade máxima (q) (tonelada)]]/Tabela1[[#This Row],[Qsup Secção H]])</f>
        <v xml:space="preserve"> -</v>
      </c>
      <c r="X796" s="152" t="str">
        <f>IF(Tabela1[[#This Row],[Qsup Secção P]]=" -", " -", Tabela1[[#This Row],[Quantidade máxima (q) (tonelada)]]/Tabela1[[#This Row],[Qsup Secção P]])</f>
        <v xml:space="preserve"> -</v>
      </c>
      <c r="Y796" s="153" t="str">
        <f>IF(Tabela1[[#This Row],[Qsup Secção E]]=" -", " -", Tabela1[[#This Row],[Quantidade máxima (q) (tonelada)]]/Tabela1[[#This Row],[Qsup Secção E]])</f>
        <v xml:space="preserve"> -</v>
      </c>
      <c r="Z7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7" spans="2:27" s="1" customFormat="1" x14ac:dyDescent="0.3">
      <c r="B797" s="145"/>
      <c r="C797" s="146"/>
      <c r="D797" s="146"/>
      <c r="E797" s="146"/>
      <c r="F797" s="146"/>
      <c r="G797" s="146"/>
      <c r="H797" s="147"/>
      <c r="I797" s="146"/>
      <c r="J797" s="146"/>
      <c r="K797" s="146"/>
      <c r="L7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7" s="151" t="str">
        <f>IF(Tabela1[[#This Row],[Qinf Secção H]]=" -", " -", Tabela1[[#This Row],[Quantidade máxima (q) (tonelada)]]/Tabela1[[#This Row],[Qinf Secção H]])</f>
        <v xml:space="preserve"> -</v>
      </c>
      <c r="U797" s="152" t="str">
        <f>IF(Tabela1[[#This Row],[Qinf Secção P]]=" -", " -", Tabela1[[#This Row],[Quantidade máxima (q) (tonelada)]]/Tabela1[[#This Row],[Qinf Secção P]])</f>
        <v xml:space="preserve"> -</v>
      </c>
      <c r="V797" s="153" t="str">
        <f>IF(Tabela1[[#This Row],[Qinf Secção E]]=" -", " -", Tabela1[[#This Row],[Quantidade máxima (q) (tonelada)]]/Tabela1[[#This Row],[Qinf Secção E]])</f>
        <v xml:space="preserve"> -</v>
      </c>
      <c r="W797" s="152" t="str">
        <f>IF(Tabela1[[#This Row],[Qsup Secção H]]=" -", " -", Tabela1[[#This Row],[Quantidade máxima (q) (tonelada)]]/Tabela1[[#This Row],[Qsup Secção H]])</f>
        <v xml:space="preserve"> -</v>
      </c>
      <c r="X797" s="152" t="str">
        <f>IF(Tabela1[[#This Row],[Qsup Secção P]]=" -", " -", Tabela1[[#This Row],[Quantidade máxima (q) (tonelada)]]/Tabela1[[#This Row],[Qsup Secção P]])</f>
        <v xml:space="preserve"> -</v>
      </c>
      <c r="Y797" s="153" t="str">
        <f>IF(Tabela1[[#This Row],[Qsup Secção E]]=" -", " -", Tabela1[[#This Row],[Quantidade máxima (q) (tonelada)]]/Tabela1[[#This Row],[Qsup Secção E]])</f>
        <v xml:space="preserve"> -</v>
      </c>
      <c r="Z7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8" spans="2:27" s="1" customFormat="1" x14ac:dyDescent="0.3">
      <c r="B798" s="145"/>
      <c r="C798" s="146"/>
      <c r="D798" s="146"/>
      <c r="E798" s="146"/>
      <c r="F798" s="146"/>
      <c r="G798" s="146"/>
      <c r="H798" s="147"/>
      <c r="I798" s="146"/>
      <c r="J798" s="146"/>
      <c r="K798" s="146"/>
      <c r="L7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8" s="151" t="str">
        <f>IF(Tabela1[[#This Row],[Qinf Secção H]]=" -", " -", Tabela1[[#This Row],[Quantidade máxima (q) (tonelada)]]/Tabela1[[#This Row],[Qinf Secção H]])</f>
        <v xml:space="preserve"> -</v>
      </c>
      <c r="U798" s="152" t="str">
        <f>IF(Tabela1[[#This Row],[Qinf Secção P]]=" -", " -", Tabela1[[#This Row],[Quantidade máxima (q) (tonelada)]]/Tabela1[[#This Row],[Qinf Secção P]])</f>
        <v xml:space="preserve"> -</v>
      </c>
      <c r="V798" s="153" t="str">
        <f>IF(Tabela1[[#This Row],[Qinf Secção E]]=" -", " -", Tabela1[[#This Row],[Quantidade máxima (q) (tonelada)]]/Tabela1[[#This Row],[Qinf Secção E]])</f>
        <v xml:space="preserve"> -</v>
      </c>
      <c r="W798" s="152" t="str">
        <f>IF(Tabela1[[#This Row],[Qsup Secção H]]=" -", " -", Tabela1[[#This Row],[Quantidade máxima (q) (tonelada)]]/Tabela1[[#This Row],[Qsup Secção H]])</f>
        <v xml:space="preserve"> -</v>
      </c>
      <c r="X798" s="152" t="str">
        <f>IF(Tabela1[[#This Row],[Qsup Secção P]]=" -", " -", Tabela1[[#This Row],[Quantidade máxima (q) (tonelada)]]/Tabela1[[#This Row],[Qsup Secção P]])</f>
        <v xml:space="preserve"> -</v>
      </c>
      <c r="Y798" s="153" t="str">
        <f>IF(Tabela1[[#This Row],[Qsup Secção E]]=" -", " -", Tabela1[[#This Row],[Quantidade máxima (q) (tonelada)]]/Tabela1[[#This Row],[Qsup Secção E]])</f>
        <v xml:space="preserve"> -</v>
      </c>
      <c r="Z7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799" spans="2:27" s="1" customFormat="1" x14ac:dyDescent="0.3">
      <c r="B799" s="145"/>
      <c r="C799" s="146"/>
      <c r="D799" s="146"/>
      <c r="E799" s="146"/>
      <c r="F799" s="146"/>
      <c r="G799" s="146"/>
      <c r="H799" s="147"/>
      <c r="I799" s="146"/>
      <c r="J799" s="146"/>
      <c r="K799" s="146"/>
      <c r="L7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7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7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7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7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7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7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7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799" s="151" t="str">
        <f>IF(Tabela1[[#This Row],[Qinf Secção H]]=" -", " -", Tabela1[[#This Row],[Quantidade máxima (q) (tonelada)]]/Tabela1[[#This Row],[Qinf Secção H]])</f>
        <v xml:space="preserve"> -</v>
      </c>
      <c r="U799" s="152" t="str">
        <f>IF(Tabela1[[#This Row],[Qinf Secção P]]=" -", " -", Tabela1[[#This Row],[Quantidade máxima (q) (tonelada)]]/Tabela1[[#This Row],[Qinf Secção P]])</f>
        <v xml:space="preserve"> -</v>
      </c>
      <c r="V799" s="153" t="str">
        <f>IF(Tabela1[[#This Row],[Qinf Secção E]]=" -", " -", Tabela1[[#This Row],[Quantidade máxima (q) (tonelada)]]/Tabela1[[#This Row],[Qinf Secção E]])</f>
        <v xml:space="preserve"> -</v>
      </c>
      <c r="W799" s="152" t="str">
        <f>IF(Tabela1[[#This Row],[Qsup Secção H]]=" -", " -", Tabela1[[#This Row],[Quantidade máxima (q) (tonelada)]]/Tabela1[[#This Row],[Qsup Secção H]])</f>
        <v xml:space="preserve"> -</v>
      </c>
      <c r="X799" s="152" t="str">
        <f>IF(Tabela1[[#This Row],[Qsup Secção P]]=" -", " -", Tabela1[[#This Row],[Quantidade máxima (q) (tonelada)]]/Tabela1[[#This Row],[Qsup Secção P]])</f>
        <v xml:space="preserve"> -</v>
      </c>
      <c r="Y799" s="153" t="str">
        <f>IF(Tabela1[[#This Row],[Qsup Secção E]]=" -", " -", Tabela1[[#This Row],[Quantidade máxima (q) (tonelada)]]/Tabela1[[#This Row],[Qsup Secção E]])</f>
        <v xml:space="preserve"> -</v>
      </c>
      <c r="Z7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7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0" spans="2:27" s="1" customFormat="1" x14ac:dyDescent="0.3">
      <c r="B800" s="145"/>
      <c r="C800" s="146"/>
      <c r="D800" s="146"/>
      <c r="E800" s="146"/>
      <c r="F800" s="146"/>
      <c r="G800" s="146"/>
      <c r="H800" s="147"/>
      <c r="I800" s="146"/>
      <c r="J800" s="146"/>
      <c r="K800" s="146"/>
      <c r="L8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0" s="151" t="str">
        <f>IF(Tabela1[[#This Row],[Qinf Secção H]]=" -", " -", Tabela1[[#This Row],[Quantidade máxima (q) (tonelada)]]/Tabela1[[#This Row],[Qinf Secção H]])</f>
        <v xml:space="preserve"> -</v>
      </c>
      <c r="U800" s="152" t="str">
        <f>IF(Tabela1[[#This Row],[Qinf Secção P]]=" -", " -", Tabela1[[#This Row],[Quantidade máxima (q) (tonelada)]]/Tabela1[[#This Row],[Qinf Secção P]])</f>
        <v xml:space="preserve"> -</v>
      </c>
      <c r="V800" s="153" t="str">
        <f>IF(Tabela1[[#This Row],[Qinf Secção E]]=" -", " -", Tabela1[[#This Row],[Quantidade máxima (q) (tonelada)]]/Tabela1[[#This Row],[Qinf Secção E]])</f>
        <v xml:space="preserve"> -</v>
      </c>
      <c r="W800" s="152" t="str">
        <f>IF(Tabela1[[#This Row],[Qsup Secção H]]=" -", " -", Tabela1[[#This Row],[Quantidade máxima (q) (tonelada)]]/Tabela1[[#This Row],[Qsup Secção H]])</f>
        <v xml:space="preserve"> -</v>
      </c>
      <c r="X800" s="152" t="str">
        <f>IF(Tabela1[[#This Row],[Qsup Secção P]]=" -", " -", Tabela1[[#This Row],[Quantidade máxima (q) (tonelada)]]/Tabela1[[#This Row],[Qsup Secção P]])</f>
        <v xml:space="preserve"> -</v>
      </c>
      <c r="Y800" s="153" t="str">
        <f>IF(Tabela1[[#This Row],[Qsup Secção E]]=" -", " -", Tabela1[[#This Row],[Quantidade máxima (q) (tonelada)]]/Tabela1[[#This Row],[Qsup Secção E]])</f>
        <v xml:space="preserve"> -</v>
      </c>
      <c r="Z8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1" spans="2:27" s="1" customFormat="1" x14ac:dyDescent="0.3">
      <c r="B801" s="145"/>
      <c r="C801" s="146"/>
      <c r="D801" s="146"/>
      <c r="E801" s="146"/>
      <c r="F801" s="146"/>
      <c r="G801" s="146"/>
      <c r="H801" s="147"/>
      <c r="I801" s="146"/>
      <c r="J801" s="146"/>
      <c r="K801" s="146"/>
      <c r="L8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1" s="151" t="str">
        <f>IF(Tabela1[[#This Row],[Qinf Secção H]]=" -", " -", Tabela1[[#This Row],[Quantidade máxima (q) (tonelada)]]/Tabela1[[#This Row],[Qinf Secção H]])</f>
        <v xml:space="preserve"> -</v>
      </c>
      <c r="U801" s="152" t="str">
        <f>IF(Tabela1[[#This Row],[Qinf Secção P]]=" -", " -", Tabela1[[#This Row],[Quantidade máxima (q) (tonelada)]]/Tabela1[[#This Row],[Qinf Secção P]])</f>
        <v xml:space="preserve"> -</v>
      </c>
      <c r="V801" s="153" t="str">
        <f>IF(Tabela1[[#This Row],[Qinf Secção E]]=" -", " -", Tabela1[[#This Row],[Quantidade máxima (q) (tonelada)]]/Tabela1[[#This Row],[Qinf Secção E]])</f>
        <v xml:space="preserve"> -</v>
      </c>
      <c r="W801" s="152" t="str">
        <f>IF(Tabela1[[#This Row],[Qsup Secção H]]=" -", " -", Tabela1[[#This Row],[Quantidade máxima (q) (tonelada)]]/Tabela1[[#This Row],[Qsup Secção H]])</f>
        <v xml:space="preserve"> -</v>
      </c>
      <c r="X801" s="152" t="str">
        <f>IF(Tabela1[[#This Row],[Qsup Secção P]]=" -", " -", Tabela1[[#This Row],[Quantidade máxima (q) (tonelada)]]/Tabela1[[#This Row],[Qsup Secção P]])</f>
        <v xml:space="preserve"> -</v>
      </c>
      <c r="Y801" s="153" t="str">
        <f>IF(Tabela1[[#This Row],[Qsup Secção E]]=" -", " -", Tabela1[[#This Row],[Quantidade máxima (q) (tonelada)]]/Tabela1[[#This Row],[Qsup Secção E]])</f>
        <v xml:space="preserve"> -</v>
      </c>
      <c r="Z8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2" spans="2:27" s="1" customFormat="1" x14ac:dyDescent="0.3">
      <c r="B802" s="145"/>
      <c r="C802" s="146"/>
      <c r="D802" s="146"/>
      <c r="E802" s="146"/>
      <c r="F802" s="146"/>
      <c r="G802" s="146"/>
      <c r="H802" s="147"/>
      <c r="I802" s="146"/>
      <c r="J802" s="146"/>
      <c r="K802" s="146"/>
      <c r="L8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2" s="151" t="str">
        <f>IF(Tabela1[[#This Row],[Qinf Secção H]]=" -", " -", Tabela1[[#This Row],[Quantidade máxima (q) (tonelada)]]/Tabela1[[#This Row],[Qinf Secção H]])</f>
        <v xml:space="preserve"> -</v>
      </c>
      <c r="U802" s="152" t="str">
        <f>IF(Tabela1[[#This Row],[Qinf Secção P]]=" -", " -", Tabela1[[#This Row],[Quantidade máxima (q) (tonelada)]]/Tabela1[[#This Row],[Qinf Secção P]])</f>
        <v xml:space="preserve"> -</v>
      </c>
      <c r="V802" s="153" t="str">
        <f>IF(Tabela1[[#This Row],[Qinf Secção E]]=" -", " -", Tabela1[[#This Row],[Quantidade máxima (q) (tonelada)]]/Tabela1[[#This Row],[Qinf Secção E]])</f>
        <v xml:space="preserve"> -</v>
      </c>
      <c r="W802" s="152" t="str">
        <f>IF(Tabela1[[#This Row],[Qsup Secção H]]=" -", " -", Tabela1[[#This Row],[Quantidade máxima (q) (tonelada)]]/Tabela1[[#This Row],[Qsup Secção H]])</f>
        <v xml:space="preserve"> -</v>
      </c>
      <c r="X802" s="152" t="str">
        <f>IF(Tabela1[[#This Row],[Qsup Secção P]]=" -", " -", Tabela1[[#This Row],[Quantidade máxima (q) (tonelada)]]/Tabela1[[#This Row],[Qsup Secção P]])</f>
        <v xml:space="preserve"> -</v>
      </c>
      <c r="Y802" s="153" t="str">
        <f>IF(Tabela1[[#This Row],[Qsup Secção E]]=" -", " -", Tabela1[[#This Row],[Quantidade máxima (q) (tonelada)]]/Tabela1[[#This Row],[Qsup Secção E]])</f>
        <v xml:space="preserve"> -</v>
      </c>
      <c r="Z8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3" spans="2:27" s="1" customFormat="1" x14ac:dyDescent="0.3">
      <c r="B803" s="145"/>
      <c r="C803" s="146"/>
      <c r="D803" s="146"/>
      <c r="E803" s="146"/>
      <c r="F803" s="146"/>
      <c r="G803" s="146"/>
      <c r="H803" s="147"/>
      <c r="I803" s="146"/>
      <c r="J803" s="146"/>
      <c r="K803" s="146"/>
      <c r="L8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3" s="151" t="str">
        <f>IF(Tabela1[[#This Row],[Qinf Secção H]]=" -", " -", Tabela1[[#This Row],[Quantidade máxima (q) (tonelada)]]/Tabela1[[#This Row],[Qinf Secção H]])</f>
        <v xml:space="preserve"> -</v>
      </c>
      <c r="U803" s="152" t="str">
        <f>IF(Tabela1[[#This Row],[Qinf Secção P]]=" -", " -", Tabela1[[#This Row],[Quantidade máxima (q) (tonelada)]]/Tabela1[[#This Row],[Qinf Secção P]])</f>
        <v xml:space="preserve"> -</v>
      </c>
      <c r="V803" s="153" t="str">
        <f>IF(Tabela1[[#This Row],[Qinf Secção E]]=" -", " -", Tabela1[[#This Row],[Quantidade máxima (q) (tonelada)]]/Tabela1[[#This Row],[Qinf Secção E]])</f>
        <v xml:space="preserve"> -</v>
      </c>
      <c r="W803" s="152" t="str">
        <f>IF(Tabela1[[#This Row],[Qsup Secção H]]=" -", " -", Tabela1[[#This Row],[Quantidade máxima (q) (tonelada)]]/Tabela1[[#This Row],[Qsup Secção H]])</f>
        <v xml:space="preserve"> -</v>
      </c>
      <c r="X803" s="152" t="str">
        <f>IF(Tabela1[[#This Row],[Qsup Secção P]]=" -", " -", Tabela1[[#This Row],[Quantidade máxima (q) (tonelada)]]/Tabela1[[#This Row],[Qsup Secção P]])</f>
        <v xml:space="preserve"> -</v>
      </c>
      <c r="Y803" s="153" t="str">
        <f>IF(Tabela1[[#This Row],[Qsup Secção E]]=" -", " -", Tabela1[[#This Row],[Quantidade máxima (q) (tonelada)]]/Tabela1[[#This Row],[Qsup Secção E]])</f>
        <v xml:space="preserve"> -</v>
      </c>
      <c r="Z8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4" spans="2:27" s="1" customFormat="1" x14ac:dyDescent="0.3">
      <c r="B804" s="145"/>
      <c r="C804" s="146"/>
      <c r="D804" s="146"/>
      <c r="E804" s="146"/>
      <c r="F804" s="146"/>
      <c r="G804" s="146"/>
      <c r="H804" s="147"/>
      <c r="I804" s="146"/>
      <c r="J804" s="146"/>
      <c r="K804" s="146"/>
      <c r="L8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4" s="151" t="str">
        <f>IF(Tabela1[[#This Row],[Qinf Secção H]]=" -", " -", Tabela1[[#This Row],[Quantidade máxima (q) (tonelada)]]/Tabela1[[#This Row],[Qinf Secção H]])</f>
        <v xml:space="preserve"> -</v>
      </c>
      <c r="U804" s="152" t="str">
        <f>IF(Tabela1[[#This Row],[Qinf Secção P]]=" -", " -", Tabela1[[#This Row],[Quantidade máxima (q) (tonelada)]]/Tabela1[[#This Row],[Qinf Secção P]])</f>
        <v xml:space="preserve"> -</v>
      </c>
      <c r="V804" s="153" t="str">
        <f>IF(Tabela1[[#This Row],[Qinf Secção E]]=" -", " -", Tabela1[[#This Row],[Quantidade máxima (q) (tonelada)]]/Tabela1[[#This Row],[Qinf Secção E]])</f>
        <v xml:space="preserve"> -</v>
      </c>
      <c r="W804" s="152" t="str">
        <f>IF(Tabela1[[#This Row],[Qsup Secção H]]=" -", " -", Tabela1[[#This Row],[Quantidade máxima (q) (tonelada)]]/Tabela1[[#This Row],[Qsup Secção H]])</f>
        <v xml:space="preserve"> -</v>
      </c>
      <c r="X804" s="152" t="str">
        <f>IF(Tabela1[[#This Row],[Qsup Secção P]]=" -", " -", Tabela1[[#This Row],[Quantidade máxima (q) (tonelada)]]/Tabela1[[#This Row],[Qsup Secção P]])</f>
        <v xml:space="preserve"> -</v>
      </c>
      <c r="Y804" s="153" t="str">
        <f>IF(Tabela1[[#This Row],[Qsup Secção E]]=" -", " -", Tabela1[[#This Row],[Quantidade máxima (q) (tonelada)]]/Tabela1[[#This Row],[Qsup Secção E]])</f>
        <v xml:space="preserve"> -</v>
      </c>
      <c r="Z8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5" spans="2:27" s="1" customFormat="1" x14ac:dyDescent="0.3">
      <c r="B805" s="145"/>
      <c r="C805" s="146"/>
      <c r="D805" s="146"/>
      <c r="E805" s="146"/>
      <c r="F805" s="146"/>
      <c r="G805" s="146"/>
      <c r="H805" s="147"/>
      <c r="I805" s="146"/>
      <c r="J805" s="146"/>
      <c r="K805" s="146"/>
      <c r="L8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5" s="151" t="str">
        <f>IF(Tabela1[[#This Row],[Qinf Secção H]]=" -", " -", Tabela1[[#This Row],[Quantidade máxima (q) (tonelada)]]/Tabela1[[#This Row],[Qinf Secção H]])</f>
        <v xml:space="preserve"> -</v>
      </c>
      <c r="U805" s="152" t="str">
        <f>IF(Tabela1[[#This Row],[Qinf Secção P]]=" -", " -", Tabela1[[#This Row],[Quantidade máxima (q) (tonelada)]]/Tabela1[[#This Row],[Qinf Secção P]])</f>
        <v xml:space="preserve"> -</v>
      </c>
      <c r="V805" s="153" t="str">
        <f>IF(Tabela1[[#This Row],[Qinf Secção E]]=" -", " -", Tabela1[[#This Row],[Quantidade máxima (q) (tonelada)]]/Tabela1[[#This Row],[Qinf Secção E]])</f>
        <v xml:space="preserve"> -</v>
      </c>
      <c r="W805" s="152" t="str">
        <f>IF(Tabela1[[#This Row],[Qsup Secção H]]=" -", " -", Tabela1[[#This Row],[Quantidade máxima (q) (tonelada)]]/Tabela1[[#This Row],[Qsup Secção H]])</f>
        <v xml:space="preserve"> -</v>
      </c>
      <c r="X805" s="152" t="str">
        <f>IF(Tabela1[[#This Row],[Qsup Secção P]]=" -", " -", Tabela1[[#This Row],[Quantidade máxima (q) (tonelada)]]/Tabela1[[#This Row],[Qsup Secção P]])</f>
        <v xml:space="preserve"> -</v>
      </c>
      <c r="Y805" s="153" t="str">
        <f>IF(Tabela1[[#This Row],[Qsup Secção E]]=" -", " -", Tabela1[[#This Row],[Quantidade máxima (q) (tonelada)]]/Tabela1[[#This Row],[Qsup Secção E]])</f>
        <v xml:space="preserve"> -</v>
      </c>
      <c r="Z8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6" spans="2:27" s="1" customFormat="1" x14ac:dyDescent="0.3">
      <c r="B806" s="145"/>
      <c r="C806" s="146"/>
      <c r="D806" s="146"/>
      <c r="E806" s="146"/>
      <c r="F806" s="146"/>
      <c r="G806" s="146"/>
      <c r="H806" s="147"/>
      <c r="I806" s="146"/>
      <c r="J806" s="146"/>
      <c r="K806" s="146"/>
      <c r="L8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6" s="151" t="str">
        <f>IF(Tabela1[[#This Row],[Qinf Secção H]]=" -", " -", Tabela1[[#This Row],[Quantidade máxima (q) (tonelada)]]/Tabela1[[#This Row],[Qinf Secção H]])</f>
        <v xml:space="preserve"> -</v>
      </c>
      <c r="U806" s="152" t="str">
        <f>IF(Tabela1[[#This Row],[Qinf Secção P]]=" -", " -", Tabela1[[#This Row],[Quantidade máxima (q) (tonelada)]]/Tabela1[[#This Row],[Qinf Secção P]])</f>
        <v xml:space="preserve"> -</v>
      </c>
      <c r="V806" s="153" t="str">
        <f>IF(Tabela1[[#This Row],[Qinf Secção E]]=" -", " -", Tabela1[[#This Row],[Quantidade máxima (q) (tonelada)]]/Tabela1[[#This Row],[Qinf Secção E]])</f>
        <v xml:space="preserve"> -</v>
      </c>
      <c r="W806" s="152" t="str">
        <f>IF(Tabela1[[#This Row],[Qsup Secção H]]=" -", " -", Tabela1[[#This Row],[Quantidade máxima (q) (tonelada)]]/Tabela1[[#This Row],[Qsup Secção H]])</f>
        <v xml:space="preserve"> -</v>
      </c>
      <c r="X806" s="152" t="str">
        <f>IF(Tabela1[[#This Row],[Qsup Secção P]]=" -", " -", Tabela1[[#This Row],[Quantidade máxima (q) (tonelada)]]/Tabela1[[#This Row],[Qsup Secção P]])</f>
        <v xml:space="preserve"> -</v>
      </c>
      <c r="Y806" s="153" t="str">
        <f>IF(Tabela1[[#This Row],[Qsup Secção E]]=" -", " -", Tabela1[[#This Row],[Quantidade máxima (q) (tonelada)]]/Tabela1[[#This Row],[Qsup Secção E]])</f>
        <v xml:space="preserve"> -</v>
      </c>
      <c r="Z8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7" spans="2:27" s="1" customFormat="1" x14ac:dyDescent="0.3">
      <c r="B807" s="145"/>
      <c r="C807" s="146"/>
      <c r="D807" s="146"/>
      <c r="E807" s="146"/>
      <c r="F807" s="146"/>
      <c r="G807" s="146"/>
      <c r="H807" s="147"/>
      <c r="I807" s="146"/>
      <c r="J807" s="146"/>
      <c r="K807" s="146"/>
      <c r="L8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7" s="151" t="str">
        <f>IF(Tabela1[[#This Row],[Qinf Secção H]]=" -", " -", Tabela1[[#This Row],[Quantidade máxima (q) (tonelada)]]/Tabela1[[#This Row],[Qinf Secção H]])</f>
        <v xml:space="preserve"> -</v>
      </c>
      <c r="U807" s="152" t="str">
        <f>IF(Tabela1[[#This Row],[Qinf Secção P]]=" -", " -", Tabela1[[#This Row],[Quantidade máxima (q) (tonelada)]]/Tabela1[[#This Row],[Qinf Secção P]])</f>
        <v xml:space="preserve"> -</v>
      </c>
      <c r="V807" s="153" t="str">
        <f>IF(Tabela1[[#This Row],[Qinf Secção E]]=" -", " -", Tabela1[[#This Row],[Quantidade máxima (q) (tonelada)]]/Tabela1[[#This Row],[Qinf Secção E]])</f>
        <v xml:space="preserve"> -</v>
      </c>
      <c r="W807" s="152" t="str">
        <f>IF(Tabela1[[#This Row],[Qsup Secção H]]=" -", " -", Tabela1[[#This Row],[Quantidade máxima (q) (tonelada)]]/Tabela1[[#This Row],[Qsup Secção H]])</f>
        <v xml:space="preserve"> -</v>
      </c>
      <c r="X807" s="152" t="str">
        <f>IF(Tabela1[[#This Row],[Qsup Secção P]]=" -", " -", Tabela1[[#This Row],[Quantidade máxima (q) (tonelada)]]/Tabela1[[#This Row],[Qsup Secção P]])</f>
        <v xml:space="preserve"> -</v>
      </c>
      <c r="Y807" s="153" t="str">
        <f>IF(Tabela1[[#This Row],[Qsup Secção E]]=" -", " -", Tabela1[[#This Row],[Quantidade máxima (q) (tonelada)]]/Tabela1[[#This Row],[Qsup Secção E]])</f>
        <v xml:space="preserve"> -</v>
      </c>
      <c r="Z8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8" spans="2:27" s="1" customFormat="1" x14ac:dyDescent="0.3">
      <c r="B808" s="145"/>
      <c r="C808" s="146"/>
      <c r="D808" s="146"/>
      <c r="E808" s="146"/>
      <c r="F808" s="146"/>
      <c r="G808" s="146"/>
      <c r="H808" s="147"/>
      <c r="I808" s="146"/>
      <c r="J808" s="146"/>
      <c r="K808" s="146"/>
      <c r="L8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8" s="151" t="str">
        <f>IF(Tabela1[[#This Row],[Qinf Secção H]]=" -", " -", Tabela1[[#This Row],[Quantidade máxima (q) (tonelada)]]/Tabela1[[#This Row],[Qinf Secção H]])</f>
        <v xml:space="preserve"> -</v>
      </c>
      <c r="U808" s="152" t="str">
        <f>IF(Tabela1[[#This Row],[Qinf Secção P]]=" -", " -", Tabela1[[#This Row],[Quantidade máxima (q) (tonelada)]]/Tabela1[[#This Row],[Qinf Secção P]])</f>
        <v xml:space="preserve"> -</v>
      </c>
      <c r="V808" s="153" t="str">
        <f>IF(Tabela1[[#This Row],[Qinf Secção E]]=" -", " -", Tabela1[[#This Row],[Quantidade máxima (q) (tonelada)]]/Tabela1[[#This Row],[Qinf Secção E]])</f>
        <v xml:space="preserve"> -</v>
      </c>
      <c r="W808" s="152" t="str">
        <f>IF(Tabela1[[#This Row],[Qsup Secção H]]=" -", " -", Tabela1[[#This Row],[Quantidade máxima (q) (tonelada)]]/Tabela1[[#This Row],[Qsup Secção H]])</f>
        <v xml:space="preserve"> -</v>
      </c>
      <c r="X808" s="152" t="str">
        <f>IF(Tabela1[[#This Row],[Qsup Secção P]]=" -", " -", Tabela1[[#This Row],[Quantidade máxima (q) (tonelada)]]/Tabela1[[#This Row],[Qsup Secção P]])</f>
        <v xml:space="preserve"> -</v>
      </c>
      <c r="Y808" s="153" t="str">
        <f>IF(Tabela1[[#This Row],[Qsup Secção E]]=" -", " -", Tabela1[[#This Row],[Quantidade máxima (q) (tonelada)]]/Tabela1[[#This Row],[Qsup Secção E]])</f>
        <v xml:space="preserve"> -</v>
      </c>
      <c r="Z8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09" spans="2:27" s="1" customFormat="1" x14ac:dyDescent="0.3">
      <c r="B809" s="145"/>
      <c r="C809" s="146"/>
      <c r="D809" s="146"/>
      <c r="E809" s="146"/>
      <c r="F809" s="146"/>
      <c r="G809" s="146"/>
      <c r="H809" s="147"/>
      <c r="I809" s="146"/>
      <c r="J809" s="146"/>
      <c r="K809" s="146"/>
      <c r="L8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09" s="151" t="str">
        <f>IF(Tabela1[[#This Row],[Qinf Secção H]]=" -", " -", Tabela1[[#This Row],[Quantidade máxima (q) (tonelada)]]/Tabela1[[#This Row],[Qinf Secção H]])</f>
        <v xml:space="preserve"> -</v>
      </c>
      <c r="U809" s="152" t="str">
        <f>IF(Tabela1[[#This Row],[Qinf Secção P]]=" -", " -", Tabela1[[#This Row],[Quantidade máxima (q) (tonelada)]]/Tabela1[[#This Row],[Qinf Secção P]])</f>
        <v xml:space="preserve"> -</v>
      </c>
      <c r="V809" s="153" t="str">
        <f>IF(Tabela1[[#This Row],[Qinf Secção E]]=" -", " -", Tabela1[[#This Row],[Quantidade máxima (q) (tonelada)]]/Tabela1[[#This Row],[Qinf Secção E]])</f>
        <v xml:space="preserve"> -</v>
      </c>
      <c r="W809" s="152" t="str">
        <f>IF(Tabela1[[#This Row],[Qsup Secção H]]=" -", " -", Tabela1[[#This Row],[Quantidade máxima (q) (tonelada)]]/Tabela1[[#This Row],[Qsup Secção H]])</f>
        <v xml:space="preserve"> -</v>
      </c>
      <c r="X809" s="152" t="str">
        <f>IF(Tabela1[[#This Row],[Qsup Secção P]]=" -", " -", Tabela1[[#This Row],[Quantidade máxima (q) (tonelada)]]/Tabela1[[#This Row],[Qsup Secção P]])</f>
        <v xml:space="preserve"> -</v>
      </c>
      <c r="Y809" s="153" t="str">
        <f>IF(Tabela1[[#This Row],[Qsup Secção E]]=" -", " -", Tabela1[[#This Row],[Quantidade máxima (q) (tonelada)]]/Tabela1[[#This Row],[Qsup Secção E]])</f>
        <v xml:space="preserve"> -</v>
      </c>
      <c r="Z8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0" spans="2:27" s="1" customFormat="1" x14ac:dyDescent="0.3">
      <c r="B810" s="145"/>
      <c r="C810" s="146"/>
      <c r="D810" s="146"/>
      <c r="E810" s="146"/>
      <c r="F810" s="146"/>
      <c r="G810" s="146"/>
      <c r="H810" s="147"/>
      <c r="I810" s="146"/>
      <c r="J810" s="146"/>
      <c r="K810" s="146"/>
      <c r="L8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0" s="151" t="str">
        <f>IF(Tabela1[[#This Row],[Qinf Secção H]]=" -", " -", Tabela1[[#This Row],[Quantidade máxima (q) (tonelada)]]/Tabela1[[#This Row],[Qinf Secção H]])</f>
        <v xml:space="preserve"> -</v>
      </c>
      <c r="U810" s="152" t="str">
        <f>IF(Tabela1[[#This Row],[Qinf Secção P]]=" -", " -", Tabela1[[#This Row],[Quantidade máxima (q) (tonelada)]]/Tabela1[[#This Row],[Qinf Secção P]])</f>
        <v xml:space="preserve"> -</v>
      </c>
      <c r="V810" s="153" t="str">
        <f>IF(Tabela1[[#This Row],[Qinf Secção E]]=" -", " -", Tabela1[[#This Row],[Quantidade máxima (q) (tonelada)]]/Tabela1[[#This Row],[Qinf Secção E]])</f>
        <v xml:space="preserve"> -</v>
      </c>
      <c r="W810" s="152" t="str">
        <f>IF(Tabela1[[#This Row],[Qsup Secção H]]=" -", " -", Tabela1[[#This Row],[Quantidade máxima (q) (tonelada)]]/Tabela1[[#This Row],[Qsup Secção H]])</f>
        <v xml:space="preserve"> -</v>
      </c>
      <c r="X810" s="152" t="str">
        <f>IF(Tabela1[[#This Row],[Qsup Secção P]]=" -", " -", Tabela1[[#This Row],[Quantidade máxima (q) (tonelada)]]/Tabela1[[#This Row],[Qsup Secção P]])</f>
        <v xml:space="preserve"> -</v>
      </c>
      <c r="Y810" s="153" t="str">
        <f>IF(Tabela1[[#This Row],[Qsup Secção E]]=" -", " -", Tabela1[[#This Row],[Quantidade máxima (q) (tonelada)]]/Tabela1[[#This Row],[Qsup Secção E]])</f>
        <v xml:space="preserve"> -</v>
      </c>
      <c r="Z8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1" spans="2:27" s="1" customFormat="1" x14ac:dyDescent="0.3">
      <c r="B811" s="145"/>
      <c r="C811" s="146"/>
      <c r="D811" s="146"/>
      <c r="E811" s="146"/>
      <c r="F811" s="146"/>
      <c r="G811" s="146"/>
      <c r="H811" s="147"/>
      <c r="I811" s="146"/>
      <c r="J811" s="146"/>
      <c r="K811" s="146"/>
      <c r="L8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1" s="151" t="str">
        <f>IF(Tabela1[[#This Row],[Qinf Secção H]]=" -", " -", Tabela1[[#This Row],[Quantidade máxima (q) (tonelada)]]/Tabela1[[#This Row],[Qinf Secção H]])</f>
        <v xml:space="preserve"> -</v>
      </c>
      <c r="U811" s="152" t="str">
        <f>IF(Tabela1[[#This Row],[Qinf Secção P]]=" -", " -", Tabela1[[#This Row],[Quantidade máxima (q) (tonelada)]]/Tabela1[[#This Row],[Qinf Secção P]])</f>
        <v xml:space="preserve"> -</v>
      </c>
      <c r="V811" s="153" t="str">
        <f>IF(Tabela1[[#This Row],[Qinf Secção E]]=" -", " -", Tabela1[[#This Row],[Quantidade máxima (q) (tonelada)]]/Tabela1[[#This Row],[Qinf Secção E]])</f>
        <v xml:space="preserve"> -</v>
      </c>
      <c r="W811" s="152" t="str">
        <f>IF(Tabela1[[#This Row],[Qsup Secção H]]=" -", " -", Tabela1[[#This Row],[Quantidade máxima (q) (tonelada)]]/Tabela1[[#This Row],[Qsup Secção H]])</f>
        <v xml:space="preserve"> -</v>
      </c>
      <c r="X811" s="152" t="str">
        <f>IF(Tabela1[[#This Row],[Qsup Secção P]]=" -", " -", Tabela1[[#This Row],[Quantidade máxima (q) (tonelada)]]/Tabela1[[#This Row],[Qsup Secção P]])</f>
        <v xml:space="preserve"> -</v>
      </c>
      <c r="Y811" s="153" t="str">
        <f>IF(Tabela1[[#This Row],[Qsup Secção E]]=" -", " -", Tabela1[[#This Row],[Quantidade máxima (q) (tonelada)]]/Tabela1[[#This Row],[Qsup Secção E]])</f>
        <v xml:space="preserve"> -</v>
      </c>
      <c r="Z8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2" spans="2:27" s="1" customFormat="1" x14ac:dyDescent="0.3">
      <c r="B812" s="145"/>
      <c r="C812" s="146"/>
      <c r="D812" s="146"/>
      <c r="E812" s="146"/>
      <c r="F812" s="146"/>
      <c r="G812" s="146"/>
      <c r="H812" s="147"/>
      <c r="I812" s="146"/>
      <c r="J812" s="146"/>
      <c r="K812" s="146"/>
      <c r="L8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2" s="151" t="str">
        <f>IF(Tabela1[[#This Row],[Qinf Secção H]]=" -", " -", Tabela1[[#This Row],[Quantidade máxima (q) (tonelada)]]/Tabela1[[#This Row],[Qinf Secção H]])</f>
        <v xml:space="preserve"> -</v>
      </c>
      <c r="U812" s="152" t="str">
        <f>IF(Tabela1[[#This Row],[Qinf Secção P]]=" -", " -", Tabela1[[#This Row],[Quantidade máxima (q) (tonelada)]]/Tabela1[[#This Row],[Qinf Secção P]])</f>
        <v xml:space="preserve"> -</v>
      </c>
      <c r="V812" s="153" t="str">
        <f>IF(Tabela1[[#This Row],[Qinf Secção E]]=" -", " -", Tabela1[[#This Row],[Quantidade máxima (q) (tonelada)]]/Tabela1[[#This Row],[Qinf Secção E]])</f>
        <v xml:space="preserve"> -</v>
      </c>
      <c r="W812" s="152" t="str">
        <f>IF(Tabela1[[#This Row],[Qsup Secção H]]=" -", " -", Tabela1[[#This Row],[Quantidade máxima (q) (tonelada)]]/Tabela1[[#This Row],[Qsup Secção H]])</f>
        <v xml:space="preserve"> -</v>
      </c>
      <c r="X812" s="152" t="str">
        <f>IF(Tabela1[[#This Row],[Qsup Secção P]]=" -", " -", Tabela1[[#This Row],[Quantidade máxima (q) (tonelada)]]/Tabela1[[#This Row],[Qsup Secção P]])</f>
        <v xml:space="preserve"> -</v>
      </c>
      <c r="Y812" s="153" t="str">
        <f>IF(Tabela1[[#This Row],[Qsup Secção E]]=" -", " -", Tabela1[[#This Row],[Quantidade máxima (q) (tonelada)]]/Tabela1[[#This Row],[Qsup Secção E]])</f>
        <v xml:space="preserve"> -</v>
      </c>
      <c r="Z8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3" spans="2:27" s="1" customFormat="1" x14ac:dyDescent="0.3">
      <c r="B813" s="145"/>
      <c r="C813" s="146"/>
      <c r="D813" s="146"/>
      <c r="E813" s="146"/>
      <c r="F813" s="146"/>
      <c r="G813" s="146"/>
      <c r="H813" s="147"/>
      <c r="I813" s="146"/>
      <c r="J813" s="146"/>
      <c r="K813" s="146"/>
      <c r="L8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3" s="151" t="str">
        <f>IF(Tabela1[[#This Row],[Qinf Secção H]]=" -", " -", Tabela1[[#This Row],[Quantidade máxima (q) (tonelada)]]/Tabela1[[#This Row],[Qinf Secção H]])</f>
        <v xml:space="preserve"> -</v>
      </c>
      <c r="U813" s="152" t="str">
        <f>IF(Tabela1[[#This Row],[Qinf Secção P]]=" -", " -", Tabela1[[#This Row],[Quantidade máxima (q) (tonelada)]]/Tabela1[[#This Row],[Qinf Secção P]])</f>
        <v xml:space="preserve"> -</v>
      </c>
      <c r="V813" s="153" t="str">
        <f>IF(Tabela1[[#This Row],[Qinf Secção E]]=" -", " -", Tabela1[[#This Row],[Quantidade máxima (q) (tonelada)]]/Tabela1[[#This Row],[Qinf Secção E]])</f>
        <v xml:space="preserve"> -</v>
      </c>
      <c r="W813" s="152" t="str">
        <f>IF(Tabela1[[#This Row],[Qsup Secção H]]=" -", " -", Tabela1[[#This Row],[Quantidade máxima (q) (tonelada)]]/Tabela1[[#This Row],[Qsup Secção H]])</f>
        <v xml:space="preserve"> -</v>
      </c>
      <c r="X813" s="152" t="str">
        <f>IF(Tabela1[[#This Row],[Qsup Secção P]]=" -", " -", Tabela1[[#This Row],[Quantidade máxima (q) (tonelada)]]/Tabela1[[#This Row],[Qsup Secção P]])</f>
        <v xml:space="preserve"> -</v>
      </c>
      <c r="Y813" s="153" t="str">
        <f>IF(Tabela1[[#This Row],[Qsup Secção E]]=" -", " -", Tabela1[[#This Row],[Quantidade máxima (q) (tonelada)]]/Tabela1[[#This Row],[Qsup Secção E]])</f>
        <v xml:space="preserve"> -</v>
      </c>
      <c r="Z8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4" spans="2:27" s="1" customFormat="1" x14ac:dyDescent="0.3">
      <c r="B814" s="145"/>
      <c r="C814" s="146"/>
      <c r="D814" s="146"/>
      <c r="E814" s="146"/>
      <c r="F814" s="146"/>
      <c r="G814" s="146"/>
      <c r="H814" s="147"/>
      <c r="I814" s="146"/>
      <c r="J814" s="146"/>
      <c r="K814" s="146"/>
      <c r="L8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4" s="151" t="str">
        <f>IF(Tabela1[[#This Row],[Qinf Secção H]]=" -", " -", Tabela1[[#This Row],[Quantidade máxima (q) (tonelada)]]/Tabela1[[#This Row],[Qinf Secção H]])</f>
        <v xml:space="preserve"> -</v>
      </c>
      <c r="U814" s="152" t="str">
        <f>IF(Tabela1[[#This Row],[Qinf Secção P]]=" -", " -", Tabela1[[#This Row],[Quantidade máxima (q) (tonelada)]]/Tabela1[[#This Row],[Qinf Secção P]])</f>
        <v xml:space="preserve"> -</v>
      </c>
      <c r="V814" s="153" t="str">
        <f>IF(Tabela1[[#This Row],[Qinf Secção E]]=" -", " -", Tabela1[[#This Row],[Quantidade máxima (q) (tonelada)]]/Tabela1[[#This Row],[Qinf Secção E]])</f>
        <v xml:space="preserve"> -</v>
      </c>
      <c r="W814" s="152" t="str">
        <f>IF(Tabela1[[#This Row],[Qsup Secção H]]=" -", " -", Tabela1[[#This Row],[Quantidade máxima (q) (tonelada)]]/Tabela1[[#This Row],[Qsup Secção H]])</f>
        <v xml:space="preserve"> -</v>
      </c>
      <c r="X814" s="152" t="str">
        <f>IF(Tabela1[[#This Row],[Qsup Secção P]]=" -", " -", Tabela1[[#This Row],[Quantidade máxima (q) (tonelada)]]/Tabela1[[#This Row],[Qsup Secção P]])</f>
        <v xml:space="preserve"> -</v>
      </c>
      <c r="Y814" s="153" t="str">
        <f>IF(Tabela1[[#This Row],[Qsup Secção E]]=" -", " -", Tabela1[[#This Row],[Quantidade máxima (q) (tonelada)]]/Tabela1[[#This Row],[Qsup Secção E]])</f>
        <v xml:space="preserve"> -</v>
      </c>
      <c r="Z8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5" spans="2:27" s="1" customFormat="1" x14ac:dyDescent="0.3">
      <c r="B815" s="145"/>
      <c r="C815" s="146"/>
      <c r="D815" s="146"/>
      <c r="E815" s="146"/>
      <c r="F815" s="146"/>
      <c r="G815" s="146"/>
      <c r="H815" s="147"/>
      <c r="I815" s="146"/>
      <c r="J815" s="146"/>
      <c r="K815" s="146"/>
      <c r="L8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5" s="151" t="str">
        <f>IF(Tabela1[[#This Row],[Qinf Secção H]]=" -", " -", Tabela1[[#This Row],[Quantidade máxima (q) (tonelada)]]/Tabela1[[#This Row],[Qinf Secção H]])</f>
        <v xml:space="preserve"> -</v>
      </c>
      <c r="U815" s="152" t="str">
        <f>IF(Tabela1[[#This Row],[Qinf Secção P]]=" -", " -", Tabela1[[#This Row],[Quantidade máxima (q) (tonelada)]]/Tabela1[[#This Row],[Qinf Secção P]])</f>
        <v xml:space="preserve"> -</v>
      </c>
      <c r="V815" s="153" t="str">
        <f>IF(Tabela1[[#This Row],[Qinf Secção E]]=" -", " -", Tabela1[[#This Row],[Quantidade máxima (q) (tonelada)]]/Tabela1[[#This Row],[Qinf Secção E]])</f>
        <v xml:space="preserve"> -</v>
      </c>
      <c r="W815" s="152" t="str">
        <f>IF(Tabela1[[#This Row],[Qsup Secção H]]=" -", " -", Tabela1[[#This Row],[Quantidade máxima (q) (tonelada)]]/Tabela1[[#This Row],[Qsup Secção H]])</f>
        <v xml:space="preserve"> -</v>
      </c>
      <c r="X815" s="152" t="str">
        <f>IF(Tabela1[[#This Row],[Qsup Secção P]]=" -", " -", Tabela1[[#This Row],[Quantidade máxima (q) (tonelada)]]/Tabela1[[#This Row],[Qsup Secção P]])</f>
        <v xml:space="preserve"> -</v>
      </c>
      <c r="Y815" s="153" t="str">
        <f>IF(Tabela1[[#This Row],[Qsup Secção E]]=" -", " -", Tabela1[[#This Row],[Quantidade máxima (q) (tonelada)]]/Tabela1[[#This Row],[Qsup Secção E]])</f>
        <v xml:space="preserve"> -</v>
      </c>
      <c r="Z8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6" spans="2:27" s="1" customFormat="1" x14ac:dyDescent="0.3">
      <c r="B816" s="145"/>
      <c r="C816" s="146"/>
      <c r="D816" s="146"/>
      <c r="E816" s="146"/>
      <c r="F816" s="146"/>
      <c r="G816" s="146"/>
      <c r="H816" s="147"/>
      <c r="I816" s="146"/>
      <c r="J816" s="146"/>
      <c r="K816" s="146"/>
      <c r="L8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6" s="151" t="str">
        <f>IF(Tabela1[[#This Row],[Qinf Secção H]]=" -", " -", Tabela1[[#This Row],[Quantidade máxima (q) (tonelada)]]/Tabela1[[#This Row],[Qinf Secção H]])</f>
        <v xml:space="preserve"> -</v>
      </c>
      <c r="U816" s="152" t="str">
        <f>IF(Tabela1[[#This Row],[Qinf Secção P]]=" -", " -", Tabela1[[#This Row],[Quantidade máxima (q) (tonelada)]]/Tabela1[[#This Row],[Qinf Secção P]])</f>
        <v xml:space="preserve"> -</v>
      </c>
      <c r="V816" s="153" t="str">
        <f>IF(Tabela1[[#This Row],[Qinf Secção E]]=" -", " -", Tabela1[[#This Row],[Quantidade máxima (q) (tonelada)]]/Tabela1[[#This Row],[Qinf Secção E]])</f>
        <v xml:space="preserve"> -</v>
      </c>
      <c r="W816" s="152" t="str">
        <f>IF(Tabela1[[#This Row],[Qsup Secção H]]=" -", " -", Tabela1[[#This Row],[Quantidade máxima (q) (tonelada)]]/Tabela1[[#This Row],[Qsup Secção H]])</f>
        <v xml:space="preserve"> -</v>
      </c>
      <c r="X816" s="152" t="str">
        <f>IF(Tabela1[[#This Row],[Qsup Secção P]]=" -", " -", Tabela1[[#This Row],[Quantidade máxima (q) (tonelada)]]/Tabela1[[#This Row],[Qsup Secção P]])</f>
        <v xml:space="preserve"> -</v>
      </c>
      <c r="Y816" s="153" t="str">
        <f>IF(Tabela1[[#This Row],[Qsup Secção E]]=" -", " -", Tabela1[[#This Row],[Quantidade máxima (q) (tonelada)]]/Tabela1[[#This Row],[Qsup Secção E]])</f>
        <v xml:space="preserve"> -</v>
      </c>
      <c r="Z8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7" spans="2:27" s="1" customFormat="1" x14ac:dyDescent="0.3">
      <c r="B817" s="145"/>
      <c r="C817" s="146"/>
      <c r="D817" s="146"/>
      <c r="E817" s="146"/>
      <c r="F817" s="146"/>
      <c r="G817" s="146"/>
      <c r="H817" s="147"/>
      <c r="I817" s="146"/>
      <c r="J817" s="146"/>
      <c r="K817" s="146"/>
      <c r="L8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7" s="151" t="str">
        <f>IF(Tabela1[[#This Row],[Qinf Secção H]]=" -", " -", Tabela1[[#This Row],[Quantidade máxima (q) (tonelada)]]/Tabela1[[#This Row],[Qinf Secção H]])</f>
        <v xml:space="preserve"> -</v>
      </c>
      <c r="U817" s="152" t="str">
        <f>IF(Tabela1[[#This Row],[Qinf Secção P]]=" -", " -", Tabela1[[#This Row],[Quantidade máxima (q) (tonelada)]]/Tabela1[[#This Row],[Qinf Secção P]])</f>
        <v xml:space="preserve"> -</v>
      </c>
      <c r="V817" s="153" t="str">
        <f>IF(Tabela1[[#This Row],[Qinf Secção E]]=" -", " -", Tabela1[[#This Row],[Quantidade máxima (q) (tonelada)]]/Tabela1[[#This Row],[Qinf Secção E]])</f>
        <v xml:space="preserve"> -</v>
      </c>
      <c r="W817" s="152" t="str">
        <f>IF(Tabela1[[#This Row],[Qsup Secção H]]=" -", " -", Tabela1[[#This Row],[Quantidade máxima (q) (tonelada)]]/Tabela1[[#This Row],[Qsup Secção H]])</f>
        <v xml:space="preserve"> -</v>
      </c>
      <c r="X817" s="152" t="str">
        <f>IF(Tabela1[[#This Row],[Qsup Secção P]]=" -", " -", Tabela1[[#This Row],[Quantidade máxima (q) (tonelada)]]/Tabela1[[#This Row],[Qsup Secção P]])</f>
        <v xml:space="preserve"> -</v>
      </c>
      <c r="Y817" s="153" t="str">
        <f>IF(Tabela1[[#This Row],[Qsup Secção E]]=" -", " -", Tabela1[[#This Row],[Quantidade máxima (q) (tonelada)]]/Tabela1[[#This Row],[Qsup Secção E]])</f>
        <v xml:space="preserve"> -</v>
      </c>
      <c r="Z8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8" spans="2:27" s="1" customFormat="1" x14ac:dyDescent="0.3">
      <c r="B818" s="145"/>
      <c r="C818" s="146"/>
      <c r="D818" s="146"/>
      <c r="E818" s="146"/>
      <c r="F818" s="146"/>
      <c r="G818" s="146"/>
      <c r="H818" s="147"/>
      <c r="I818" s="146"/>
      <c r="J818" s="146"/>
      <c r="K818" s="146"/>
      <c r="L8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8" s="151" t="str">
        <f>IF(Tabela1[[#This Row],[Qinf Secção H]]=" -", " -", Tabela1[[#This Row],[Quantidade máxima (q) (tonelada)]]/Tabela1[[#This Row],[Qinf Secção H]])</f>
        <v xml:space="preserve"> -</v>
      </c>
      <c r="U818" s="152" t="str">
        <f>IF(Tabela1[[#This Row],[Qinf Secção P]]=" -", " -", Tabela1[[#This Row],[Quantidade máxima (q) (tonelada)]]/Tabela1[[#This Row],[Qinf Secção P]])</f>
        <v xml:space="preserve"> -</v>
      </c>
      <c r="V818" s="153" t="str">
        <f>IF(Tabela1[[#This Row],[Qinf Secção E]]=" -", " -", Tabela1[[#This Row],[Quantidade máxima (q) (tonelada)]]/Tabela1[[#This Row],[Qinf Secção E]])</f>
        <v xml:space="preserve"> -</v>
      </c>
      <c r="W818" s="152" t="str">
        <f>IF(Tabela1[[#This Row],[Qsup Secção H]]=" -", " -", Tabela1[[#This Row],[Quantidade máxima (q) (tonelada)]]/Tabela1[[#This Row],[Qsup Secção H]])</f>
        <v xml:space="preserve"> -</v>
      </c>
      <c r="X818" s="152" t="str">
        <f>IF(Tabela1[[#This Row],[Qsup Secção P]]=" -", " -", Tabela1[[#This Row],[Quantidade máxima (q) (tonelada)]]/Tabela1[[#This Row],[Qsup Secção P]])</f>
        <v xml:space="preserve"> -</v>
      </c>
      <c r="Y818" s="153" t="str">
        <f>IF(Tabela1[[#This Row],[Qsup Secção E]]=" -", " -", Tabela1[[#This Row],[Quantidade máxima (q) (tonelada)]]/Tabela1[[#This Row],[Qsup Secção E]])</f>
        <v xml:space="preserve"> -</v>
      </c>
      <c r="Z8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19" spans="2:27" s="1" customFormat="1" x14ac:dyDescent="0.3">
      <c r="B819" s="145"/>
      <c r="C819" s="146"/>
      <c r="D819" s="146"/>
      <c r="E819" s="146"/>
      <c r="F819" s="146"/>
      <c r="G819" s="146"/>
      <c r="H819" s="147"/>
      <c r="I819" s="146"/>
      <c r="J819" s="146"/>
      <c r="K819" s="146"/>
      <c r="L8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19" s="151" t="str">
        <f>IF(Tabela1[[#This Row],[Qinf Secção H]]=" -", " -", Tabela1[[#This Row],[Quantidade máxima (q) (tonelada)]]/Tabela1[[#This Row],[Qinf Secção H]])</f>
        <v xml:space="preserve"> -</v>
      </c>
      <c r="U819" s="152" t="str">
        <f>IF(Tabela1[[#This Row],[Qinf Secção P]]=" -", " -", Tabela1[[#This Row],[Quantidade máxima (q) (tonelada)]]/Tabela1[[#This Row],[Qinf Secção P]])</f>
        <v xml:space="preserve"> -</v>
      </c>
      <c r="V819" s="153" t="str">
        <f>IF(Tabela1[[#This Row],[Qinf Secção E]]=" -", " -", Tabela1[[#This Row],[Quantidade máxima (q) (tonelada)]]/Tabela1[[#This Row],[Qinf Secção E]])</f>
        <v xml:space="preserve"> -</v>
      </c>
      <c r="W819" s="152" t="str">
        <f>IF(Tabela1[[#This Row],[Qsup Secção H]]=" -", " -", Tabela1[[#This Row],[Quantidade máxima (q) (tonelada)]]/Tabela1[[#This Row],[Qsup Secção H]])</f>
        <v xml:space="preserve"> -</v>
      </c>
      <c r="X819" s="152" t="str">
        <f>IF(Tabela1[[#This Row],[Qsup Secção P]]=" -", " -", Tabela1[[#This Row],[Quantidade máxima (q) (tonelada)]]/Tabela1[[#This Row],[Qsup Secção P]])</f>
        <v xml:space="preserve"> -</v>
      </c>
      <c r="Y819" s="153" t="str">
        <f>IF(Tabela1[[#This Row],[Qsup Secção E]]=" -", " -", Tabela1[[#This Row],[Quantidade máxima (q) (tonelada)]]/Tabela1[[#This Row],[Qsup Secção E]])</f>
        <v xml:space="preserve"> -</v>
      </c>
      <c r="Z8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0" spans="2:27" s="1" customFormat="1" x14ac:dyDescent="0.3">
      <c r="B820" s="145"/>
      <c r="C820" s="146"/>
      <c r="D820" s="146"/>
      <c r="E820" s="146"/>
      <c r="F820" s="146"/>
      <c r="G820" s="146"/>
      <c r="H820" s="147"/>
      <c r="I820" s="146"/>
      <c r="J820" s="146"/>
      <c r="K820" s="146"/>
      <c r="L8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0" s="151" t="str">
        <f>IF(Tabela1[[#This Row],[Qinf Secção H]]=" -", " -", Tabela1[[#This Row],[Quantidade máxima (q) (tonelada)]]/Tabela1[[#This Row],[Qinf Secção H]])</f>
        <v xml:space="preserve"> -</v>
      </c>
      <c r="U820" s="152" t="str">
        <f>IF(Tabela1[[#This Row],[Qinf Secção P]]=" -", " -", Tabela1[[#This Row],[Quantidade máxima (q) (tonelada)]]/Tabela1[[#This Row],[Qinf Secção P]])</f>
        <v xml:space="preserve"> -</v>
      </c>
      <c r="V820" s="153" t="str">
        <f>IF(Tabela1[[#This Row],[Qinf Secção E]]=" -", " -", Tabela1[[#This Row],[Quantidade máxima (q) (tonelada)]]/Tabela1[[#This Row],[Qinf Secção E]])</f>
        <v xml:space="preserve"> -</v>
      </c>
      <c r="W820" s="152" t="str">
        <f>IF(Tabela1[[#This Row],[Qsup Secção H]]=" -", " -", Tabela1[[#This Row],[Quantidade máxima (q) (tonelada)]]/Tabela1[[#This Row],[Qsup Secção H]])</f>
        <v xml:space="preserve"> -</v>
      </c>
      <c r="X820" s="152" t="str">
        <f>IF(Tabela1[[#This Row],[Qsup Secção P]]=" -", " -", Tabela1[[#This Row],[Quantidade máxima (q) (tonelada)]]/Tabela1[[#This Row],[Qsup Secção P]])</f>
        <v xml:space="preserve"> -</v>
      </c>
      <c r="Y820" s="153" t="str">
        <f>IF(Tabela1[[#This Row],[Qsup Secção E]]=" -", " -", Tabela1[[#This Row],[Quantidade máxima (q) (tonelada)]]/Tabela1[[#This Row],[Qsup Secção E]])</f>
        <v xml:space="preserve"> -</v>
      </c>
      <c r="Z8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1" spans="2:27" s="1" customFormat="1" x14ac:dyDescent="0.3">
      <c r="B821" s="145"/>
      <c r="C821" s="146"/>
      <c r="D821" s="146"/>
      <c r="E821" s="146"/>
      <c r="F821" s="146"/>
      <c r="G821" s="146"/>
      <c r="H821" s="147"/>
      <c r="I821" s="146"/>
      <c r="J821" s="146"/>
      <c r="K821" s="146"/>
      <c r="L8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1" s="151" t="str">
        <f>IF(Tabela1[[#This Row],[Qinf Secção H]]=" -", " -", Tabela1[[#This Row],[Quantidade máxima (q) (tonelada)]]/Tabela1[[#This Row],[Qinf Secção H]])</f>
        <v xml:space="preserve"> -</v>
      </c>
      <c r="U821" s="152" t="str">
        <f>IF(Tabela1[[#This Row],[Qinf Secção P]]=" -", " -", Tabela1[[#This Row],[Quantidade máxima (q) (tonelada)]]/Tabela1[[#This Row],[Qinf Secção P]])</f>
        <v xml:space="preserve"> -</v>
      </c>
      <c r="V821" s="153" t="str">
        <f>IF(Tabela1[[#This Row],[Qinf Secção E]]=" -", " -", Tabela1[[#This Row],[Quantidade máxima (q) (tonelada)]]/Tabela1[[#This Row],[Qinf Secção E]])</f>
        <v xml:space="preserve"> -</v>
      </c>
      <c r="W821" s="152" t="str">
        <f>IF(Tabela1[[#This Row],[Qsup Secção H]]=" -", " -", Tabela1[[#This Row],[Quantidade máxima (q) (tonelada)]]/Tabela1[[#This Row],[Qsup Secção H]])</f>
        <v xml:space="preserve"> -</v>
      </c>
      <c r="X821" s="152" t="str">
        <f>IF(Tabela1[[#This Row],[Qsup Secção P]]=" -", " -", Tabela1[[#This Row],[Quantidade máxima (q) (tonelada)]]/Tabela1[[#This Row],[Qsup Secção P]])</f>
        <v xml:space="preserve"> -</v>
      </c>
      <c r="Y821" s="153" t="str">
        <f>IF(Tabela1[[#This Row],[Qsup Secção E]]=" -", " -", Tabela1[[#This Row],[Quantidade máxima (q) (tonelada)]]/Tabela1[[#This Row],[Qsup Secção E]])</f>
        <v xml:space="preserve"> -</v>
      </c>
      <c r="Z8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2" spans="2:27" s="1" customFormat="1" x14ac:dyDescent="0.3">
      <c r="B822" s="145"/>
      <c r="C822" s="146"/>
      <c r="D822" s="146"/>
      <c r="E822" s="146"/>
      <c r="F822" s="146"/>
      <c r="G822" s="146"/>
      <c r="H822" s="147"/>
      <c r="I822" s="146"/>
      <c r="J822" s="146"/>
      <c r="K822" s="146"/>
      <c r="L8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2" s="151" t="str">
        <f>IF(Tabela1[[#This Row],[Qinf Secção H]]=" -", " -", Tabela1[[#This Row],[Quantidade máxima (q) (tonelada)]]/Tabela1[[#This Row],[Qinf Secção H]])</f>
        <v xml:space="preserve"> -</v>
      </c>
      <c r="U822" s="152" t="str">
        <f>IF(Tabela1[[#This Row],[Qinf Secção P]]=" -", " -", Tabela1[[#This Row],[Quantidade máxima (q) (tonelada)]]/Tabela1[[#This Row],[Qinf Secção P]])</f>
        <v xml:space="preserve"> -</v>
      </c>
      <c r="V822" s="153" t="str">
        <f>IF(Tabela1[[#This Row],[Qinf Secção E]]=" -", " -", Tabela1[[#This Row],[Quantidade máxima (q) (tonelada)]]/Tabela1[[#This Row],[Qinf Secção E]])</f>
        <v xml:space="preserve"> -</v>
      </c>
      <c r="W822" s="152" t="str">
        <f>IF(Tabela1[[#This Row],[Qsup Secção H]]=" -", " -", Tabela1[[#This Row],[Quantidade máxima (q) (tonelada)]]/Tabela1[[#This Row],[Qsup Secção H]])</f>
        <v xml:space="preserve"> -</v>
      </c>
      <c r="X822" s="152" t="str">
        <f>IF(Tabela1[[#This Row],[Qsup Secção P]]=" -", " -", Tabela1[[#This Row],[Quantidade máxima (q) (tonelada)]]/Tabela1[[#This Row],[Qsup Secção P]])</f>
        <v xml:space="preserve"> -</v>
      </c>
      <c r="Y822" s="153" t="str">
        <f>IF(Tabela1[[#This Row],[Qsup Secção E]]=" -", " -", Tabela1[[#This Row],[Quantidade máxima (q) (tonelada)]]/Tabela1[[#This Row],[Qsup Secção E]])</f>
        <v xml:space="preserve"> -</v>
      </c>
      <c r="Z8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3" spans="2:27" s="1" customFormat="1" x14ac:dyDescent="0.3">
      <c r="B823" s="145"/>
      <c r="C823" s="146"/>
      <c r="D823" s="146"/>
      <c r="E823" s="146"/>
      <c r="F823" s="146"/>
      <c r="G823" s="146"/>
      <c r="H823" s="147"/>
      <c r="I823" s="146"/>
      <c r="J823" s="146"/>
      <c r="K823" s="146"/>
      <c r="L8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3" s="151" t="str">
        <f>IF(Tabela1[[#This Row],[Qinf Secção H]]=" -", " -", Tabela1[[#This Row],[Quantidade máxima (q) (tonelada)]]/Tabela1[[#This Row],[Qinf Secção H]])</f>
        <v xml:space="preserve"> -</v>
      </c>
      <c r="U823" s="152" t="str">
        <f>IF(Tabela1[[#This Row],[Qinf Secção P]]=" -", " -", Tabela1[[#This Row],[Quantidade máxima (q) (tonelada)]]/Tabela1[[#This Row],[Qinf Secção P]])</f>
        <v xml:space="preserve"> -</v>
      </c>
      <c r="V823" s="153" t="str">
        <f>IF(Tabela1[[#This Row],[Qinf Secção E]]=" -", " -", Tabela1[[#This Row],[Quantidade máxima (q) (tonelada)]]/Tabela1[[#This Row],[Qinf Secção E]])</f>
        <v xml:space="preserve"> -</v>
      </c>
      <c r="W823" s="152" t="str">
        <f>IF(Tabela1[[#This Row],[Qsup Secção H]]=" -", " -", Tabela1[[#This Row],[Quantidade máxima (q) (tonelada)]]/Tabela1[[#This Row],[Qsup Secção H]])</f>
        <v xml:space="preserve"> -</v>
      </c>
      <c r="X823" s="152" t="str">
        <f>IF(Tabela1[[#This Row],[Qsup Secção P]]=" -", " -", Tabela1[[#This Row],[Quantidade máxima (q) (tonelada)]]/Tabela1[[#This Row],[Qsup Secção P]])</f>
        <v xml:space="preserve"> -</v>
      </c>
      <c r="Y823" s="153" t="str">
        <f>IF(Tabela1[[#This Row],[Qsup Secção E]]=" -", " -", Tabela1[[#This Row],[Quantidade máxima (q) (tonelada)]]/Tabela1[[#This Row],[Qsup Secção E]])</f>
        <v xml:space="preserve"> -</v>
      </c>
      <c r="Z8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4" spans="2:27" s="1" customFormat="1" x14ac:dyDescent="0.3">
      <c r="B824" s="145"/>
      <c r="C824" s="146"/>
      <c r="D824" s="146"/>
      <c r="E824" s="146"/>
      <c r="F824" s="146"/>
      <c r="G824" s="146"/>
      <c r="H824" s="147"/>
      <c r="I824" s="146"/>
      <c r="J824" s="146"/>
      <c r="K824" s="146"/>
      <c r="L8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4" s="151" t="str">
        <f>IF(Tabela1[[#This Row],[Qinf Secção H]]=" -", " -", Tabela1[[#This Row],[Quantidade máxima (q) (tonelada)]]/Tabela1[[#This Row],[Qinf Secção H]])</f>
        <v xml:space="preserve"> -</v>
      </c>
      <c r="U824" s="152" t="str">
        <f>IF(Tabela1[[#This Row],[Qinf Secção P]]=" -", " -", Tabela1[[#This Row],[Quantidade máxima (q) (tonelada)]]/Tabela1[[#This Row],[Qinf Secção P]])</f>
        <v xml:space="preserve"> -</v>
      </c>
      <c r="V824" s="153" t="str">
        <f>IF(Tabela1[[#This Row],[Qinf Secção E]]=" -", " -", Tabela1[[#This Row],[Quantidade máxima (q) (tonelada)]]/Tabela1[[#This Row],[Qinf Secção E]])</f>
        <v xml:space="preserve"> -</v>
      </c>
      <c r="W824" s="152" t="str">
        <f>IF(Tabela1[[#This Row],[Qsup Secção H]]=" -", " -", Tabela1[[#This Row],[Quantidade máxima (q) (tonelada)]]/Tabela1[[#This Row],[Qsup Secção H]])</f>
        <v xml:space="preserve"> -</v>
      </c>
      <c r="X824" s="152" t="str">
        <f>IF(Tabela1[[#This Row],[Qsup Secção P]]=" -", " -", Tabela1[[#This Row],[Quantidade máxima (q) (tonelada)]]/Tabela1[[#This Row],[Qsup Secção P]])</f>
        <v xml:space="preserve"> -</v>
      </c>
      <c r="Y824" s="153" t="str">
        <f>IF(Tabela1[[#This Row],[Qsup Secção E]]=" -", " -", Tabela1[[#This Row],[Quantidade máxima (q) (tonelada)]]/Tabela1[[#This Row],[Qsup Secção E]])</f>
        <v xml:space="preserve"> -</v>
      </c>
      <c r="Z8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5" spans="2:27" s="1" customFormat="1" x14ac:dyDescent="0.3">
      <c r="B825" s="145"/>
      <c r="C825" s="146"/>
      <c r="D825" s="146"/>
      <c r="E825" s="146"/>
      <c r="F825" s="146"/>
      <c r="G825" s="146"/>
      <c r="H825" s="147"/>
      <c r="I825" s="146"/>
      <c r="J825" s="146"/>
      <c r="K825" s="146"/>
      <c r="L8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5" s="151" t="str">
        <f>IF(Tabela1[[#This Row],[Qinf Secção H]]=" -", " -", Tabela1[[#This Row],[Quantidade máxima (q) (tonelada)]]/Tabela1[[#This Row],[Qinf Secção H]])</f>
        <v xml:space="preserve"> -</v>
      </c>
      <c r="U825" s="152" t="str">
        <f>IF(Tabela1[[#This Row],[Qinf Secção P]]=" -", " -", Tabela1[[#This Row],[Quantidade máxima (q) (tonelada)]]/Tabela1[[#This Row],[Qinf Secção P]])</f>
        <v xml:space="preserve"> -</v>
      </c>
      <c r="V825" s="153" t="str">
        <f>IF(Tabela1[[#This Row],[Qinf Secção E]]=" -", " -", Tabela1[[#This Row],[Quantidade máxima (q) (tonelada)]]/Tabela1[[#This Row],[Qinf Secção E]])</f>
        <v xml:space="preserve"> -</v>
      </c>
      <c r="W825" s="152" t="str">
        <f>IF(Tabela1[[#This Row],[Qsup Secção H]]=" -", " -", Tabela1[[#This Row],[Quantidade máxima (q) (tonelada)]]/Tabela1[[#This Row],[Qsup Secção H]])</f>
        <v xml:space="preserve"> -</v>
      </c>
      <c r="X825" s="152" t="str">
        <f>IF(Tabela1[[#This Row],[Qsup Secção P]]=" -", " -", Tabela1[[#This Row],[Quantidade máxima (q) (tonelada)]]/Tabela1[[#This Row],[Qsup Secção P]])</f>
        <v xml:space="preserve"> -</v>
      </c>
      <c r="Y825" s="153" t="str">
        <f>IF(Tabela1[[#This Row],[Qsup Secção E]]=" -", " -", Tabela1[[#This Row],[Quantidade máxima (q) (tonelada)]]/Tabela1[[#This Row],[Qsup Secção E]])</f>
        <v xml:space="preserve"> -</v>
      </c>
      <c r="Z8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6" spans="2:27" s="1" customFormat="1" x14ac:dyDescent="0.3">
      <c r="B826" s="145"/>
      <c r="C826" s="146"/>
      <c r="D826" s="146"/>
      <c r="E826" s="146"/>
      <c r="F826" s="146"/>
      <c r="G826" s="146"/>
      <c r="H826" s="147"/>
      <c r="I826" s="146"/>
      <c r="J826" s="146"/>
      <c r="K826" s="146"/>
      <c r="L8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6" s="151" t="str">
        <f>IF(Tabela1[[#This Row],[Qinf Secção H]]=" -", " -", Tabela1[[#This Row],[Quantidade máxima (q) (tonelada)]]/Tabela1[[#This Row],[Qinf Secção H]])</f>
        <v xml:space="preserve"> -</v>
      </c>
      <c r="U826" s="152" t="str">
        <f>IF(Tabela1[[#This Row],[Qinf Secção P]]=" -", " -", Tabela1[[#This Row],[Quantidade máxima (q) (tonelada)]]/Tabela1[[#This Row],[Qinf Secção P]])</f>
        <v xml:space="preserve"> -</v>
      </c>
      <c r="V826" s="153" t="str">
        <f>IF(Tabela1[[#This Row],[Qinf Secção E]]=" -", " -", Tabela1[[#This Row],[Quantidade máxima (q) (tonelada)]]/Tabela1[[#This Row],[Qinf Secção E]])</f>
        <v xml:space="preserve"> -</v>
      </c>
      <c r="W826" s="152" t="str">
        <f>IF(Tabela1[[#This Row],[Qsup Secção H]]=" -", " -", Tabela1[[#This Row],[Quantidade máxima (q) (tonelada)]]/Tabela1[[#This Row],[Qsup Secção H]])</f>
        <v xml:space="preserve"> -</v>
      </c>
      <c r="X826" s="152" t="str">
        <f>IF(Tabela1[[#This Row],[Qsup Secção P]]=" -", " -", Tabela1[[#This Row],[Quantidade máxima (q) (tonelada)]]/Tabela1[[#This Row],[Qsup Secção P]])</f>
        <v xml:space="preserve"> -</v>
      </c>
      <c r="Y826" s="153" t="str">
        <f>IF(Tabela1[[#This Row],[Qsup Secção E]]=" -", " -", Tabela1[[#This Row],[Quantidade máxima (q) (tonelada)]]/Tabela1[[#This Row],[Qsup Secção E]])</f>
        <v xml:space="preserve"> -</v>
      </c>
      <c r="Z8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7" spans="2:27" s="1" customFormat="1" x14ac:dyDescent="0.3">
      <c r="B827" s="145"/>
      <c r="C827" s="146"/>
      <c r="D827" s="146"/>
      <c r="E827" s="146"/>
      <c r="F827" s="146"/>
      <c r="G827" s="146"/>
      <c r="H827" s="147"/>
      <c r="I827" s="146"/>
      <c r="J827" s="146"/>
      <c r="K827" s="146"/>
      <c r="L8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7" s="151" t="str">
        <f>IF(Tabela1[[#This Row],[Qinf Secção H]]=" -", " -", Tabela1[[#This Row],[Quantidade máxima (q) (tonelada)]]/Tabela1[[#This Row],[Qinf Secção H]])</f>
        <v xml:space="preserve"> -</v>
      </c>
      <c r="U827" s="152" t="str">
        <f>IF(Tabela1[[#This Row],[Qinf Secção P]]=" -", " -", Tabela1[[#This Row],[Quantidade máxima (q) (tonelada)]]/Tabela1[[#This Row],[Qinf Secção P]])</f>
        <v xml:space="preserve"> -</v>
      </c>
      <c r="V827" s="153" t="str">
        <f>IF(Tabela1[[#This Row],[Qinf Secção E]]=" -", " -", Tabela1[[#This Row],[Quantidade máxima (q) (tonelada)]]/Tabela1[[#This Row],[Qinf Secção E]])</f>
        <v xml:space="preserve"> -</v>
      </c>
      <c r="W827" s="152" t="str">
        <f>IF(Tabela1[[#This Row],[Qsup Secção H]]=" -", " -", Tabela1[[#This Row],[Quantidade máxima (q) (tonelada)]]/Tabela1[[#This Row],[Qsup Secção H]])</f>
        <v xml:space="preserve"> -</v>
      </c>
      <c r="X827" s="152" t="str">
        <f>IF(Tabela1[[#This Row],[Qsup Secção P]]=" -", " -", Tabela1[[#This Row],[Quantidade máxima (q) (tonelada)]]/Tabela1[[#This Row],[Qsup Secção P]])</f>
        <v xml:space="preserve"> -</v>
      </c>
      <c r="Y827" s="153" t="str">
        <f>IF(Tabela1[[#This Row],[Qsup Secção E]]=" -", " -", Tabela1[[#This Row],[Quantidade máxima (q) (tonelada)]]/Tabela1[[#This Row],[Qsup Secção E]])</f>
        <v xml:space="preserve"> -</v>
      </c>
      <c r="Z8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8" spans="2:27" s="1" customFormat="1" x14ac:dyDescent="0.3">
      <c r="B828" s="145"/>
      <c r="C828" s="146"/>
      <c r="D828" s="146"/>
      <c r="E828" s="146"/>
      <c r="F828" s="146"/>
      <c r="G828" s="146"/>
      <c r="H828" s="147"/>
      <c r="I828" s="146"/>
      <c r="J828" s="146"/>
      <c r="K828" s="146"/>
      <c r="L8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8" s="151" t="str">
        <f>IF(Tabela1[[#This Row],[Qinf Secção H]]=" -", " -", Tabela1[[#This Row],[Quantidade máxima (q) (tonelada)]]/Tabela1[[#This Row],[Qinf Secção H]])</f>
        <v xml:space="preserve"> -</v>
      </c>
      <c r="U828" s="152" t="str">
        <f>IF(Tabela1[[#This Row],[Qinf Secção P]]=" -", " -", Tabela1[[#This Row],[Quantidade máxima (q) (tonelada)]]/Tabela1[[#This Row],[Qinf Secção P]])</f>
        <v xml:space="preserve"> -</v>
      </c>
      <c r="V828" s="153" t="str">
        <f>IF(Tabela1[[#This Row],[Qinf Secção E]]=" -", " -", Tabela1[[#This Row],[Quantidade máxima (q) (tonelada)]]/Tabela1[[#This Row],[Qinf Secção E]])</f>
        <v xml:space="preserve"> -</v>
      </c>
      <c r="W828" s="152" t="str">
        <f>IF(Tabela1[[#This Row],[Qsup Secção H]]=" -", " -", Tabela1[[#This Row],[Quantidade máxima (q) (tonelada)]]/Tabela1[[#This Row],[Qsup Secção H]])</f>
        <v xml:space="preserve"> -</v>
      </c>
      <c r="X828" s="152" t="str">
        <f>IF(Tabela1[[#This Row],[Qsup Secção P]]=" -", " -", Tabela1[[#This Row],[Quantidade máxima (q) (tonelada)]]/Tabela1[[#This Row],[Qsup Secção P]])</f>
        <v xml:space="preserve"> -</v>
      </c>
      <c r="Y828" s="153" t="str">
        <f>IF(Tabela1[[#This Row],[Qsup Secção E]]=" -", " -", Tabela1[[#This Row],[Quantidade máxima (q) (tonelada)]]/Tabela1[[#This Row],[Qsup Secção E]])</f>
        <v xml:space="preserve"> -</v>
      </c>
      <c r="Z8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29" spans="2:27" s="1" customFormat="1" x14ac:dyDescent="0.3">
      <c r="B829" s="145"/>
      <c r="C829" s="146"/>
      <c r="D829" s="146"/>
      <c r="E829" s="146"/>
      <c r="F829" s="146"/>
      <c r="G829" s="146"/>
      <c r="H829" s="147"/>
      <c r="I829" s="146"/>
      <c r="J829" s="146"/>
      <c r="K829" s="146"/>
      <c r="L8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29" s="151" t="str">
        <f>IF(Tabela1[[#This Row],[Qinf Secção H]]=" -", " -", Tabela1[[#This Row],[Quantidade máxima (q) (tonelada)]]/Tabela1[[#This Row],[Qinf Secção H]])</f>
        <v xml:space="preserve"> -</v>
      </c>
      <c r="U829" s="152" t="str">
        <f>IF(Tabela1[[#This Row],[Qinf Secção P]]=" -", " -", Tabela1[[#This Row],[Quantidade máxima (q) (tonelada)]]/Tabela1[[#This Row],[Qinf Secção P]])</f>
        <v xml:space="preserve"> -</v>
      </c>
      <c r="V829" s="153" t="str">
        <f>IF(Tabela1[[#This Row],[Qinf Secção E]]=" -", " -", Tabela1[[#This Row],[Quantidade máxima (q) (tonelada)]]/Tabela1[[#This Row],[Qinf Secção E]])</f>
        <v xml:space="preserve"> -</v>
      </c>
      <c r="W829" s="152" t="str">
        <f>IF(Tabela1[[#This Row],[Qsup Secção H]]=" -", " -", Tabela1[[#This Row],[Quantidade máxima (q) (tonelada)]]/Tabela1[[#This Row],[Qsup Secção H]])</f>
        <v xml:space="preserve"> -</v>
      </c>
      <c r="X829" s="152" t="str">
        <f>IF(Tabela1[[#This Row],[Qsup Secção P]]=" -", " -", Tabela1[[#This Row],[Quantidade máxima (q) (tonelada)]]/Tabela1[[#This Row],[Qsup Secção P]])</f>
        <v xml:space="preserve"> -</v>
      </c>
      <c r="Y829" s="153" t="str">
        <f>IF(Tabela1[[#This Row],[Qsup Secção E]]=" -", " -", Tabela1[[#This Row],[Quantidade máxima (q) (tonelada)]]/Tabela1[[#This Row],[Qsup Secção E]])</f>
        <v xml:space="preserve"> -</v>
      </c>
      <c r="Z8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0" spans="2:27" s="1" customFormat="1" x14ac:dyDescent="0.3">
      <c r="B830" s="145"/>
      <c r="C830" s="146"/>
      <c r="D830" s="146"/>
      <c r="E830" s="146"/>
      <c r="F830" s="146"/>
      <c r="G830" s="146"/>
      <c r="H830" s="147"/>
      <c r="I830" s="146"/>
      <c r="J830" s="146"/>
      <c r="K830" s="146"/>
      <c r="L8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0" s="151" t="str">
        <f>IF(Tabela1[[#This Row],[Qinf Secção H]]=" -", " -", Tabela1[[#This Row],[Quantidade máxima (q) (tonelada)]]/Tabela1[[#This Row],[Qinf Secção H]])</f>
        <v xml:space="preserve"> -</v>
      </c>
      <c r="U830" s="152" t="str">
        <f>IF(Tabela1[[#This Row],[Qinf Secção P]]=" -", " -", Tabela1[[#This Row],[Quantidade máxima (q) (tonelada)]]/Tabela1[[#This Row],[Qinf Secção P]])</f>
        <v xml:space="preserve"> -</v>
      </c>
      <c r="V830" s="153" t="str">
        <f>IF(Tabela1[[#This Row],[Qinf Secção E]]=" -", " -", Tabela1[[#This Row],[Quantidade máxima (q) (tonelada)]]/Tabela1[[#This Row],[Qinf Secção E]])</f>
        <v xml:space="preserve"> -</v>
      </c>
      <c r="W830" s="152" t="str">
        <f>IF(Tabela1[[#This Row],[Qsup Secção H]]=" -", " -", Tabela1[[#This Row],[Quantidade máxima (q) (tonelada)]]/Tabela1[[#This Row],[Qsup Secção H]])</f>
        <v xml:space="preserve"> -</v>
      </c>
      <c r="X830" s="152" t="str">
        <f>IF(Tabela1[[#This Row],[Qsup Secção P]]=" -", " -", Tabela1[[#This Row],[Quantidade máxima (q) (tonelada)]]/Tabela1[[#This Row],[Qsup Secção P]])</f>
        <v xml:space="preserve"> -</v>
      </c>
      <c r="Y830" s="153" t="str">
        <f>IF(Tabela1[[#This Row],[Qsup Secção E]]=" -", " -", Tabela1[[#This Row],[Quantidade máxima (q) (tonelada)]]/Tabela1[[#This Row],[Qsup Secção E]])</f>
        <v xml:space="preserve"> -</v>
      </c>
      <c r="Z8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1" spans="2:27" s="1" customFormat="1" x14ac:dyDescent="0.3">
      <c r="B831" s="145"/>
      <c r="C831" s="146"/>
      <c r="D831" s="146"/>
      <c r="E831" s="146"/>
      <c r="F831" s="146"/>
      <c r="G831" s="146"/>
      <c r="H831" s="147"/>
      <c r="I831" s="146"/>
      <c r="J831" s="146"/>
      <c r="K831" s="146"/>
      <c r="L8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1" s="151" t="str">
        <f>IF(Tabela1[[#This Row],[Qinf Secção H]]=" -", " -", Tabela1[[#This Row],[Quantidade máxima (q) (tonelada)]]/Tabela1[[#This Row],[Qinf Secção H]])</f>
        <v xml:space="preserve"> -</v>
      </c>
      <c r="U831" s="152" t="str">
        <f>IF(Tabela1[[#This Row],[Qinf Secção P]]=" -", " -", Tabela1[[#This Row],[Quantidade máxima (q) (tonelada)]]/Tabela1[[#This Row],[Qinf Secção P]])</f>
        <v xml:space="preserve"> -</v>
      </c>
      <c r="V831" s="153" t="str">
        <f>IF(Tabela1[[#This Row],[Qinf Secção E]]=" -", " -", Tabela1[[#This Row],[Quantidade máxima (q) (tonelada)]]/Tabela1[[#This Row],[Qinf Secção E]])</f>
        <v xml:space="preserve"> -</v>
      </c>
      <c r="W831" s="152" t="str">
        <f>IF(Tabela1[[#This Row],[Qsup Secção H]]=" -", " -", Tabela1[[#This Row],[Quantidade máxima (q) (tonelada)]]/Tabela1[[#This Row],[Qsup Secção H]])</f>
        <v xml:space="preserve"> -</v>
      </c>
      <c r="X831" s="152" t="str">
        <f>IF(Tabela1[[#This Row],[Qsup Secção P]]=" -", " -", Tabela1[[#This Row],[Quantidade máxima (q) (tonelada)]]/Tabela1[[#This Row],[Qsup Secção P]])</f>
        <v xml:space="preserve"> -</v>
      </c>
      <c r="Y831" s="153" t="str">
        <f>IF(Tabela1[[#This Row],[Qsup Secção E]]=" -", " -", Tabela1[[#This Row],[Quantidade máxima (q) (tonelada)]]/Tabela1[[#This Row],[Qsup Secção E]])</f>
        <v xml:space="preserve"> -</v>
      </c>
      <c r="Z8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2" spans="2:27" s="1" customFormat="1" x14ac:dyDescent="0.3">
      <c r="B832" s="145"/>
      <c r="C832" s="146"/>
      <c r="D832" s="146"/>
      <c r="E832" s="146"/>
      <c r="F832" s="146"/>
      <c r="G832" s="146"/>
      <c r="H832" s="147"/>
      <c r="I832" s="146"/>
      <c r="J832" s="146"/>
      <c r="K832" s="146"/>
      <c r="L8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2" s="151" t="str">
        <f>IF(Tabela1[[#This Row],[Qinf Secção H]]=" -", " -", Tabela1[[#This Row],[Quantidade máxima (q) (tonelada)]]/Tabela1[[#This Row],[Qinf Secção H]])</f>
        <v xml:space="preserve"> -</v>
      </c>
      <c r="U832" s="152" t="str">
        <f>IF(Tabela1[[#This Row],[Qinf Secção P]]=" -", " -", Tabela1[[#This Row],[Quantidade máxima (q) (tonelada)]]/Tabela1[[#This Row],[Qinf Secção P]])</f>
        <v xml:space="preserve"> -</v>
      </c>
      <c r="V832" s="153" t="str">
        <f>IF(Tabela1[[#This Row],[Qinf Secção E]]=" -", " -", Tabela1[[#This Row],[Quantidade máxima (q) (tonelada)]]/Tabela1[[#This Row],[Qinf Secção E]])</f>
        <v xml:space="preserve"> -</v>
      </c>
      <c r="W832" s="152" t="str">
        <f>IF(Tabela1[[#This Row],[Qsup Secção H]]=" -", " -", Tabela1[[#This Row],[Quantidade máxima (q) (tonelada)]]/Tabela1[[#This Row],[Qsup Secção H]])</f>
        <v xml:space="preserve"> -</v>
      </c>
      <c r="X832" s="152" t="str">
        <f>IF(Tabela1[[#This Row],[Qsup Secção P]]=" -", " -", Tabela1[[#This Row],[Quantidade máxima (q) (tonelada)]]/Tabela1[[#This Row],[Qsup Secção P]])</f>
        <v xml:space="preserve"> -</v>
      </c>
      <c r="Y832" s="153" t="str">
        <f>IF(Tabela1[[#This Row],[Qsup Secção E]]=" -", " -", Tabela1[[#This Row],[Quantidade máxima (q) (tonelada)]]/Tabela1[[#This Row],[Qsup Secção E]])</f>
        <v xml:space="preserve"> -</v>
      </c>
      <c r="Z8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3" spans="2:27" s="1" customFormat="1" x14ac:dyDescent="0.3">
      <c r="B833" s="145"/>
      <c r="C833" s="146"/>
      <c r="D833" s="146"/>
      <c r="E833" s="146"/>
      <c r="F833" s="146"/>
      <c r="G833" s="146"/>
      <c r="H833" s="147"/>
      <c r="I833" s="146"/>
      <c r="J833" s="146"/>
      <c r="K833" s="146"/>
      <c r="L8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3" s="151" t="str">
        <f>IF(Tabela1[[#This Row],[Qinf Secção H]]=" -", " -", Tabela1[[#This Row],[Quantidade máxima (q) (tonelada)]]/Tabela1[[#This Row],[Qinf Secção H]])</f>
        <v xml:space="preserve"> -</v>
      </c>
      <c r="U833" s="152" t="str">
        <f>IF(Tabela1[[#This Row],[Qinf Secção P]]=" -", " -", Tabela1[[#This Row],[Quantidade máxima (q) (tonelada)]]/Tabela1[[#This Row],[Qinf Secção P]])</f>
        <v xml:space="preserve"> -</v>
      </c>
      <c r="V833" s="153" t="str">
        <f>IF(Tabela1[[#This Row],[Qinf Secção E]]=" -", " -", Tabela1[[#This Row],[Quantidade máxima (q) (tonelada)]]/Tabela1[[#This Row],[Qinf Secção E]])</f>
        <v xml:space="preserve"> -</v>
      </c>
      <c r="W833" s="152" t="str">
        <f>IF(Tabela1[[#This Row],[Qsup Secção H]]=" -", " -", Tabela1[[#This Row],[Quantidade máxima (q) (tonelada)]]/Tabela1[[#This Row],[Qsup Secção H]])</f>
        <v xml:space="preserve"> -</v>
      </c>
      <c r="X833" s="152" t="str">
        <f>IF(Tabela1[[#This Row],[Qsup Secção P]]=" -", " -", Tabela1[[#This Row],[Quantidade máxima (q) (tonelada)]]/Tabela1[[#This Row],[Qsup Secção P]])</f>
        <v xml:space="preserve"> -</v>
      </c>
      <c r="Y833" s="153" t="str">
        <f>IF(Tabela1[[#This Row],[Qsup Secção E]]=" -", " -", Tabela1[[#This Row],[Quantidade máxima (q) (tonelada)]]/Tabela1[[#This Row],[Qsup Secção E]])</f>
        <v xml:space="preserve"> -</v>
      </c>
      <c r="Z8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4" spans="2:27" s="1" customFormat="1" x14ac:dyDescent="0.3">
      <c r="B834" s="145"/>
      <c r="C834" s="146"/>
      <c r="D834" s="146"/>
      <c r="E834" s="146"/>
      <c r="F834" s="146"/>
      <c r="G834" s="146"/>
      <c r="H834" s="147"/>
      <c r="I834" s="146"/>
      <c r="J834" s="146"/>
      <c r="K834" s="146"/>
      <c r="L8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4" s="151" t="str">
        <f>IF(Tabela1[[#This Row],[Qinf Secção H]]=" -", " -", Tabela1[[#This Row],[Quantidade máxima (q) (tonelada)]]/Tabela1[[#This Row],[Qinf Secção H]])</f>
        <v xml:space="preserve"> -</v>
      </c>
      <c r="U834" s="152" t="str">
        <f>IF(Tabela1[[#This Row],[Qinf Secção P]]=" -", " -", Tabela1[[#This Row],[Quantidade máxima (q) (tonelada)]]/Tabela1[[#This Row],[Qinf Secção P]])</f>
        <v xml:space="preserve"> -</v>
      </c>
      <c r="V834" s="153" t="str">
        <f>IF(Tabela1[[#This Row],[Qinf Secção E]]=" -", " -", Tabela1[[#This Row],[Quantidade máxima (q) (tonelada)]]/Tabela1[[#This Row],[Qinf Secção E]])</f>
        <v xml:space="preserve"> -</v>
      </c>
      <c r="W834" s="152" t="str">
        <f>IF(Tabela1[[#This Row],[Qsup Secção H]]=" -", " -", Tabela1[[#This Row],[Quantidade máxima (q) (tonelada)]]/Tabela1[[#This Row],[Qsup Secção H]])</f>
        <v xml:space="preserve"> -</v>
      </c>
      <c r="X834" s="152" t="str">
        <f>IF(Tabela1[[#This Row],[Qsup Secção P]]=" -", " -", Tabela1[[#This Row],[Quantidade máxima (q) (tonelada)]]/Tabela1[[#This Row],[Qsup Secção P]])</f>
        <v xml:space="preserve"> -</v>
      </c>
      <c r="Y834" s="153" t="str">
        <f>IF(Tabela1[[#This Row],[Qsup Secção E]]=" -", " -", Tabela1[[#This Row],[Quantidade máxima (q) (tonelada)]]/Tabela1[[#This Row],[Qsup Secção E]])</f>
        <v xml:space="preserve"> -</v>
      </c>
      <c r="Z8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5" spans="2:27" s="1" customFormat="1" x14ac:dyDescent="0.3">
      <c r="B835" s="145"/>
      <c r="C835" s="146"/>
      <c r="D835" s="146"/>
      <c r="E835" s="146"/>
      <c r="F835" s="146"/>
      <c r="G835" s="146"/>
      <c r="H835" s="147"/>
      <c r="I835" s="146"/>
      <c r="J835" s="146"/>
      <c r="K835" s="146"/>
      <c r="L8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5" s="151" t="str">
        <f>IF(Tabela1[[#This Row],[Qinf Secção H]]=" -", " -", Tabela1[[#This Row],[Quantidade máxima (q) (tonelada)]]/Tabela1[[#This Row],[Qinf Secção H]])</f>
        <v xml:space="preserve"> -</v>
      </c>
      <c r="U835" s="152" t="str">
        <f>IF(Tabela1[[#This Row],[Qinf Secção P]]=" -", " -", Tabela1[[#This Row],[Quantidade máxima (q) (tonelada)]]/Tabela1[[#This Row],[Qinf Secção P]])</f>
        <v xml:space="preserve"> -</v>
      </c>
      <c r="V835" s="153" t="str">
        <f>IF(Tabela1[[#This Row],[Qinf Secção E]]=" -", " -", Tabela1[[#This Row],[Quantidade máxima (q) (tonelada)]]/Tabela1[[#This Row],[Qinf Secção E]])</f>
        <v xml:space="preserve"> -</v>
      </c>
      <c r="W835" s="152" t="str">
        <f>IF(Tabela1[[#This Row],[Qsup Secção H]]=" -", " -", Tabela1[[#This Row],[Quantidade máxima (q) (tonelada)]]/Tabela1[[#This Row],[Qsup Secção H]])</f>
        <v xml:space="preserve"> -</v>
      </c>
      <c r="X835" s="152" t="str">
        <f>IF(Tabela1[[#This Row],[Qsup Secção P]]=" -", " -", Tabela1[[#This Row],[Quantidade máxima (q) (tonelada)]]/Tabela1[[#This Row],[Qsup Secção P]])</f>
        <v xml:space="preserve"> -</v>
      </c>
      <c r="Y835" s="153" t="str">
        <f>IF(Tabela1[[#This Row],[Qsup Secção E]]=" -", " -", Tabela1[[#This Row],[Quantidade máxima (q) (tonelada)]]/Tabela1[[#This Row],[Qsup Secção E]])</f>
        <v xml:space="preserve"> -</v>
      </c>
      <c r="Z8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6" spans="2:27" s="1" customFormat="1" x14ac:dyDescent="0.3">
      <c r="B836" s="145"/>
      <c r="C836" s="146"/>
      <c r="D836" s="146"/>
      <c r="E836" s="146"/>
      <c r="F836" s="146"/>
      <c r="G836" s="146"/>
      <c r="H836" s="147"/>
      <c r="I836" s="146"/>
      <c r="J836" s="146"/>
      <c r="K836" s="146"/>
      <c r="L8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6" s="151" t="str">
        <f>IF(Tabela1[[#This Row],[Qinf Secção H]]=" -", " -", Tabela1[[#This Row],[Quantidade máxima (q) (tonelada)]]/Tabela1[[#This Row],[Qinf Secção H]])</f>
        <v xml:space="preserve"> -</v>
      </c>
      <c r="U836" s="152" t="str">
        <f>IF(Tabela1[[#This Row],[Qinf Secção P]]=" -", " -", Tabela1[[#This Row],[Quantidade máxima (q) (tonelada)]]/Tabela1[[#This Row],[Qinf Secção P]])</f>
        <v xml:space="preserve"> -</v>
      </c>
      <c r="V836" s="153" t="str">
        <f>IF(Tabela1[[#This Row],[Qinf Secção E]]=" -", " -", Tabela1[[#This Row],[Quantidade máxima (q) (tonelada)]]/Tabela1[[#This Row],[Qinf Secção E]])</f>
        <v xml:space="preserve"> -</v>
      </c>
      <c r="W836" s="152" t="str">
        <f>IF(Tabela1[[#This Row],[Qsup Secção H]]=" -", " -", Tabela1[[#This Row],[Quantidade máxima (q) (tonelada)]]/Tabela1[[#This Row],[Qsup Secção H]])</f>
        <v xml:space="preserve"> -</v>
      </c>
      <c r="X836" s="152" t="str">
        <f>IF(Tabela1[[#This Row],[Qsup Secção P]]=" -", " -", Tabela1[[#This Row],[Quantidade máxima (q) (tonelada)]]/Tabela1[[#This Row],[Qsup Secção P]])</f>
        <v xml:space="preserve"> -</v>
      </c>
      <c r="Y836" s="153" t="str">
        <f>IF(Tabela1[[#This Row],[Qsup Secção E]]=" -", " -", Tabela1[[#This Row],[Quantidade máxima (q) (tonelada)]]/Tabela1[[#This Row],[Qsup Secção E]])</f>
        <v xml:space="preserve"> -</v>
      </c>
      <c r="Z8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7" spans="2:27" s="1" customFormat="1" x14ac:dyDescent="0.3">
      <c r="B837" s="145"/>
      <c r="C837" s="146"/>
      <c r="D837" s="146"/>
      <c r="E837" s="146"/>
      <c r="F837" s="146"/>
      <c r="G837" s="146"/>
      <c r="H837" s="147"/>
      <c r="I837" s="146"/>
      <c r="J837" s="146"/>
      <c r="K837" s="146"/>
      <c r="L8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7" s="151" t="str">
        <f>IF(Tabela1[[#This Row],[Qinf Secção H]]=" -", " -", Tabela1[[#This Row],[Quantidade máxima (q) (tonelada)]]/Tabela1[[#This Row],[Qinf Secção H]])</f>
        <v xml:space="preserve"> -</v>
      </c>
      <c r="U837" s="152" t="str">
        <f>IF(Tabela1[[#This Row],[Qinf Secção P]]=" -", " -", Tabela1[[#This Row],[Quantidade máxima (q) (tonelada)]]/Tabela1[[#This Row],[Qinf Secção P]])</f>
        <v xml:space="preserve"> -</v>
      </c>
      <c r="V837" s="153" t="str">
        <f>IF(Tabela1[[#This Row],[Qinf Secção E]]=" -", " -", Tabela1[[#This Row],[Quantidade máxima (q) (tonelada)]]/Tabela1[[#This Row],[Qinf Secção E]])</f>
        <v xml:space="preserve"> -</v>
      </c>
      <c r="W837" s="152" t="str">
        <f>IF(Tabela1[[#This Row],[Qsup Secção H]]=" -", " -", Tabela1[[#This Row],[Quantidade máxima (q) (tonelada)]]/Tabela1[[#This Row],[Qsup Secção H]])</f>
        <v xml:space="preserve"> -</v>
      </c>
      <c r="X837" s="152" t="str">
        <f>IF(Tabela1[[#This Row],[Qsup Secção P]]=" -", " -", Tabela1[[#This Row],[Quantidade máxima (q) (tonelada)]]/Tabela1[[#This Row],[Qsup Secção P]])</f>
        <v xml:space="preserve"> -</v>
      </c>
      <c r="Y837" s="153" t="str">
        <f>IF(Tabela1[[#This Row],[Qsup Secção E]]=" -", " -", Tabela1[[#This Row],[Quantidade máxima (q) (tonelada)]]/Tabela1[[#This Row],[Qsup Secção E]])</f>
        <v xml:space="preserve"> -</v>
      </c>
      <c r="Z8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8" spans="2:27" s="1" customFormat="1" x14ac:dyDescent="0.3">
      <c r="B838" s="145"/>
      <c r="C838" s="146"/>
      <c r="D838" s="146"/>
      <c r="E838" s="146"/>
      <c r="F838" s="146"/>
      <c r="G838" s="146"/>
      <c r="H838" s="147"/>
      <c r="I838" s="146"/>
      <c r="J838" s="146"/>
      <c r="K838" s="146"/>
      <c r="L8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8" s="151" t="str">
        <f>IF(Tabela1[[#This Row],[Qinf Secção H]]=" -", " -", Tabela1[[#This Row],[Quantidade máxima (q) (tonelada)]]/Tabela1[[#This Row],[Qinf Secção H]])</f>
        <v xml:space="preserve"> -</v>
      </c>
      <c r="U838" s="152" t="str">
        <f>IF(Tabela1[[#This Row],[Qinf Secção P]]=" -", " -", Tabela1[[#This Row],[Quantidade máxima (q) (tonelada)]]/Tabela1[[#This Row],[Qinf Secção P]])</f>
        <v xml:space="preserve"> -</v>
      </c>
      <c r="V838" s="153" t="str">
        <f>IF(Tabela1[[#This Row],[Qinf Secção E]]=" -", " -", Tabela1[[#This Row],[Quantidade máxima (q) (tonelada)]]/Tabela1[[#This Row],[Qinf Secção E]])</f>
        <v xml:space="preserve"> -</v>
      </c>
      <c r="W838" s="152" t="str">
        <f>IF(Tabela1[[#This Row],[Qsup Secção H]]=" -", " -", Tabela1[[#This Row],[Quantidade máxima (q) (tonelada)]]/Tabela1[[#This Row],[Qsup Secção H]])</f>
        <v xml:space="preserve"> -</v>
      </c>
      <c r="X838" s="152" t="str">
        <f>IF(Tabela1[[#This Row],[Qsup Secção P]]=" -", " -", Tabela1[[#This Row],[Quantidade máxima (q) (tonelada)]]/Tabela1[[#This Row],[Qsup Secção P]])</f>
        <v xml:space="preserve"> -</v>
      </c>
      <c r="Y838" s="153" t="str">
        <f>IF(Tabela1[[#This Row],[Qsup Secção E]]=" -", " -", Tabela1[[#This Row],[Quantidade máxima (q) (tonelada)]]/Tabela1[[#This Row],[Qsup Secção E]])</f>
        <v xml:space="preserve"> -</v>
      </c>
      <c r="Z8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39" spans="2:27" s="1" customFormat="1" x14ac:dyDescent="0.3">
      <c r="B839" s="145"/>
      <c r="C839" s="146"/>
      <c r="D839" s="146"/>
      <c r="E839" s="146"/>
      <c r="F839" s="146"/>
      <c r="G839" s="146"/>
      <c r="H839" s="147"/>
      <c r="I839" s="146"/>
      <c r="J839" s="146"/>
      <c r="K839" s="146"/>
      <c r="L8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39" s="151" t="str">
        <f>IF(Tabela1[[#This Row],[Qinf Secção H]]=" -", " -", Tabela1[[#This Row],[Quantidade máxima (q) (tonelada)]]/Tabela1[[#This Row],[Qinf Secção H]])</f>
        <v xml:space="preserve"> -</v>
      </c>
      <c r="U839" s="152" t="str">
        <f>IF(Tabela1[[#This Row],[Qinf Secção P]]=" -", " -", Tabela1[[#This Row],[Quantidade máxima (q) (tonelada)]]/Tabela1[[#This Row],[Qinf Secção P]])</f>
        <v xml:space="preserve"> -</v>
      </c>
      <c r="V839" s="153" t="str">
        <f>IF(Tabela1[[#This Row],[Qinf Secção E]]=" -", " -", Tabela1[[#This Row],[Quantidade máxima (q) (tonelada)]]/Tabela1[[#This Row],[Qinf Secção E]])</f>
        <v xml:space="preserve"> -</v>
      </c>
      <c r="W839" s="152" t="str">
        <f>IF(Tabela1[[#This Row],[Qsup Secção H]]=" -", " -", Tabela1[[#This Row],[Quantidade máxima (q) (tonelada)]]/Tabela1[[#This Row],[Qsup Secção H]])</f>
        <v xml:space="preserve"> -</v>
      </c>
      <c r="X839" s="152" t="str">
        <f>IF(Tabela1[[#This Row],[Qsup Secção P]]=" -", " -", Tabela1[[#This Row],[Quantidade máxima (q) (tonelada)]]/Tabela1[[#This Row],[Qsup Secção P]])</f>
        <v xml:space="preserve"> -</v>
      </c>
      <c r="Y839" s="153" t="str">
        <f>IF(Tabela1[[#This Row],[Qsup Secção E]]=" -", " -", Tabela1[[#This Row],[Quantidade máxima (q) (tonelada)]]/Tabela1[[#This Row],[Qsup Secção E]])</f>
        <v xml:space="preserve"> -</v>
      </c>
      <c r="Z8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0" spans="2:27" s="1" customFormat="1" x14ac:dyDescent="0.3">
      <c r="B840" s="145"/>
      <c r="C840" s="146"/>
      <c r="D840" s="146"/>
      <c r="E840" s="146"/>
      <c r="F840" s="146"/>
      <c r="G840" s="146"/>
      <c r="H840" s="147"/>
      <c r="I840" s="146"/>
      <c r="J840" s="146"/>
      <c r="K840" s="146"/>
      <c r="L8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0" s="151" t="str">
        <f>IF(Tabela1[[#This Row],[Qinf Secção H]]=" -", " -", Tabela1[[#This Row],[Quantidade máxima (q) (tonelada)]]/Tabela1[[#This Row],[Qinf Secção H]])</f>
        <v xml:space="preserve"> -</v>
      </c>
      <c r="U840" s="152" t="str">
        <f>IF(Tabela1[[#This Row],[Qinf Secção P]]=" -", " -", Tabela1[[#This Row],[Quantidade máxima (q) (tonelada)]]/Tabela1[[#This Row],[Qinf Secção P]])</f>
        <v xml:space="preserve"> -</v>
      </c>
      <c r="V840" s="153" t="str">
        <f>IF(Tabela1[[#This Row],[Qinf Secção E]]=" -", " -", Tabela1[[#This Row],[Quantidade máxima (q) (tonelada)]]/Tabela1[[#This Row],[Qinf Secção E]])</f>
        <v xml:space="preserve"> -</v>
      </c>
      <c r="W840" s="152" t="str">
        <f>IF(Tabela1[[#This Row],[Qsup Secção H]]=" -", " -", Tabela1[[#This Row],[Quantidade máxima (q) (tonelada)]]/Tabela1[[#This Row],[Qsup Secção H]])</f>
        <v xml:space="preserve"> -</v>
      </c>
      <c r="X840" s="152" t="str">
        <f>IF(Tabela1[[#This Row],[Qsup Secção P]]=" -", " -", Tabela1[[#This Row],[Quantidade máxima (q) (tonelada)]]/Tabela1[[#This Row],[Qsup Secção P]])</f>
        <v xml:space="preserve"> -</v>
      </c>
      <c r="Y840" s="153" t="str">
        <f>IF(Tabela1[[#This Row],[Qsup Secção E]]=" -", " -", Tabela1[[#This Row],[Quantidade máxima (q) (tonelada)]]/Tabela1[[#This Row],[Qsup Secção E]])</f>
        <v xml:space="preserve"> -</v>
      </c>
      <c r="Z8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1" spans="2:27" s="1" customFormat="1" x14ac:dyDescent="0.3">
      <c r="B841" s="145"/>
      <c r="C841" s="146"/>
      <c r="D841" s="146"/>
      <c r="E841" s="146"/>
      <c r="F841" s="146"/>
      <c r="G841" s="146"/>
      <c r="H841" s="147"/>
      <c r="I841" s="146"/>
      <c r="J841" s="146"/>
      <c r="K841" s="146"/>
      <c r="L8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1" s="151" t="str">
        <f>IF(Tabela1[[#This Row],[Qinf Secção H]]=" -", " -", Tabela1[[#This Row],[Quantidade máxima (q) (tonelada)]]/Tabela1[[#This Row],[Qinf Secção H]])</f>
        <v xml:space="preserve"> -</v>
      </c>
      <c r="U841" s="152" t="str">
        <f>IF(Tabela1[[#This Row],[Qinf Secção P]]=" -", " -", Tabela1[[#This Row],[Quantidade máxima (q) (tonelada)]]/Tabela1[[#This Row],[Qinf Secção P]])</f>
        <v xml:space="preserve"> -</v>
      </c>
      <c r="V841" s="153" t="str">
        <f>IF(Tabela1[[#This Row],[Qinf Secção E]]=" -", " -", Tabela1[[#This Row],[Quantidade máxima (q) (tonelada)]]/Tabela1[[#This Row],[Qinf Secção E]])</f>
        <v xml:space="preserve"> -</v>
      </c>
      <c r="W841" s="152" t="str">
        <f>IF(Tabela1[[#This Row],[Qsup Secção H]]=" -", " -", Tabela1[[#This Row],[Quantidade máxima (q) (tonelada)]]/Tabela1[[#This Row],[Qsup Secção H]])</f>
        <v xml:space="preserve"> -</v>
      </c>
      <c r="X841" s="152" t="str">
        <f>IF(Tabela1[[#This Row],[Qsup Secção P]]=" -", " -", Tabela1[[#This Row],[Quantidade máxima (q) (tonelada)]]/Tabela1[[#This Row],[Qsup Secção P]])</f>
        <v xml:space="preserve"> -</v>
      </c>
      <c r="Y841" s="153" t="str">
        <f>IF(Tabela1[[#This Row],[Qsup Secção E]]=" -", " -", Tabela1[[#This Row],[Quantidade máxima (q) (tonelada)]]/Tabela1[[#This Row],[Qsup Secção E]])</f>
        <v xml:space="preserve"> -</v>
      </c>
      <c r="Z8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2" spans="2:27" s="1" customFormat="1" x14ac:dyDescent="0.3">
      <c r="B842" s="145"/>
      <c r="C842" s="146"/>
      <c r="D842" s="146"/>
      <c r="E842" s="146"/>
      <c r="F842" s="146"/>
      <c r="G842" s="146"/>
      <c r="H842" s="147"/>
      <c r="I842" s="146"/>
      <c r="J842" s="146"/>
      <c r="K842" s="146"/>
      <c r="L8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2" s="151" t="str">
        <f>IF(Tabela1[[#This Row],[Qinf Secção H]]=" -", " -", Tabela1[[#This Row],[Quantidade máxima (q) (tonelada)]]/Tabela1[[#This Row],[Qinf Secção H]])</f>
        <v xml:space="preserve"> -</v>
      </c>
      <c r="U842" s="152" t="str">
        <f>IF(Tabela1[[#This Row],[Qinf Secção P]]=" -", " -", Tabela1[[#This Row],[Quantidade máxima (q) (tonelada)]]/Tabela1[[#This Row],[Qinf Secção P]])</f>
        <v xml:space="preserve"> -</v>
      </c>
      <c r="V842" s="153" t="str">
        <f>IF(Tabela1[[#This Row],[Qinf Secção E]]=" -", " -", Tabela1[[#This Row],[Quantidade máxima (q) (tonelada)]]/Tabela1[[#This Row],[Qinf Secção E]])</f>
        <v xml:space="preserve"> -</v>
      </c>
      <c r="W842" s="152" t="str">
        <f>IF(Tabela1[[#This Row],[Qsup Secção H]]=" -", " -", Tabela1[[#This Row],[Quantidade máxima (q) (tonelada)]]/Tabela1[[#This Row],[Qsup Secção H]])</f>
        <v xml:space="preserve"> -</v>
      </c>
      <c r="X842" s="152" t="str">
        <f>IF(Tabela1[[#This Row],[Qsup Secção P]]=" -", " -", Tabela1[[#This Row],[Quantidade máxima (q) (tonelada)]]/Tabela1[[#This Row],[Qsup Secção P]])</f>
        <v xml:space="preserve"> -</v>
      </c>
      <c r="Y842" s="153" t="str">
        <f>IF(Tabela1[[#This Row],[Qsup Secção E]]=" -", " -", Tabela1[[#This Row],[Quantidade máxima (q) (tonelada)]]/Tabela1[[#This Row],[Qsup Secção E]])</f>
        <v xml:space="preserve"> -</v>
      </c>
      <c r="Z8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3" spans="2:27" s="1" customFormat="1" x14ac:dyDescent="0.3">
      <c r="B843" s="145"/>
      <c r="C843" s="146"/>
      <c r="D843" s="146"/>
      <c r="E843" s="146"/>
      <c r="F843" s="146"/>
      <c r="G843" s="146"/>
      <c r="H843" s="147"/>
      <c r="I843" s="146"/>
      <c r="J843" s="146"/>
      <c r="K843" s="146"/>
      <c r="L8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3" s="151" t="str">
        <f>IF(Tabela1[[#This Row],[Qinf Secção H]]=" -", " -", Tabela1[[#This Row],[Quantidade máxima (q) (tonelada)]]/Tabela1[[#This Row],[Qinf Secção H]])</f>
        <v xml:space="preserve"> -</v>
      </c>
      <c r="U843" s="152" t="str">
        <f>IF(Tabela1[[#This Row],[Qinf Secção P]]=" -", " -", Tabela1[[#This Row],[Quantidade máxima (q) (tonelada)]]/Tabela1[[#This Row],[Qinf Secção P]])</f>
        <v xml:space="preserve"> -</v>
      </c>
      <c r="V843" s="153" t="str">
        <f>IF(Tabela1[[#This Row],[Qinf Secção E]]=" -", " -", Tabela1[[#This Row],[Quantidade máxima (q) (tonelada)]]/Tabela1[[#This Row],[Qinf Secção E]])</f>
        <v xml:space="preserve"> -</v>
      </c>
      <c r="W843" s="152" t="str">
        <f>IF(Tabela1[[#This Row],[Qsup Secção H]]=" -", " -", Tabela1[[#This Row],[Quantidade máxima (q) (tonelada)]]/Tabela1[[#This Row],[Qsup Secção H]])</f>
        <v xml:space="preserve"> -</v>
      </c>
      <c r="X843" s="152" t="str">
        <f>IF(Tabela1[[#This Row],[Qsup Secção P]]=" -", " -", Tabela1[[#This Row],[Quantidade máxima (q) (tonelada)]]/Tabela1[[#This Row],[Qsup Secção P]])</f>
        <v xml:space="preserve"> -</v>
      </c>
      <c r="Y843" s="153" t="str">
        <f>IF(Tabela1[[#This Row],[Qsup Secção E]]=" -", " -", Tabela1[[#This Row],[Quantidade máxima (q) (tonelada)]]/Tabela1[[#This Row],[Qsup Secção E]])</f>
        <v xml:space="preserve"> -</v>
      </c>
      <c r="Z8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4" spans="2:27" s="1" customFormat="1" x14ac:dyDescent="0.3">
      <c r="B844" s="145"/>
      <c r="C844" s="146"/>
      <c r="D844" s="146"/>
      <c r="E844" s="146"/>
      <c r="F844" s="146"/>
      <c r="G844" s="146"/>
      <c r="H844" s="147"/>
      <c r="I844" s="146"/>
      <c r="J844" s="146"/>
      <c r="K844" s="146"/>
      <c r="L8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4" s="151" t="str">
        <f>IF(Tabela1[[#This Row],[Qinf Secção H]]=" -", " -", Tabela1[[#This Row],[Quantidade máxima (q) (tonelada)]]/Tabela1[[#This Row],[Qinf Secção H]])</f>
        <v xml:space="preserve"> -</v>
      </c>
      <c r="U844" s="152" t="str">
        <f>IF(Tabela1[[#This Row],[Qinf Secção P]]=" -", " -", Tabela1[[#This Row],[Quantidade máxima (q) (tonelada)]]/Tabela1[[#This Row],[Qinf Secção P]])</f>
        <v xml:space="preserve"> -</v>
      </c>
      <c r="V844" s="153" t="str">
        <f>IF(Tabela1[[#This Row],[Qinf Secção E]]=" -", " -", Tabela1[[#This Row],[Quantidade máxima (q) (tonelada)]]/Tabela1[[#This Row],[Qinf Secção E]])</f>
        <v xml:space="preserve"> -</v>
      </c>
      <c r="W844" s="152" t="str">
        <f>IF(Tabela1[[#This Row],[Qsup Secção H]]=" -", " -", Tabela1[[#This Row],[Quantidade máxima (q) (tonelada)]]/Tabela1[[#This Row],[Qsup Secção H]])</f>
        <v xml:space="preserve"> -</v>
      </c>
      <c r="X844" s="152" t="str">
        <f>IF(Tabela1[[#This Row],[Qsup Secção P]]=" -", " -", Tabela1[[#This Row],[Quantidade máxima (q) (tonelada)]]/Tabela1[[#This Row],[Qsup Secção P]])</f>
        <v xml:space="preserve"> -</v>
      </c>
      <c r="Y844" s="153" t="str">
        <f>IF(Tabela1[[#This Row],[Qsup Secção E]]=" -", " -", Tabela1[[#This Row],[Quantidade máxima (q) (tonelada)]]/Tabela1[[#This Row],[Qsup Secção E]])</f>
        <v xml:space="preserve"> -</v>
      </c>
      <c r="Z8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5" spans="2:27" s="1" customFormat="1" x14ac:dyDescent="0.3">
      <c r="B845" s="145"/>
      <c r="C845" s="146"/>
      <c r="D845" s="146"/>
      <c r="E845" s="146"/>
      <c r="F845" s="146"/>
      <c r="G845" s="146"/>
      <c r="H845" s="147"/>
      <c r="I845" s="146"/>
      <c r="J845" s="146"/>
      <c r="K845" s="146"/>
      <c r="L8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5" s="151" t="str">
        <f>IF(Tabela1[[#This Row],[Qinf Secção H]]=" -", " -", Tabela1[[#This Row],[Quantidade máxima (q) (tonelada)]]/Tabela1[[#This Row],[Qinf Secção H]])</f>
        <v xml:space="preserve"> -</v>
      </c>
      <c r="U845" s="152" t="str">
        <f>IF(Tabela1[[#This Row],[Qinf Secção P]]=" -", " -", Tabela1[[#This Row],[Quantidade máxima (q) (tonelada)]]/Tabela1[[#This Row],[Qinf Secção P]])</f>
        <v xml:space="preserve"> -</v>
      </c>
      <c r="V845" s="153" t="str">
        <f>IF(Tabela1[[#This Row],[Qinf Secção E]]=" -", " -", Tabela1[[#This Row],[Quantidade máxima (q) (tonelada)]]/Tabela1[[#This Row],[Qinf Secção E]])</f>
        <v xml:space="preserve"> -</v>
      </c>
      <c r="W845" s="152" t="str">
        <f>IF(Tabela1[[#This Row],[Qsup Secção H]]=" -", " -", Tabela1[[#This Row],[Quantidade máxima (q) (tonelada)]]/Tabela1[[#This Row],[Qsup Secção H]])</f>
        <v xml:space="preserve"> -</v>
      </c>
      <c r="X845" s="152" t="str">
        <f>IF(Tabela1[[#This Row],[Qsup Secção P]]=" -", " -", Tabela1[[#This Row],[Quantidade máxima (q) (tonelada)]]/Tabela1[[#This Row],[Qsup Secção P]])</f>
        <v xml:space="preserve"> -</v>
      </c>
      <c r="Y845" s="153" t="str">
        <f>IF(Tabela1[[#This Row],[Qsup Secção E]]=" -", " -", Tabela1[[#This Row],[Quantidade máxima (q) (tonelada)]]/Tabela1[[#This Row],[Qsup Secção E]])</f>
        <v xml:space="preserve"> -</v>
      </c>
      <c r="Z8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6" spans="2:27" s="1" customFormat="1" x14ac:dyDescent="0.3">
      <c r="B846" s="145"/>
      <c r="C846" s="146"/>
      <c r="D846" s="146"/>
      <c r="E846" s="146"/>
      <c r="F846" s="146"/>
      <c r="G846" s="146"/>
      <c r="H846" s="147"/>
      <c r="I846" s="146"/>
      <c r="J846" s="146"/>
      <c r="K846" s="146"/>
      <c r="L8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6" s="151" t="str">
        <f>IF(Tabela1[[#This Row],[Qinf Secção H]]=" -", " -", Tabela1[[#This Row],[Quantidade máxima (q) (tonelada)]]/Tabela1[[#This Row],[Qinf Secção H]])</f>
        <v xml:space="preserve"> -</v>
      </c>
      <c r="U846" s="152" t="str">
        <f>IF(Tabela1[[#This Row],[Qinf Secção P]]=" -", " -", Tabela1[[#This Row],[Quantidade máxima (q) (tonelada)]]/Tabela1[[#This Row],[Qinf Secção P]])</f>
        <v xml:space="preserve"> -</v>
      </c>
      <c r="V846" s="153" t="str">
        <f>IF(Tabela1[[#This Row],[Qinf Secção E]]=" -", " -", Tabela1[[#This Row],[Quantidade máxima (q) (tonelada)]]/Tabela1[[#This Row],[Qinf Secção E]])</f>
        <v xml:space="preserve"> -</v>
      </c>
      <c r="W846" s="152" t="str">
        <f>IF(Tabela1[[#This Row],[Qsup Secção H]]=" -", " -", Tabela1[[#This Row],[Quantidade máxima (q) (tonelada)]]/Tabela1[[#This Row],[Qsup Secção H]])</f>
        <v xml:space="preserve"> -</v>
      </c>
      <c r="X846" s="152" t="str">
        <f>IF(Tabela1[[#This Row],[Qsup Secção P]]=" -", " -", Tabela1[[#This Row],[Quantidade máxima (q) (tonelada)]]/Tabela1[[#This Row],[Qsup Secção P]])</f>
        <v xml:space="preserve"> -</v>
      </c>
      <c r="Y846" s="153" t="str">
        <f>IF(Tabela1[[#This Row],[Qsup Secção E]]=" -", " -", Tabela1[[#This Row],[Quantidade máxima (q) (tonelada)]]/Tabela1[[#This Row],[Qsup Secção E]])</f>
        <v xml:space="preserve"> -</v>
      </c>
      <c r="Z8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7" spans="2:27" s="1" customFormat="1" x14ac:dyDescent="0.3">
      <c r="B847" s="145"/>
      <c r="C847" s="146"/>
      <c r="D847" s="146"/>
      <c r="E847" s="146"/>
      <c r="F847" s="146"/>
      <c r="G847" s="146"/>
      <c r="H847" s="147"/>
      <c r="I847" s="146"/>
      <c r="J847" s="146"/>
      <c r="K847" s="146"/>
      <c r="L8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7" s="151" t="str">
        <f>IF(Tabela1[[#This Row],[Qinf Secção H]]=" -", " -", Tabela1[[#This Row],[Quantidade máxima (q) (tonelada)]]/Tabela1[[#This Row],[Qinf Secção H]])</f>
        <v xml:space="preserve"> -</v>
      </c>
      <c r="U847" s="152" t="str">
        <f>IF(Tabela1[[#This Row],[Qinf Secção P]]=" -", " -", Tabela1[[#This Row],[Quantidade máxima (q) (tonelada)]]/Tabela1[[#This Row],[Qinf Secção P]])</f>
        <v xml:space="preserve"> -</v>
      </c>
      <c r="V847" s="153" t="str">
        <f>IF(Tabela1[[#This Row],[Qinf Secção E]]=" -", " -", Tabela1[[#This Row],[Quantidade máxima (q) (tonelada)]]/Tabela1[[#This Row],[Qinf Secção E]])</f>
        <v xml:space="preserve"> -</v>
      </c>
      <c r="W847" s="152" t="str">
        <f>IF(Tabela1[[#This Row],[Qsup Secção H]]=" -", " -", Tabela1[[#This Row],[Quantidade máxima (q) (tonelada)]]/Tabela1[[#This Row],[Qsup Secção H]])</f>
        <v xml:space="preserve"> -</v>
      </c>
      <c r="X847" s="152" t="str">
        <f>IF(Tabela1[[#This Row],[Qsup Secção P]]=" -", " -", Tabela1[[#This Row],[Quantidade máxima (q) (tonelada)]]/Tabela1[[#This Row],[Qsup Secção P]])</f>
        <v xml:space="preserve"> -</v>
      </c>
      <c r="Y847" s="153" t="str">
        <f>IF(Tabela1[[#This Row],[Qsup Secção E]]=" -", " -", Tabela1[[#This Row],[Quantidade máxima (q) (tonelada)]]/Tabela1[[#This Row],[Qsup Secção E]])</f>
        <v xml:space="preserve"> -</v>
      </c>
      <c r="Z8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8" spans="2:27" s="1" customFormat="1" x14ac:dyDescent="0.3">
      <c r="B848" s="145"/>
      <c r="C848" s="146"/>
      <c r="D848" s="146"/>
      <c r="E848" s="146"/>
      <c r="F848" s="146"/>
      <c r="G848" s="146"/>
      <c r="H848" s="147"/>
      <c r="I848" s="146"/>
      <c r="J848" s="146"/>
      <c r="K848" s="146"/>
      <c r="L8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8" s="151" t="str">
        <f>IF(Tabela1[[#This Row],[Qinf Secção H]]=" -", " -", Tabela1[[#This Row],[Quantidade máxima (q) (tonelada)]]/Tabela1[[#This Row],[Qinf Secção H]])</f>
        <v xml:space="preserve"> -</v>
      </c>
      <c r="U848" s="152" t="str">
        <f>IF(Tabela1[[#This Row],[Qinf Secção P]]=" -", " -", Tabela1[[#This Row],[Quantidade máxima (q) (tonelada)]]/Tabela1[[#This Row],[Qinf Secção P]])</f>
        <v xml:space="preserve"> -</v>
      </c>
      <c r="V848" s="153" t="str">
        <f>IF(Tabela1[[#This Row],[Qinf Secção E]]=" -", " -", Tabela1[[#This Row],[Quantidade máxima (q) (tonelada)]]/Tabela1[[#This Row],[Qinf Secção E]])</f>
        <v xml:space="preserve"> -</v>
      </c>
      <c r="W848" s="152" t="str">
        <f>IF(Tabela1[[#This Row],[Qsup Secção H]]=" -", " -", Tabela1[[#This Row],[Quantidade máxima (q) (tonelada)]]/Tabela1[[#This Row],[Qsup Secção H]])</f>
        <v xml:space="preserve"> -</v>
      </c>
      <c r="X848" s="152" t="str">
        <f>IF(Tabela1[[#This Row],[Qsup Secção P]]=" -", " -", Tabela1[[#This Row],[Quantidade máxima (q) (tonelada)]]/Tabela1[[#This Row],[Qsup Secção P]])</f>
        <v xml:space="preserve"> -</v>
      </c>
      <c r="Y848" s="153" t="str">
        <f>IF(Tabela1[[#This Row],[Qsup Secção E]]=" -", " -", Tabela1[[#This Row],[Quantidade máxima (q) (tonelada)]]/Tabela1[[#This Row],[Qsup Secção E]])</f>
        <v xml:space="preserve"> -</v>
      </c>
      <c r="Z8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49" spans="2:27" s="1" customFormat="1" x14ac:dyDescent="0.3">
      <c r="B849" s="145"/>
      <c r="C849" s="146"/>
      <c r="D849" s="146"/>
      <c r="E849" s="146"/>
      <c r="F849" s="146"/>
      <c r="G849" s="146"/>
      <c r="H849" s="147"/>
      <c r="I849" s="146"/>
      <c r="J849" s="146"/>
      <c r="K849" s="146"/>
      <c r="L8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49" s="151" t="str">
        <f>IF(Tabela1[[#This Row],[Qinf Secção H]]=" -", " -", Tabela1[[#This Row],[Quantidade máxima (q) (tonelada)]]/Tabela1[[#This Row],[Qinf Secção H]])</f>
        <v xml:space="preserve"> -</v>
      </c>
      <c r="U849" s="152" t="str">
        <f>IF(Tabela1[[#This Row],[Qinf Secção P]]=" -", " -", Tabela1[[#This Row],[Quantidade máxima (q) (tonelada)]]/Tabela1[[#This Row],[Qinf Secção P]])</f>
        <v xml:space="preserve"> -</v>
      </c>
      <c r="V849" s="153" t="str">
        <f>IF(Tabela1[[#This Row],[Qinf Secção E]]=" -", " -", Tabela1[[#This Row],[Quantidade máxima (q) (tonelada)]]/Tabela1[[#This Row],[Qinf Secção E]])</f>
        <v xml:space="preserve"> -</v>
      </c>
      <c r="W849" s="152" t="str">
        <f>IF(Tabela1[[#This Row],[Qsup Secção H]]=" -", " -", Tabela1[[#This Row],[Quantidade máxima (q) (tonelada)]]/Tabela1[[#This Row],[Qsup Secção H]])</f>
        <v xml:space="preserve"> -</v>
      </c>
      <c r="X849" s="152" t="str">
        <f>IF(Tabela1[[#This Row],[Qsup Secção P]]=" -", " -", Tabela1[[#This Row],[Quantidade máxima (q) (tonelada)]]/Tabela1[[#This Row],[Qsup Secção P]])</f>
        <v xml:space="preserve"> -</v>
      </c>
      <c r="Y849" s="153" t="str">
        <f>IF(Tabela1[[#This Row],[Qsup Secção E]]=" -", " -", Tabela1[[#This Row],[Quantidade máxima (q) (tonelada)]]/Tabela1[[#This Row],[Qsup Secção E]])</f>
        <v xml:space="preserve"> -</v>
      </c>
      <c r="Z8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0" spans="2:27" s="1" customFormat="1" x14ac:dyDescent="0.3">
      <c r="B850" s="145"/>
      <c r="C850" s="146"/>
      <c r="D850" s="146"/>
      <c r="E850" s="146"/>
      <c r="F850" s="146"/>
      <c r="G850" s="146"/>
      <c r="H850" s="147"/>
      <c r="I850" s="146"/>
      <c r="J850" s="146"/>
      <c r="K850" s="146"/>
      <c r="L8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0" s="151" t="str">
        <f>IF(Tabela1[[#This Row],[Qinf Secção H]]=" -", " -", Tabela1[[#This Row],[Quantidade máxima (q) (tonelada)]]/Tabela1[[#This Row],[Qinf Secção H]])</f>
        <v xml:space="preserve"> -</v>
      </c>
      <c r="U850" s="152" t="str">
        <f>IF(Tabela1[[#This Row],[Qinf Secção P]]=" -", " -", Tabela1[[#This Row],[Quantidade máxima (q) (tonelada)]]/Tabela1[[#This Row],[Qinf Secção P]])</f>
        <v xml:space="preserve"> -</v>
      </c>
      <c r="V850" s="153" t="str">
        <f>IF(Tabela1[[#This Row],[Qinf Secção E]]=" -", " -", Tabela1[[#This Row],[Quantidade máxima (q) (tonelada)]]/Tabela1[[#This Row],[Qinf Secção E]])</f>
        <v xml:space="preserve"> -</v>
      </c>
      <c r="W850" s="152" t="str">
        <f>IF(Tabela1[[#This Row],[Qsup Secção H]]=" -", " -", Tabela1[[#This Row],[Quantidade máxima (q) (tonelada)]]/Tabela1[[#This Row],[Qsup Secção H]])</f>
        <v xml:space="preserve"> -</v>
      </c>
      <c r="X850" s="152" t="str">
        <f>IF(Tabela1[[#This Row],[Qsup Secção P]]=" -", " -", Tabela1[[#This Row],[Quantidade máxima (q) (tonelada)]]/Tabela1[[#This Row],[Qsup Secção P]])</f>
        <v xml:space="preserve"> -</v>
      </c>
      <c r="Y850" s="153" t="str">
        <f>IF(Tabela1[[#This Row],[Qsup Secção E]]=" -", " -", Tabela1[[#This Row],[Quantidade máxima (q) (tonelada)]]/Tabela1[[#This Row],[Qsup Secção E]])</f>
        <v xml:space="preserve"> -</v>
      </c>
      <c r="Z8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1" spans="2:27" s="1" customFormat="1" x14ac:dyDescent="0.3">
      <c r="B851" s="145"/>
      <c r="C851" s="146"/>
      <c r="D851" s="146"/>
      <c r="E851" s="146"/>
      <c r="F851" s="146"/>
      <c r="G851" s="146"/>
      <c r="H851" s="147"/>
      <c r="I851" s="146"/>
      <c r="J851" s="146"/>
      <c r="K851" s="146"/>
      <c r="L8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1" s="151" t="str">
        <f>IF(Tabela1[[#This Row],[Qinf Secção H]]=" -", " -", Tabela1[[#This Row],[Quantidade máxima (q) (tonelada)]]/Tabela1[[#This Row],[Qinf Secção H]])</f>
        <v xml:space="preserve"> -</v>
      </c>
      <c r="U851" s="152" t="str">
        <f>IF(Tabela1[[#This Row],[Qinf Secção P]]=" -", " -", Tabela1[[#This Row],[Quantidade máxima (q) (tonelada)]]/Tabela1[[#This Row],[Qinf Secção P]])</f>
        <v xml:space="preserve"> -</v>
      </c>
      <c r="V851" s="153" t="str">
        <f>IF(Tabela1[[#This Row],[Qinf Secção E]]=" -", " -", Tabela1[[#This Row],[Quantidade máxima (q) (tonelada)]]/Tabela1[[#This Row],[Qinf Secção E]])</f>
        <v xml:space="preserve"> -</v>
      </c>
      <c r="W851" s="152" t="str">
        <f>IF(Tabela1[[#This Row],[Qsup Secção H]]=" -", " -", Tabela1[[#This Row],[Quantidade máxima (q) (tonelada)]]/Tabela1[[#This Row],[Qsup Secção H]])</f>
        <v xml:space="preserve"> -</v>
      </c>
      <c r="X851" s="152" t="str">
        <f>IF(Tabela1[[#This Row],[Qsup Secção P]]=" -", " -", Tabela1[[#This Row],[Quantidade máxima (q) (tonelada)]]/Tabela1[[#This Row],[Qsup Secção P]])</f>
        <v xml:space="preserve"> -</v>
      </c>
      <c r="Y851" s="153" t="str">
        <f>IF(Tabela1[[#This Row],[Qsup Secção E]]=" -", " -", Tabela1[[#This Row],[Quantidade máxima (q) (tonelada)]]/Tabela1[[#This Row],[Qsup Secção E]])</f>
        <v xml:space="preserve"> -</v>
      </c>
      <c r="Z8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2" spans="2:27" s="1" customFormat="1" x14ac:dyDescent="0.3">
      <c r="B852" s="145"/>
      <c r="C852" s="146"/>
      <c r="D852" s="146"/>
      <c r="E852" s="146"/>
      <c r="F852" s="146"/>
      <c r="G852" s="146"/>
      <c r="H852" s="147"/>
      <c r="I852" s="146"/>
      <c r="J852" s="146"/>
      <c r="K852" s="146"/>
      <c r="L8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2" s="151" t="str">
        <f>IF(Tabela1[[#This Row],[Qinf Secção H]]=" -", " -", Tabela1[[#This Row],[Quantidade máxima (q) (tonelada)]]/Tabela1[[#This Row],[Qinf Secção H]])</f>
        <v xml:space="preserve"> -</v>
      </c>
      <c r="U852" s="152" t="str">
        <f>IF(Tabela1[[#This Row],[Qinf Secção P]]=" -", " -", Tabela1[[#This Row],[Quantidade máxima (q) (tonelada)]]/Tabela1[[#This Row],[Qinf Secção P]])</f>
        <v xml:space="preserve"> -</v>
      </c>
      <c r="V852" s="153" t="str">
        <f>IF(Tabela1[[#This Row],[Qinf Secção E]]=" -", " -", Tabela1[[#This Row],[Quantidade máxima (q) (tonelada)]]/Tabela1[[#This Row],[Qinf Secção E]])</f>
        <v xml:space="preserve"> -</v>
      </c>
      <c r="W852" s="152" t="str">
        <f>IF(Tabela1[[#This Row],[Qsup Secção H]]=" -", " -", Tabela1[[#This Row],[Quantidade máxima (q) (tonelada)]]/Tabela1[[#This Row],[Qsup Secção H]])</f>
        <v xml:space="preserve"> -</v>
      </c>
      <c r="X852" s="152" t="str">
        <f>IF(Tabela1[[#This Row],[Qsup Secção P]]=" -", " -", Tabela1[[#This Row],[Quantidade máxima (q) (tonelada)]]/Tabela1[[#This Row],[Qsup Secção P]])</f>
        <v xml:space="preserve"> -</v>
      </c>
      <c r="Y852" s="153" t="str">
        <f>IF(Tabela1[[#This Row],[Qsup Secção E]]=" -", " -", Tabela1[[#This Row],[Quantidade máxima (q) (tonelada)]]/Tabela1[[#This Row],[Qsup Secção E]])</f>
        <v xml:space="preserve"> -</v>
      </c>
      <c r="Z8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3" spans="2:27" s="1" customFormat="1" x14ac:dyDescent="0.3">
      <c r="B853" s="145"/>
      <c r="C853" s="146"/>
      <c r="D853" s="146"/>
      <c r="E853" s="146"/>
      <c r="F853" s="146"/>
      <c r="G853" s="146"/>
      <c r="H853" s="147"/>
      <c r="I853" s="146"/>
      <c r="J853" s="146"/>
      <c r="K853" s="146"/>
      <c r="L8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3" s="151" t="str">
        <f>IF(Tabela1[[#This Row],[Qinf Secção H]]=" -", " -", Tabela1[[#This Row],[Quantidade máxima (q) (tonelada)]]/Tabela1[[#This Row],[Qinf Secção H]])</f>
        <v xml:space="preserve"> -</v>
      </c>
      <c r="U853" s="152" t="str">
        <f>IF(Tabela1[[#This Row],[Qinf Secção P]]=" -", " -", Tabela1[[#This Row],[Quantidade máxima (q) (tonelada)]]/Tabela1[[#This Row],[Qinf Secção P]])</f>
        <v xml:space="preserve"> -</v>
      </c>
      <c r="V853" s="153" t="str">
        <f>IF(Tabela1[[#This Row],[Qinf Secção E]]=" -", " -", Tabela1[[#This Row],[Quantidade máxima (q) (tonelada)]]/Tabela1[[#This Row],[Qinf Secção E]])</f>
        <v xml:space="preserve"> -</v>
      </c>
      <c r="W853" s="152" t="str">
        <f>IF(Tabela1[[#This Row],[Qsup Secção H]]=" -", " -", Tabela1[[#This Row],[Quantidade máxima (q) (tonelada)]]/Tabela1[[#This Row],[Qsup Secção H]])</f>
        <v xml:space="preserve"> -</v>
      </c>
      <c r="X853" s="152" t="str">
        <f>IF(Tabela1[[#This Row],[Qsup Secção P]]=" -", " -", Tabela1[[#This Row],[Quantidade máxima (q) (tonelada)]]/Tabela1[[#This Row],[Qsup Secção P]])</f>
        <v xml:space="preserve"> -</v>
      </c>
      <c r="Y853" s="153" t="str">
        <f>IF(Tabela1[[#This Row],[Qsup Secção E]]=" -", " -", Tabela1[[#This Row],[Quantidade máxima (q) (tonelada)]]/Tabela1[[#This Row],[Qsup Secção E]])</f>
        <v xml:space="preserve"> -</v>
      </c>
      <c r="Z8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4" spans="2:27" s="1" customFormat="1" x14ac:dyDescent="0.3">
      <c r="B854" s="145"/>
      <c r="C854" s="146"/>
      <c r="D854" s="146"/>
      <c r="E854" s="146"/>
      <c r="F854" s="146"/>
      <c r="G854" s="146"/>
      <c r="H854" s="147"/>
      <c r="I854" s="146"/>
      <c r="J854" s="146"/>
      <c r="K854" s="146"/>
      <c r="L8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4" s="151" t="str">
        <f>IF(Tabela1[[#This Row],[Qinf Secção H]]=" -", " -", Tabela1[[#This Row],[Quantidade máxima (q) (tonelada)]]/Tabela1[[#This Row],[Qinf Secção H]])</f>
        <v xml:space="preserve"> -</v>
      </c>
      <c r="U854" s="152" t="str">
        <f>IF(Tabela1[[#This Row],[Qinf Secção P]]=" -", " -", Tabela1[[#This Row],[Quantidade máxima (q) (tonelada)]]/Tabela1[[#This Row],[Qinf Secção P]])</f>
        <v xml:space="preserve"> -</v>
      </c>
      <c r="V854" s="153" t="str">
        <f>IF(Tabela1[[#This Row],[Qinf Secção E]]=" -", " -", Tabela1[[#This Row],[Quantidade máxima (q) (tonelada)]]/Tabela1[[#This Row],[Qinf Secção E]])</f>
        <v xml:space="preserve"> -</v>
      </c>
      <c r="W854" s="152" t="str">
        <f>IF(Tabela1[[#This Row],[Qsup Secção H]]=" -", " -", Tabela1[[#This Row],[Quantidade máxima (q) (tonelada)]]/Tabela1[[#This Row],[Qsup Secção H]])</f>
        <v xml:space="preserve"> -</v>
      </c>
      <c r="X854" s="152" t="str">
        <f>IF(Tabela1[[#This Row],[Qsup Secção P]]=" -", " -", Tabela1[[#This Row],[Quantidade máxima (q) (tonelada)]]/Tabela1[[#This Row],[Qsup Secção P]])</f>
        <v xml:space="preserve"> -</v>
      </c>
      <c r="Y854" s="153" t="str">
        <f>IF(Tabela1[[#This Row],[Qsup Secção E]]=" -", " -", Tabela1[[#This Row],[Quantidade máxima (q) (tonelada)]]/Tabela1[[#This Row],[Qsup Secção E]])</f>
        <v xml:space="preserve"> -</v>
      </c>
      <c r="Z8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5" spans="2:27" s="1" customFormat="1" x14ac:dyDescent="0.3">
      <c r="B855" s="145"/>
      <c r="C855" s="146"/>
      <c r="D855" s="146"/>
      <c r="E855" s="146"/>
      <c r="F855" s="146"/>
      <c r="G855" s="146"/>
      <c r="H855" s="147"/>
      <c r="I855" s="146"/>
      <c r="J855" s="146"/>
      <c r="K855" s="146"/>
      <c r="L8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5" s="151" t="str">
        <f>IF(Tabela1[[#This Row],[Qinf Secção H]]=" -", " -", Tabela1[[#This Row],[Quantidade máxima (q) (tonelada)]]/Tabela1[[#This Row],[Qinf Secção H]])</f>
        <v xml:space="preserve"> -</v>
      </c>
      <c r="U855" s="152" t="str">
        <f>IF(Tabela1[[#This Row],[Qinf Secção P]]=" -", " -", Tabela1[[#This Row],[Quantidade máxima (q) (tonelada)]]/Tabela1[[#This Row],[Qinf Secção P]])</f>
        <v xml:space="preserve"> -</v>
      </c>
      <c r="V855" s="153" t="str">
        <f>IF(Tabela1[[#This Row],[Qinf Secção E]]=" -", " -", Tabela1[[#This Row],[Quantidade máxima (q) (tonelada)]]/Tabela1[[#This Row],[Qinf Secção E]])</f>
        <v xml:space="preserve"> -</v>
      </c>
      <c r="W855" s="152" t="str">
        <f>IF(Tabela1[[#This Row],[Qsup Secção H]]=" -", " -", Tabela1[[#This Row],[Quantidade máxima (q) (tonelada)]]/Tabela1[[#This Row],[Qsup Secção H]])</f>
        <v xml:space="preserve"> -</v>
      </c>
      <c r="X855" s="152" t="str">
        <f>IF(Tabela1[[#This Row],[Qsup Secção P]]=" -", " -", Tabela1[[#This Row],[Quantidade máxima (q) (tonelada)]]/Tabela1[[#This Row],[Qsup Secção P]])</f>
        <v xml:space="preserve"> -</v>
      </c>
      <c r="Y855" s="153" t="str">
        <f>IF(Tabela1[[#This Row],[Qsup Secção E]]=" -", " -", Tabela1[[#This Row],[Quantidade máxima (q) (tonelada)]]/Tabela1[[#This Row],[Qsup Secção E]])</f>
        <v xml:space="preserve"> -</v>
      </c>
      <c r="Z8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6" spans="2:27" s="1" customFormat="1" x14ac:dyDescent="0.3">
      <c r="B856" s="145"/>
      <c r="C856" s="146"/>
      <c r="D856" s="146"/>
      <c r="E856" s="146"/>
      <c r="F856" s="146"/>
      <c r="G856" s="146"/>
      <c r="H856" s="147"/>
      <c r="I856" s="146"/>
      <c r="J856" s="146"/>
      <c r="K856" s="146"/>
      <c r="L8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6" s="151" t="str">
        <f>IF(Tabela1[[#This Row],[Qinf Secção H]]=" -", " -", Tabela1[[#This Row],[Quantidade máxima (q) (tonelada)]]/Tabela1[[#This Row],[Qinf Secção H]])</f>
        <v xml:space="preserve"> -</v>
      </c>
      <c r="U856" s="152" t="str">
        <f>IF(Tabela1[[#This Row],[Qinf Secção P]]=" -", " -", Tabela1[[#This Row],[Quantidade máxima (q) (tonelada)]]/Tabela1[[#This Row],[Qinf Secção P]])</f>
        <v xml:space="preserve"> -</v>
      </c>
      <c r="V856" s="153" t="str">
        <f>IF(Tabela1[[#This Row],[Qinf Secção E]]=" -", " -", Tabela1[[#This Row],[Quantidade máxima (q) (tonelada)]]/Tabela1[[#This Row],[Qinf Secção E]])</f>
        <v xml:space="preserve"> -</v>
      </c>
      <c r="W856" s="152" t="str">
        <f>IF(Tabela1[[#This Row],[Qsup Secção H]]=" -", " -", Tabela1[[#This Row],[Quantidade máxima (q) (tonelada)]]/Tabela1[[#This Row],[Qsup Secção H]])</f>
        <v xml:space="preserve"> -</v>
      </c>
      <c r="X856" s="152" t="str">
        <f>IF(Tabela1[[#This Row],[Qsup Secção P]]=" -", " -", Tabela1[[#This Row],[Quantidade máxima (q) (tonelada)]]/Tabela1[[#This Row],[Qsup Secção P]])</f>
        <v xml:space="preserve"> -</v>
      </c>
      <c r="Y856" s="153" t="str">
        <f>IF(Tabela1[[#This Row],[Qsup Secção E]]=" -", " -", Tabela1[[#This Row],[Quantidade máxima (q) (tonelada)]]/Tabela1[[#This Row],[Qsup Secção E]])</f>
        <v xml:space="preserve"> -</v>
      </c>
      <c r="Z8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7" spans="2:27" s="1" customFormat="1" x14ac:dyDescent="0.3">
      <c r="B857" s="145"/>
      <c r="C857" s="146"/>
      <c r="D857" s="146"/>
      <c r="E857" s="146"/>
      <c r="F857" s="146"/>
      <c r="G857" s="146"/>
      <c r="H857" s="147"/>
      <c r="I857" s="146"/>
      <c r="J857" s="146"/>
      <c r="K857" s="146"/>
      <c r="L8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7" s="151" t="str">
        <f>IF(Tabela1[[#This Row],[Qinf Secção H]]=" -", " -", Tabela1[[#This Row],[Quantidade máxima (q) (tonelada)]]/Tabela1[[#This Row],[Qinf Secção H]])</f>
        <v xml:space="preserve"> -</v>
      </c>
      <c r="U857" s="152" t="str">
        <f>IF(Tabela1[[#This Row],[Qinf Secção P]]=" -", " -", Tabela1[[#This Row],[Quantidade máxima (q) (tonelada)]]/Tabela1[[#This Row],[Qinf Secção P]])</f>
        <v xml:space="preserve"> -</v>
      </c>
      <c r="V857" s="153" t="str">
        <f>IF(Tabela1[[#This Row],[Qinf Secção E]]=" -", " -", Tabela1[[#This Row],[Quantidade máxima (q) (tonelada)]]/Tabela1[[#This Row],[Qinf Secção E]])</f>
        <v xml:space="preserve"> -</v>
      </c>
      <c r="W857" s="152" t="str">
        <f>IF(Tabela1[[#This Row],[Qsup Secção H]]=" -", " -", Tabela1[[#This Row],[Quantidade máxima (q) (tonelada)]]/Tabela1[[#This Row],[Qsup Secção H]])</f>
        <v xml:space="preserve"> -</v>
      </c>
      <c r="X857" s="152" t="str">
        <f>IF(Tabela1[[#This Row],[Qsup Secção P]]=" -", " -", Tabela1[[#This Row],[Quantidade máxima (q) (tonelada)]]/Tabela1[[#This Row],[Qsup Secção P]])</f>
        <v xml:space="preserve"> -</v>
      </c>
      <c r="Y857" s="153" t="str">
        <f>IF(Tabela1[[#This Row],[Qsup Secção E]]=" -", " -", Tabela1[[#This Row],[Quantidade máxima (q) (tonelada)]]/Tabela1[[#This Row],[Qsup Secção E]])</f>
        <v xml:space="preserve"> -</v>
      </c>
      <c r="Z8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8" spans="2:27" s="1" customFormat="1" x14ac:dyDescent="0.3">
      <c r="B858" s="145"/>
      <c r="C858" s="146"/>
      <c r="D858" s="146"/>
      <c r="E858" s="146"/>
      <c r="F858" s="146"/>
      <c r="G858" s="146"/>
      <c r="H858" s="147"/>
      <c r="I858" s="146"/>
      <c r="J858" s="146"/>
      <c r="K858" s="146"/>
      <c r="L8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8" s="151" t="str">
        <f>IF(Tabela1[[#This Row],[Qinf Secção H]]=" -", " -", Tabela1[[#This Row],[Quantidade máxima (q) (tonelada)]]/Tabela1[[#This Row],[Qinf Secção H]])</f>
        <v xml:space="preserve"> -</v>
      </c>
      <c r="U858" s="152" t="str">
        <f>IF(Tabela1[[#This Row],[Qinf Secção P]]=" -", " -", Tabela1[[#This Row],[Quantidade máxima (q) (tonelada)]]/Tabela1[[#This Row],[Qinf Secção P]])</f>
        <v xml:space="preserve"> -</v>
      </c>
      <c r="V858" s="153" t="str">
        <f>IF(Tabela1[[#This Row],[Qinf Secção E]]=" -", " -", Tabela1[[#This Row],[Quantidade máxima (q) (tonelada)]]/Tabela1[[#This Row],[Qinf Secção E]])</f>
        <v xml:space="preserve"> -</v>
      </c>
      <c r="W858" s="152" t="str">
        <f>IF(Tabela1[[#This Row],[Qsup Secção H]]=" -", " -", Tabela1[[#This Row],[Quantidade máxima (q) (tonelada)]]/Tabela1[[#This Row],[Qsup Secção H]])</f>
        <v xml:space="preserve"> -</v>
      </c>
      <c r="X858" s="152" t="str">
        <f>IF(Tabela1[[#This Row],[Qsup Secção P]]=" -", " -", Tabela1[[#This Row],[Quantidade máxima (q) (tonelada)]]/Tabela1[[#This Row],[Qsup Secção P]])</f>
        <v xml:space="preserve"> -</v>
      </c>
      <c r="Y858" s="153" t="str">
        <f>IF(Tabela1[[#This Row],[Qsup Secção E]]=" -", " -", Tabela1[[#This Row],[Quantidade máxima (q) (tonelada)]]/Tabela1[[#This Row],[Qsup Secção E]])</f>
        <v xml:space="preserve"> -</v>
      </c>
      <c r="Z8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59" spans="2:27" s="1" customFormat="1" x14ac:dyDescent="0.3">
      <c r="B859" s="145"/>
      <c r="C859" s="146"/>
      <c r="D859" s="146"/>
      <c r="E859" s="146"/>
      <c r="F859" s="146"/>
      <c r="G859" s="146"/>
      <c r="H859" s="147"/>
      <c r="I859" s="146"/>
      <c r="J859" s="146"/>
      <c r="K859" s="146"/>
      <c r="L8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59" s="151" t="str">
        <f>IF(Tabela1[[#This Row],[Qinf Secção H]]=" -", " -", Tabela1[[#This Row],[Quantidade máxima (q) (tonelada)]]/Tabela1[[#This Row],[Qinf Secção H]])</f>
        <v xml:space="preserve"> -</v>
      </c>
      <c r="U859" s="152" t="str">
        <f>IF(Tabela1[[#This Row],[Qinf Secção P]]=" -", " -", Tabela1[[#This Row],[Quantidade máxima (q) (tonelada)]]/Tabela1[[#This Row],[Qinf Secção P]])</f>
        <v xml:space="preserve"> -</v>
      </c>
      <c r="V859" s="153" t="str">
        <f>IF(Tabela1[[#This Row],[Qinf Secção E]]=" -", " -", Tabela1[[#This Row],[Quantidade máxima (q) (tonelada)]]/Tabela1[[#This Row],[Qinf Secção E]])</f>
        <v xml:space="preserve"> -</v>
      </c>
      <c r="W859" s="152" t="str">
        <f>IF(Tabela1[[#This Row],[Qsup Secção H]]=" -", " -", Tabela1[[#This Row],[Quantidade máxima (q) (tonelada)]]/Tabela1[[#This Row],[Qsup Secção H]])</f>
        <v xml:space="preserve"> -</v>
      </c>
      <c r="X859" s="152" t="str">
        <f>IF(Tabela1[[#This Row],[Qsup Secção P]]=" -", " -", Tabela1[[#This Row],[Quantidade máxima (q) (tonelada)]]/Tabela1[[#This Row],[Qsup Secção P]])</f>
        <v xml:space="preserve"> -</v>
      </c>
      <c r="Y859" s="153" t="str">
        <f>IF(Tabela1[[#This Row],[Qsup Secção E]]=" -", " -", Tabela1[[#This Row],[Quantidade máxima (q) (tonelada)]]/Tabela1[[#This Row],[Qsup Secção E]])</f>
        <v xml:space="preserve"> -</v>
      </c>
      <c r="Z8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0" spans="2:27" s="1" customFormat="1" x14ac:dyDescent="0.3">
      <c r="B860" s="145"/>
      <c r="C860" s="146"/>
      <c r="D860" s="146"/>
      <c r="E860" s="146"/>
      <c r="F860" s="146"/>
      <c r="G860" s="146"/>
      <c r="H860" s="147"/>
      <c r="I860" s="146"/>
      <c r="J860" s="146"/>
      <c r="K860" s="146"/>
      <c r="L8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0" s="151" t="str">
        <f>IF(Tabela1[[#This Row],[Qinf Secção H]]=" -", " -", Tabela1[[#This Row],[Quantidade máxima (q) (tonelada)]]/Tabela1[[#This Row],[Qinf Secção H]])</f>
        <v xml:space="preserve"> -</v>
      </c>
      <c r="U860" s="152" t="str">
        <f>IF(Tabela1[[#This Row],[Qinf Secção P]]=" -", " -", Tabela1[[#This Row],[Quantidade máxima (q) (tonelada)]]/Tabela1[[#This Row],[Qinf Secção P]])</f>
        <v xml:space="preserve"> -</v>
      </c>
      <c r="V860" s="153" t="str">
        <f>IF(Tabela1[[#This Row],[Qinf Secção E]]=" -", " -", Tabela1[[#This Row],[Quantidade máxima (q) (tonelada)]]/Tabela1[[#This Row],[Qinf Secção E]])</f>
        <v xml:space="preserve"> -</v>
      </c>
      <c r="W860" s="152" t="str">
        <f>IF(Tabela1[[#This Row],[Qsup Secção H]]=" -", " -", Tabela1[[#This Row],[Quantidade máxima (q) (tonelada)]]/Tabela1[[#This Row],[Qsup Secção H]])</f>
        <v xml:space="preserve"> -</v>
      </c>
      <c r="X860" s="152" t="str">
        <f>IF(Tabela1[[#This Row],[Qsup Secção P]]=" -", " -", Tabela1[[#This Row],[Quantidade máxima (q) (tonelada)]]/Tabela1[[#This Row],[Qsup Secção P]])</f>
        <v xml:space="preserve"> -</v>
      </c>
      <c r="Y860" s="153" t="str">
        <f>IF(Tabela1[[#This Row],[Qsup Secção E]]=" -", " -", Tabela1[[#This Row],[Quantidade máxima (q) (tonelada)]]/Tabela1[[#This Row],[Qsup Secção E]])</f>
        <v xml:space="preserve"> -</v>
      </c>
      <c r="Z8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1" spans="2:27" s="1" customFormat="1" x14ac:dyDescent="0.3">
      <c r="B861" s="145"/>
      <c r="C861" s="146"/>
      <c r="D861" s="146"/>
      <c r="E861" s="146"/>
      <c r="F861" s="146"/>
      <c r="G861" s="146"/>
      <c r="H861" s="147"/>
      <c r="I861" s="146"/>
      <c r="J861" s="146"/>
      <c r="K861" s="146"/>
      <c r="L8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1" s="151" t="str">
        <f>IF(Tabela1[[#This Row],[Qinf Secção H]]=" -", " -", Tabela1[[#This Row],[Quantidade máxima (q) (tonelada)]]/Tabela1[[#This Row],[Qinf Secção H]])</f>
        <v xml:space="preserve"> -</v>
      </c>
      <c r="U861" s="152" t="str">
        <f>IF(Tabela1[[#This Row],[Qinf Secção P]]=" -", " -", Tabela1[[#This Row],[Quantidade máxima (q) (tonelada)]]/Tabela1[[#This Row],[Qinf Secção P]])</f>
        <v xml:space="preserve"> -</v>
      </c>
      <c r="V861" s="153" t="str">
        <f>IF(Tabela1[[#This Row],[Qinf Secção E]]=" -", " -", Tabela1[[#This Row],[Quantidade máxima (q) (tonelada)]]/Tabela1[[#This Row],[Qinf Secção E]])</f>
        <v xml:space="preserve"> -</v>
      </c>
      <c r="W861" s="152" t="str">
        <f>IF(Tabela1[[#This Row],[Qsup Secção H]]=" -", " -", Tabela1[[#This Row],[Quantidade máxima (q) (tonelada)]]/Tabela1[[#This Row],[Qsup Secção H]])</f>
        <v xml:space="preserve"> -</v>
      </c>
      <c r="X861" s="152" t="str">
        <f>IF(Tabela1[[#This Row],[Qsup Secção P]]=" -", " -", Tabela1[[#This Row],[Quantidade máxima (q) (tonelada)]]/Tabela1[[#This Row],[Qsup Secção P]])</f>
        <v xml:space="preserve"> -</v>
      </c>
      <c r="Y861" s="153" t="str">
        <f>IF(Tabela1[[#This Row],[Qsup Secção E]]=" -", " -", Tabela1[[#This Row],[Quantidade máxima (q) (tonelada)]]/Tabela1[[#This Row],[Qsup Secção E]])</f>
        <v xml:space="preserve"> -</v>
      </c>
      <c r="Z8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2" spans="2:27" s="1" customFormat="1" x14ac:dyDescent="0.3">
      <c r="B862" s="145"/>
      <c r="C862" s="146"/>
      <c r="D862" s="146"/>
      <c r="E862" s="146"/>
      <c r="F862" s="146"/>
      <c r="G862" s="146"/>
      <c r="H862" s="147"/>
      <c r="I862" s="146"/>
      <c r="J862" s="146"/>
      <c r="K862" s="146"/>
      <c r="L8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2" s="151" t="str">
        <f>IF(Tabela1[[#This Row],[Qinf Secção H]]=" -", " -", Tabela1[[#This Row],[Quantidade máxima (q) (tonelada)]]/Tabela1[[#This Row],[Qinf Secção H]])</f>
        <v xml:space="preserve"> -</v>
      </c>
      <c r="U862" s="152" t="str">
        <f>IF(Tabela1[[#This Row],[Qinf Secção P]]=" -", " -", Tabela1[[#This Row],[Quantidade máxima (q) (tonelada)]]/Tabela1[[#This Row],[Qinf Secção P]])</f>
        <v xml:space="preserve"> -</v>
      </c>
      <c r="V862" s="153" t="str">
        <f>IF(Tabela1[[#This Row],[Qinf Secção E]]=" -", " -", Tabela1[[#This Row],[Quantidade máxima (q) (tonelada)]]/Tabela1[[#This Row],[Qinf Secção E]])</f>
        <v xml:space="preserve"> -</v>
      </c>
      <c r="W862" s="152" t="str">
        <f>IF(Tabela1[[#This Row],[Qsup Secção H]]=" -", " -", Tabela1[[#This Row],[Quantidade máxima (q) (tonelada)]]/Tabela1[[#This Row],[Qsup Secção H]])</f>
        <v xml:space="preserve"> -</v>
      </c>
      <c r="X862" s="152" t="str">
        <f>IF(Tabela1[[#This Row],[Qsup Secção P]]=" -", " -", Tabela1[[#This Row],[Quantidade máxima (q) (tonelada)]]/Tabela1[[#This Row],[Qsup Secção P]])</f>
        <v xml:space="preserve"> -</v>
      </c>
      <c r="Y862" s="153" t="str">
        <f>IF(Tabela1[[#This Row],[Qsup Secção E]]=" -", " -", Tabela1[[#This Row],[Quantidade máxima (q) (tonelada)]]/Tabela1[[#This Row],[Qsup Secção E]])</f>
        <v xml:space="preserve"> -</v>
      </c>
      <c r="Z8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3" spans="2:27" s="1" customFormat="1" x14ac:dyDescent="0.3">
      <c r="B863" s="145"/>
      <c r="C863" s="146"/>
      <c r="D863" s="146"/>
      <c r="E863" s="146"/>
      <c r="F863" s="146"/>
      <c r="G863" s="146"/>
      <c r="H863" s="147"/>
      <c r="I863" s="146"/>
      <c r="J863" s="146"/>
      <c r="K863" s="146"/>
      <c r="L8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3" s="151" t="str">
        <f>IF(Tabela1[[#This Row],[Qinf Secção H]]=" -", " -", Tabela1[[#This Row],[Quantidade máxima (q) (tonelada)]]/Tabela1[[#This Row],[Qinf Secção H]])</f>
        <v xml:space="preserve"> -</v>
      </c>
      <c r="U863" s="152" t="str">
        <f>IF(Tabela1[[#This Row],[Qinf Secção P]]=" -", " -", Tabela1[[#This Row],[Quantidade máxima (q) (tonelada)]]/Tabela1[[#This Row],[Qinf Secção P]])</f>
        <v xml:space="preserve"> -</v>
      </c>
      <c r="V863" s="153" t="str">
        <f>IF(Tabela1[[#This Row],[Qinf Secção E]]=" -", " -", Tabela1[[#This Row],[Quantidade máxima (q) (tonelada)]]/Tabela1[[#This Row],[Qinf Secção E]])</f>
        <v xml:space="preserve"> -</v>
      </c>
      <c r="W863" s="152" t="str">
        <f>IF(Tabela1[[#This Row],[Qsup Secção H]]=" -", " -", Tabela1[[#This Row],[Quantidade máxima (q) (tonelada)]]/Tabela1[[#This Row],[Qsup Secção H]])</f>
        <v xml:space="preserve"> -</v>
      </c>
      <c r="X863" s="152" t="str">
        <f>IF(Tabela1[[#This Row],[Qsup Secção P]]=" -", " -", Tabela1[[#This Row],[Quantidade máxima (q) (tonelada)]]/Tabela1[[#This Row],[Qsup Secção P]])</f>
        <v xml:space="preserve"> -</v>
      </c>
      <c r="Y863" s="153" t="str">
        <f>IF(Tabela1[[#This Row],[Qsup Secção E]]=" -", " -", Tabela1[[#This Row],[Quantidade máxima (q) (tonelada)]]/Tabela1[[#This Row],[Qsup Secção E]])</f>
        <v xml:space="preserve"> -</v>
      </c>
      <c r="Z8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4" spans="2:27" s="1" customFormat="1" x14ac:dyDescent="0.3">
      <c r="B864" s="145"/>
      <c r="C864" s="146"/>
      <c r="D864" s="146"/>
      <c r="E864" s="146"/>
      <c r="F864" s="146"/>
      <c r="G864" s="146"/>
      <c r="H864" s="147"/>
      <c r="I864" s="146"/>
      <c r="J864" s="146"/>
      <c r="K864" s="146"/>
      <c r="L8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4" s="151" t="str">
        <f>IF(Tabela1[[#This Row],[Qinf Secção H]]=" -", " -", Tabela1[[#This Row],[Quantidade máxima (q) (tonelada)]]/Tabela1[[#This Row],[Qinf Secção H]])</f>
        <v xml:space="preserve"> -</v>
      </c>
      <c r="U864" s="152" t="str">
        <f>IF(Tabela1[[#This Row],[Qinf Secção P]]=" -", " -", Tabela1[[#This Row],[Quantidade máxima (q) (tonelada)]]/Tabela1[[#This Row],[Qinf Secção P]])</f>
        <v xml:space="preserve"> -</v>
      </c>
      <c r="V864" s="153" t="str">
        <f>IF(Tabela1[[#This Row],[Qinf Secção E]]=" -", " -", Tabela1[[#This Row],[Quantidade máxima (q) (tonelada)]]/Tabela1[[#This Row],[Qinf Secção E]])</f>
        <v xml:space="preserve"> -</v>
      </c>
      <c r="W864" s="152" t="str">
        <f>IF(Tabela1[[#This Row],[Qsup Secção H]]=" -", " -", Tabela1[[#This Row],[Quantidade máxima (q) (tonelada)]]/Tabela1[[#This Row],[Qsup Secção H]])</f>
        <v xml:space="preserve"> -</v>
      </c>
      <c r="X864" s="152" t="str">
        <f>IF(Tabela1[[#This Row],[Qsup Secção P]]=" -", " -", Tabela1[[#This Row],[Quantidade máxima (q) (tonelada)]]/Tabela1[[#This Row],[Qsup Secção P]])</f>
        <v xml:space="preserve"> -</v>
      </c>
      <c r="Y864" s="153" t="str">
        <f>IF(Tabela1[[#This Row],[Qsup Secção E]]=" -", " -", Tabela1[[#This Row],[Quantidade máxima (q) (tonelada)]]/Tabela1[[#This Row],[Qsup Secção E]])</f>
        <v xml:space="preserve"> -</v>
      </c>
      <c r="Z8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5" spans="2:27" s="1" customFormat="1" x14ac:dyDescent="0.3">
      <c r="B865" s="145"/>
      <c r="C865" s="146"/>
      <c r="D865" s="146"/>
      <c r="E865" s="146"/>
      <c r="F865" s="146"/>
      <c r="G865" s="146"/>
      <c r="H865" s="147"/>
      <c r="I865" s="146"/>
      <c r="J865" s="146"/>
      <c r="K865" s="146"/>
      <c r="L8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5" s="151" t="str">
        <f>IF(Tabela1[[#This Row],[Qinf Secção H]]=" -", " -", Tabela1[[#This Row],[Quantidade máxima (q) (tonelada)]]/Tabela1[[#This Row],[Qinf Secção H]])</f>
        <v xml:space="preserve"> -</v>
      </c>
      <c r="U865" s="152" t="str">
        <f>IF(Tabela1[[#This Row],[Qinf Secção P]]=" -", " -", Tabela1[[#This Row],[Quantidade máxima (q) (tonelada)]]/Tabela1[[#This Row],[Qinf Secção P]])</f>
        <v xml:space="preserve"> -</v>
      </c>
      <c r="V865" s="153" t="str">
        <f>IF(Tabela1[[#This Row],[Qinf Secção E]]=" -", " -", Tabela1[[#This Row],[Quantidade máxima (q) (tonelada)]]/Tabela1[[#This Row],[Qinf Secção E]])</f>
        <v xml:space="preserve"> -</v>
      </c>
      <c r="W865" s="152" t="str">
        <f>IF(Tabela1[[#This Row],[Qsup Secção H]]=" -", " -", Tabela1[[#This Row],[Quantidade máxima (q) (tonelada)]]/Tabela1[[#This Row],[Qsup Secção H]])</f>
        <v xml:space="preserve"> -</v>
      </c>
      <c r="X865" s="152" t="str">
        <f>IF(Tabela1[[#This Row],[Qsup Secção P]]=" -", " -", Tabela1[[#This Row],[Quantidade máxima (q) (tonelada)]]/Tabela1[[#This Row],[Qsup Secção P]])</f>
        <v xml:space="preserve"> -</v>
      </c>
      <c r="Y865" s="153" t="str">
        <f>IF(Tabela1[[#This Row],[Qsup Secção E]]=" -", " -", Tabela1[[#This Row],[Quantidade máxima (q) (tonelada)]]/Tabela1[[#This Row],[Qsup Secção E]])</f>
        <v xml:space="preserve"> -</v>
      </c>
      <c r="Z8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6" spans="2:27" s="1" customFormat="1" x14ac:dyDescent="0.3">
      <c r="B866" s="145"/>
      <c r="C866" s="146"/>
      <c r="D866" s="146"/>
      <c r="E866" s="146"/>
      <c r="F866" s="146"/>
      <c r="G866" s="146"/>
      <c r="H866" s="147"/>
      <c r="I866" s="146"/>
      <c r="J866" s="146"/>
      <c r="K866" s="146"/>
      <c r="L8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6" s="151" t="str">
        <f>IF(Tabela1[[#This Row],[Qinf Secção H]]=" -", " -", Tabela1[[#This Row],[Quantidade máxima (q) (tonelada)]]/Tabela1[[#This Row],[Qinf Secção H]])</f>
        <v xml:space="preserve"> -</v>
      </c>
      <c r="U866" s="152" t="str">
        <f>IF(Tabela1[[#This Row],[Qinf Secção P]]=" -", " -", Tabela1[[#This Row],[Quantidade máxima (q) (tonelada)]]/Tabela1[[#This Row],[Qinf Secção P]])</f>
        <v xml:space="preserve"> -</v>
      </c>
      <c r="V866" s="153" t="str">
        <f>IF(Tabela1[[#This Row],[Qinf Secção E]]=" -", " -", Tabela1[[#This Row],[Quantidade máxima (q) (tonelada)]]/Tabela1[[#This Row],[Qinf Secção E]])</f>
        <v xml:space="preserve"> -</v>
      </c>
      <c r="W866" s="152" t="str">
        <f>IF(Tabela1[[#This Row],[Qsup Secção H]]=" -", " -", Tabela1[[#This Row],[Quantidade máxima (q) (tonelada)]]/Tabela1[[#This Row],[Qsup Secção H]])</f>
        <v xml:space="preserve"> -</v>
      </c>
      <c r="X866" s="152" t="str">
        <f>IF(Tabela1[[#This Row],[Qsup Secção P]]=" -", " -", Tabela1[[#This Row],[Quantidade máxima (q) (tonelada)]]/Tabela1[[#This Row],[Qsup Secção P]])</f>
        <v xml:space="preserve"> -</v>
      </c>
      <c r="Y866" s="153" t="str">
        <f>IF(Tabela1[[#This Row],[Qsup Secção E]]=" -", " -", Tabela1[[#This Row],[Quantidade máxima (q) (tonelada)]]/Tabela1[[#This Row],[Qsup Secção E]])</f>
        <v xml:space="preserve"> -</v>
      </c>
      <c r="Z8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7" spans="2:27" s="1" customFormat="1" x14ac:dyDescent="0.3">
      <c r="B867" s="145"/>
      <c r="C867" s="146"/>
      <c r="D867" s="146"/>
      <c r="E867" s="146"/>
      <c r="F867" s="146"/>
      <c r="G867" s="146"/>
      <c r="H867" s="147"/>
      <c r="I867" s="146"/>
      <c r="J867" s="146"/>
      <c r="K867" s="146"/>
      <c r="L8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7" s="151" t="str">
        <f>IF(Tabela1[[#This Row],[Qinf Secção H]]=" -", " -", Tabela1[[#This Row],[Quantidade máxima (q) (tonelada)]]/Tabela1[[#This Row],[Qinf Secção H]])</f>
        <v xml:space="preserve"> -</v>
      </c>
      <c r="U867" s="152" t="str">
        <f>IF(Tabela1[[#This Row],[Qinf Secção P]]=" -", " -", Tabela1[[#This Row],[Quantidade máxima (q) (tonelada)]]/Tabela1[[#This Row],[Qinf Secção P]])</f>
        <v xml:space="preserve"> -</v>
      </c>
      <c r="V867" s="153" t="str">
        <f>IF(Tabela1[[#This Row],[Qinf Secção E]]=" -", " -", Tabela1[[#This Row],[Quantidade máxima (q) (tonelada)]]/Tabela1[[#This Row],[Qinf Secção E]])</f>
        <v xml:space="preserve"> -</v>
      </c>
      <c r="W867" s="152" t="str">
        <f>IF(Tabela1[[#This Row],[Qsup Secção H]]=" -", " -", Tabela1[[#This Row],[Quantidade máxima (q) (tonelada)]]/Tabela1[[#This Row],[Qsup Secção H]])</f>
        <v xml:space="preserve"> -</v>
      </c>
      <c r="X867" s="152" t="str">
        <f>IF(Tabela1[[#This Row],[Qsup Secção P]]=" -", " -", Tabela1[[#This Row],[Quantidade máxima (q) (tonelada)]]/Tabela1[[#This Row],[Qsup Secção P]])</f>
        <v xml:space="preserve"> -</v>
      </c>
      <c r="Y867" s="153" t="str">
        <f>IF(Tabela1[[#This Row],[Qsup Secção E]]=" -", " -", Tabela1[[#This Row],[Quantidade máxima (q) (tonelada)]]/Tabela1[[#This Row],[Qsup Secção E]])</f>
        <v xml:space="preserve"> -</v>
      </c>
      <c r="Z8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8" spans="2:27" s="1" customFormat="1" x14ac:dyDescent="0.3">
      <c r="B868" s="145"/>
      <c r="C868" s="146"/>
      <c r="D868" s="146"/>
      <c r="E868" s="146"/>
      <c r="F868" s="146"/>
      <c r="G868" s="146"/>
      <c r="H868" s="147"/>
      <c r="I868" s="146"/>
      <c r="J868" s="146"/>
      <c r="K868" s="146"/>
      <c r="L8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8" s="151" t="str">
        <f>IF(Tabela1[[#This Row],[Qinf Secção H]]=" -", " -", Tabela1[[#This Row],[Quantidade máxima (q) (tonelada)]]/Tabela1[[#This Row],[Qinf Secção H]])</f>
        <v xml:space="preserve"> -</v>
      </c>
      <c r="U868" s="152" t="str">
        <f>IF(Tabela1[[#This Row],[Qinf Secção P]]=" -", " -", Tabela1[[#This Row],[Quantidade máxima (q) (tonelada)]]/Tabela1[[#This Row],[Qinf Secção P]])</f>
        <v xml:space="preserve"> -</v>
      </c>
      <c r="V868" s="153" t="str">
        <f>IF(Tabela1[[#This Row],[Qinf Secção E]]=" -", " -", Tabela1[[#This Row],[Quantidade máxima (q) (tonelada)]]/Tabela1[[#This Row],[Qinf Secção E]])</f>
        <v xml:space="preserve"> -</v>
      </c>
      <c r="W868" s="152" t="str">
        <f>IF(Tabela1[[#This Row],[Qsup Secção H]]=" -", " -", Tabela1[[#This Row],[Quantidade máxima (q) (tonelada)]]/Tabela1[[#This Row],[Qsup Secção H]])</f>
        <v xml:space="preserve"> -</v>
      </c>
      <c r="X868" s="152" t="str">
        <f>IF(Tabela1[[#This Row],[Qsup Secção P]]=" -", " -", Tabela1[[#This Row],[Quantidade máxima (q) (tonelada)]]/Tabela1[[#This Row],[Qsup Secção P]])</f>
        <v xml:space="preserve"> -</v>
      </c>
      <c r="Y868" s="153" t="str">
        <f>IF(Tabela1[[#This Row],[Qsup Secção E]]=" -", " -", Tabela1[[#This Row],[Quantidade máxima (q) (tonelada)]]/Tabela1[[#This Row],[Qsup Secção E]])</f>
        <v xml:space="preserve"> -</v>
      </c>
      <c r="Z8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69" spans="2:27" s="1" customFormat="1" x14ac:dyDescent="0.3">
      <c r="B869" s="145"/>
      <c r="C869" s="146"/>
      <c r="D869" s="146"/>
      <c r="E869" s="146"/>
      <c r="F869" s="146"/>
      <c r="G869" s="146"/>
      <c r="H869" s="147"/>
      <c r="I869" s="146"/>
      <c r="J869" s="146"/>
      <c r="K869" s="146"/>
      <c r="L8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69" s="151" t="str">
        <f>IF(Tabela1[[#This Row],[Qinf Secção H]]=" -", " -", Tabela1[[#This Row],[Quantidade máxima (q) (tonelada)]]/Tabela1[[#This Row],[Qinf Secção H]])</f>
        <v xml:space="preserve"> -</v>
      </c>
      <c r="U869" s="152" t="str">
        <f>IF(Tabela1[[#This Row],[Qinf Secção P]]=" -", " -", Tabela1[[#This Row],[Quantidade máxima (q) (tonelada)]]/Tabela1[[#This Row],[Qinf Secção P]])</f>
        <v xml:space="preserve"> -</v>
      </c>
      <c r="V869" s="153" t="str">
        <f>IF(Tabela1[[#This Row],[Qinf Secção E]]=" -", " -", Tabela1[[#This Row],[Quantidade máxima (q) (tonelada)]]/Tabela1[[#This Row],[Qinf Secção E]])</f>
        <v xml:space="preserve"> -</v>
      </c>
      <c r="W869" s="152" t="str">
        <f>IF(Tabela1[[#This Row],[Qsup Secção H]]=" -", " -", Tabela1[[#This Row],[Quantidade máxima (q) (tonelada)]]/Tabela1[[#This Row],[Qsup Secção H]])</f>
        <v xml:space="preserve"> -</v>
      </c>
      <c r="X869" s="152" t="str">
        <f>IF(Tabela1[[#This Row],[Qsup Secção P]]=" -", " -", Tabela1[[#This Row],[Quantidade máxima (q) (tonelada)]]/Tabela1[[#This Row],[Qsup Secção P]])</f>
        <v xml:space="preserve"> -</v>
      </c>
      <c r="Y869" s="153" t="str">
        <f>IF(Tabela1[[#This Row],[Qsup Secção E]]=" -", " -", Tabela1[[#This Row],[Quantidade máxima (q) (tonelada)]]/Tabela1[[#This Row],[Qsup Secção E]])</f>
        <v xml:space="preserve"> -</v>
      </c>
      <c r="Z8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0" spans="2:27" s="1" customFormat="1" x14ac:dyDescent="0.3">
      <c r="B870" s="145"/>
      <c r="C870" s="146"/>
      <c r="D870" s="146"/>
      <c r="E870" s="146"/>
      <c r="F870" s="146"/>
      <c r="G870" s="146"/>
      <c r="H870" s="147"/>
      <c r="I870" s="146"/>
      <c r="J870" s="146"/>
      <c r="K870" s="146"/>
      <c r="L8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0" s="151" t="str">
        <f>IF(Tabela1[[#This Row],[Qinf Secção H]]=" -", " -", Tabela1[[#This Row],[Quantidade máxima (q) (tonelada)]]/Tabela1[[#This Row],[Qinf Secção H]])</f>
        <v xml:space="preserve"> -</v>
      </c>
      <c r="U870" s="152" t="str">
        <f>IF(Tabela1[[#This Row],[Qinf Secção P]]=" -", " -", Tabela1[[#This Row],[Quantidade máxima (q) (tonelada)]]/Tabela1[[#This Row],[Qinf Secção P]])</f>
        <v xml:space="preserve"> -</v>
      </c>
      <c r="V870" s="153" t="str">
        <f>IF(Tabela1[[#This Row],[Qinf Secção E]]=" -", " -", Tabela1[[#This Row],[Quantidade máxima (q) (tonelada)]]/Tabela1[[#This Row],[Qinf Secção E]])</f>
        <v xml:space="preserve"> -</v>
      </c>
      <c r="W870" s="152" t="str">
        <f>IF(Tabela1[[#This Row],[Qsup Secção H]]=" -", " -", Tabela1[[#This Row],[Quantidade máxima (q) (tonelada)]]/Tabela1[[#This Row],[Qsup Secção H]])</f>
        <v xml:space="preserve"> -</v>
      </c>
      <c r="X870" s="152" t="str">
        <f>IF(Tabela1[[#This Row],[Qsup Secção P]]=" -", " -", Tabela1[[#This Row],[Quantidade máxima (q) (tonelada)]]/Tabela1[[#This Row],[Qsup Secção P]])</f>
        <v xml:space="preserve"> -</v>
      </c>
      <c r="Y870" s="153" t="str">
        <f>IF(Tabela1[[#This Row],[Qsup Secção E]]=" -", " -", Tabela1[[#This Row],[Quantidade máxima (q) (tonelada)]]/Tabela1[[#This Row],[Qsup Secção E]])</f>
        <v xml:space="preserve"> -</v>
      </c>
      <c r="Z8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1" spans="2:27" s="1" customFormat="1" x14ac:dyDescent="0.3">
      <c r="B871" s="145"/>
      <c r="C871" s="146"/>
      <c r="D871" s="146"/>
      <c r="E871" s="146"/>
      <c r="F871" s="146"/>
      <c r="G871" s="146"/>
      <c r="H871" s="147"/>
      <c r="I871" s="146"/>
      <c r="J871" s="146"/>
      <c r="K871" s="146"/>
      <c r="L8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1" s="151" t="str">
        <f>IF(Tabela1[[#This Row],[Qinf Secção H]]=" -", " -", Tabela1[[#This Row],[Quantidade máxima (q) (tonelada)]]/Tabela1[[#This Row],[Qinf Secção H]])</f>
        <v xml:space="preserve"> -</v>
      </c>
      <c r="U871" s="152" t="str">
        <f>IF(Tabela1[[#This Row],[Qinf Secção P]]=" -", " -", Tabela1[[#This Row],[Quantidade máxima (q) (tonelada)]]/Tabela1[[#This Row],[Qinf Secção P]])</f>
        <v xml:space="preserve"> -</v>
      </c>
      <c r="V871" s="153" t="str">
        <f>IF(Tabela1[[#This Row],[Qinf Secção E]]=" -", " -", Tabela1[[#This Row],[Quantidade máxima (q) (tonelada)]]/Tabela1[[#This Row],[Qinf Secção E]])</f>
        <v xml:space="preserve"> -</v>
      </c>
      <c r="W871" s="152" t="str">
        <f>IF(Tabela1[[#This Row],[Qsup Secção H]]=" -", " -", Tabela1[[#This Row],[Quantidade máxima (q) (tonelada)]]/Tabela1[[#This Row],[Qsup Secção H]])</f>
        <v xml:space="preserve"> -</v>
      </c>
      <c r="X871" s="152" t="str">
        <f>IF(Tabela1[[#This Row],[Qsup Secção P]]=" -", " -", Tabela1[[#This Row],[Quantidade máxima (q) (tonelada)]]/Tabela1[[#This Row],[Qsup Secção P]])</f>
        <v xml:space="preserve"> -</v>
      </c>
      <c r="Y871" s="153" t="str">
        <f>IF(Tabela1[[#This Row],[Qsup Secção E]]=" -", " -", Tabela1[[#This Row],[Quantidade máxima (q) (tonelada)]]/Tabela1[[#This Row],[Qsup Secção E]])</f>
        <v xml:space="preserve"> -</v>
      </c>
      <c r="Z8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2" spans="2:27" s="1" customFormat="1" x14ac:dyDescent="0.3">
      <c r="B872" s="145"/>
      <c r="C872" s="146"/>
      <c r="D872" s="146"/>
      <c r="E872" s="146"/>
      <c r="F872" s="146"/>
      <c r="G872" s="146"/>
      <c r="H872" s="147"/>
      <c r="I872" s="146"/>
      <c r="J872" s="146"/>
      <c r="K872" s="146"/>
      <c r="L8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2" s="151" t="str">
        <f>IF(Tabela1[[#This Row],[Qinf Secção H]]=" -", " -", Tabela1[[#This Row],[Quantidade máxima (q) (tonelada)]]/Tabela1[[#This Row],[Qinf Secção H]])</f>
        <v xml:space="preserve"> -</v>
      </c>
      <c r="U872" s="152" t="str">
        <f>IF(Tabela1[[#This Row],[Qinf Secção P]]=" -", " -", Tabela1[[#This Row],[Quantidade máxima (q) (tonelada)]]/Tabela1[[#This Row],[Qinf Secção P]])</f>
        <v xml:space="preserve"> -</v>
      </c>
      <c r="V872" s="153" t="str">
        <f>IF(Tabela1[[#This Row],[Qinf Secção E]]=" -", " -", Tabela1[[#This Row],[Quantidade máxima (q) (tonelada)]]/Tabela1[[#This Row],[Qinf Secção E]])</f>
        <v xml:space="preserve"> -</v>
      </c>
      <c r="W872" s="152" t="str">
        <f>IF(Tabela1[[#This Row],[Qsup Secção H]]=" -", " -", Tabela1[[#This Row],[Quantidade máxima (q) (tonelada)]]/Tabela1[[#This Row],[Qsup Secção H]])</f>
        <v xml:space="preserve"> -</v>
      </c>
      <c r="X872" s="152" t="str">
        <f>IF(Tabela1[[#This Row],[Qsup Secção P]]=" -", " -", Tabela1[[#This Row],[Quantidade máxima (q) (tonelada)]]/Tabela1[[#This Row],[Qsup Secção P]])</f>
        <v xml:space="preserve"> -</v>
      </c>
      <c r="Y872" s="153" t="str">
        <f>IF(Tabela1[[#This Row],[Qsup Secção E]]=" -", " -", Tabela1[[#This Row],[Quantidade máxima (q) (tonelada)]]/Tabela1[[#This Row],[Qsup Secção E]])</f>
        <v xml:space="preserve"> -</v>
      </c>
      <c r="Z8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3" spans="2:27" s="1" customFormat="1" x14ac:dyDescent="0.3">
      <c r="B873" s="145"/>
      <c r="C873" s="146"/>
      <c r="D873" s="146"/>
      <c r="E873" s="146"/>
      <c r="F873" s="146"/>
      <c r="G873" s="146"/>
      <c r="H873" s="147"/>
      <c r="I873" s="146"/>
      <c r="J873" s="146"/>
      <c r="K873" s="146"/>
      <c r="L8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3" s="151" t="str">
        <f>IF(Tabela1[[#This Row],[Qinf Secção H]]=" -", " -", Tabela1[[#This Row],[Quantidade máxima (q) (tonelada)]]/Tabela1[[#This Row],[Qinf Secção H]])</f>
        <v xml:space="preserve"> -</v>
      </c>
      <c r="U873" s="152" t="str">
        <f>IF(Tabela1[[#This Row],[Qinf Secção P]]=" -", " -", Tabela1[[#This Row],[Quantidade máxima (q) (tonelada)]]/Tabela1[[#This Row],[Qinf Secção P]])</f>
        <v xml:space="preserve"> -</v>
      </c>
      <c r="V873" s="153" t="str">
        <f>IF(Tabela1[[#This Row],[Qinf Secção E]]=" -", " -", Tabela1[[#This Row],[Quantidade máxima (q) (tonelada)]]/Tabela1[[#This Row],[Qinf Secção E]])</f>
        <v xml:space="preserve"> -</v>
      </c>
      <c r="W873" s="152" t="str">
        <f>IF(Tabela1[[#This Row],[Qsup Secção H]]=" -", " -", Tabela1[[#This Row],[Quantidade máxima (q) (tonelada)]]/Tabela1[[#This Row],[Qsup Secção H]])</f>
        <v xml:space="preserve"> -</v>
      </c>
      <c r="X873" s="152" t="str">
        <f>IF(Tabela1[[#This Row],[Qsup Secção P]]=" -", " -", Tabela1[[#This Row],[Quantidade máxima (q) (tonelada)]]/Tabela1[[#This Row],[Qsup Secção P]])</f>
        <v xml:space="preserve"> -</v>
      </c>
      <c r="Y873" s="153" t="str">
        <f>IF(Tabela1[[#This Row],[Qsup Secção E]]=" -", " -", Tabela1[[#This Row],[Quantidade máxima (q) (tonelada)]]/Tabela1[[#This Row],[Qsup Secção E]])</f>
        <v xml:space="preserve"> -</v>
      </c>
      <c r="Z8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4" spans="2:27" s="1" customFormat="1" x14ac:dyDescent="0.3">
      <c r="B874" s="145"/>
      <c r="C874" s="146"/>
      <c r="D874" s="146"/>
      <c r="E874" s="146"/>
      <c r="F874" s="146"/>
      <c r="G874" s="146"/>
      <c r="H874" s="147"/>
      <c r="I874" s="146"/>
      <c r="J874" s="146"/>
      <c r="K874" s="146"/>
      <c r="L8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4" s="151" t="str">
        <f>IF(Tabela1[[#This Row],[Qinf Secção H]]=" -", " -", Tabela1[[#This Row],[Quantidade máxima (q) (tonelada)]]/Tabela1[[#This Row],[Qinf Secção H]])</f>
        <v xml:space="preserve"> -</v>
      </c>
      <c r="U874" s="152" t="str">
        <f>IF(Tabela1[[#This Row],[Qinf Secção P]]=" -", " -", Tabela1[[#This Row],[Quantidade máxima (q) (tonelada)]]/Tabela1[[#This Row],[Qinf Secção P]])</f>
        <v xml:space="preserve"> -</v>
      </c>
      <c r="V874" s="153" t="str">
        <f>IF(Tabela1[[#This Row],[Qinf Secção E]]=" -", " -", Tabela1[[#This Row],[Quantidade máxima (q) (tonelada)]]/Tabela1[[#This Row],[Qinf Secção E]])</f>
        <v xml:space="preserve"> -</v>
      </c>
      <c r="W874" s="152" t="str">
        <f>IF(Tabela1[[#This Row],[Qsup Secção H]]=" -", " -", Tabela1[[#This Row],[Quantidade máxima (q) (tonelada)]]/Tabela1[[#This Row],[Qsup Secção H]])</f>
        <v xml:space="preserve"> -</v>
      </c>
      <c r="X874" s="152" t="str">
        <f>IF(Tabela1[[#This Row],[Qsup Secção P]]=" -", " -", Tabela1[[#This Row],[Quantidade máxima (q) (tonelada)]]/Tabela1[[#This Row],[Qsup Secção P]])</f>
        <v xml:space="preserve"> -</v>
      </c>
      <c r="Y874" s="153" t="str">
        <f>IF(Tabela1[[#This Row],[Qsup Secção E]]=" -", " -", Tabela1[[#This Row],[Quantidade máxima (q) (tonelada)]]/Tabela1[[#This Row],[Qsup Secção E]])</f>
        <v xml:space="preserve"> -</v>
      </c>
      <c r="Z8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5" spans="2:27" s="1" customFormat="1" x14ac:dyDescent="0.3">
      <c r="B875" s="145"/>
      <c r="C875" s="146"/>
      <c r="D875" s="146"/>
      <c r="E875" s="146"/>
      <c r="F875" s="146"/>
      <c r="G875" s="146"/>
      <c r="H875" s="147"/>
      <c r="I875" s="146"/>
      <c r="J875" s="146"/>
      <c r="K875" s="146"/>
      <c r="L8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5" s="151" t="str">
        <f>IF(Tabela1[[#This Row],[Qinf Secção H]]=" -", " -", Tabela1[[#This Row],[Quantidade máxima (q) (tonelada)]]/Tabela1[[#This Row],[Qinf Secção H]])</f>
        <v xml:space="preserve"> -</v>
      </c>
      <c r="U875" s="152" t="str">
        <f>IF(Tabela1[[#This Row],[Qinf Secção P]]=" -", " -", Tabela1[[#This Row],[Quantidade máxima (q) (tonelada)]]/Tabela1[[#This Row],[Qinf Secção P]])</f>
        <v xml:space="preserve"> -</v>
      </c>
      <c r="V875" s="153" t="str">
        <f>IF(Tabela1[[#This Row],[Qinf Secção E]]=" -", " -", Tabela1[[#This Row],[Quantidade máxima (q) (tonelada)]]/Tabela1[[#This Row],[Qinf Secção E]])</f>
        <v xml:space="preserve"> -</v>
      </c>
      <c r="W875" s="152" t="str">
        <f>IF(Tabela1[[#This Row],[Qsup Secção H]]=" -", " -", Tabela1[[#This Row],[Quantidade máxima (q) (tonelada)]]/Tabela1[[#This Row],[Qsup Secção H]])</f>
        <v xml:space="preserve"> -</v>
      </c>
      <c r="X875" s="152" t="str">
        <f>IF(Tabela1[[#This Row],[Qsup Secção P]]=" -", " -", Tabela1[[#This Row],[Quantidade máxima (q) (tonelada)]]/Tabela1[[#This Row],[Qsup Secção P]])</f>
        <v xml:space="preserve"> -</v>
      </c>
      <c r="Y875" s="153" t="str">
        <f>IF(Tabela1[[#This Row],[Qsup Secção E]]=" -", " -", Tabela1[[#This Row],[Quantidade máxima (q) (tonelada)]]/Tabela1[[#This Row],[Qsup Secção E]])</f>
        <v xml:space="preserve"> -</v>
      </c>
      <c r="Z8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6" spans="2:27" s="1" customFormat="1" x14ac:dyDescent="0.3">
      <c r="B876" s="145"/>
      <c r="C876" s="146"/>
      <c r="D876" s="146"/>
      <c r="E876" s="146"/>
      <c r="F876" s="146"/>
      <c r="G876" s="146"/>
      <c r="H876" s="147"/>
      <c r="I876" s="146"/>
      <c r="J876" s="146"/>
      <c r="K876" s="146"/>
      <c r="L8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6" s="151" t="str">
        <f>IF(Tabela1[[#This Row],[Qinf Secção H]]=" -", " -", Tabela1[[#This Row],[Quantidade máxima (q) (tonelada)]]/Tabela1[[#This Row],[Qinf Secção H]])</f>
        <v xml:space="preserve"> -</v>
      </c>
      <c r="U876" s="152" t="str">
        <f>IF(Tabela1[[#This Row],[Qinf Secção P]]=" -", " -", Tabela1[[#This Row],[Quantidade máxima (q) (tonelada)]]/Tabela1[[#This Row],[Qinf Secção P]])</f>
        <v xml:space="preserve"> -</v>
      </c>
      <c r="V876" s="153" t="str">
        <f>IF(Tabela1[[#This Row],[Qinf Secção E]]=" -", " -", Tabela1[[#This Row],[Quantidade máxima (q) (tonelada)]]/Tabela1[[#This Row],[Qinf Secção E]])</f>
        <v xml:space="preserve"> -</v>
      </c>
      <c r="W876" s="152" t="str">
        <f>IF(Tabela1[[#This Row],[Qsup Secção H]]=" -", " -", Tabela1[[#This Row],[Quantidade máxima (q) (tonelada)]]/Tabela1[[#This Row],[Qsup Secção H]])</f>
        <v xml:space="preserve"> -</v>
      </c>
      <c r="X876" s="152" t="str">
        <f>IF(Tabela1[[#This Row],[Qsup Secção P]]=" -", " -", Tabela1[[#This Row],[Quantidade máxima (q) (tonelada)]]/Tabela1[[#This Row],[Qsup Secção P]])</f>
        <v xml:space="preserve"> -</v>
      </c>
      <c r="Y876" s="153" t="str">
        <f>IF(Tabela1[[#This Row],[Qsup Secção E]]=" -", " -", Tabela1[[#This Row],[Quantidade máxima (q) (tonelada)]]/Tabela1[[#This Row],[Qsup Secção E]])</f>
        <v xml:space="preserve"> -</v>
      </c>
      <c r="Z8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7" spans="2:27" s="1" customFormat="1" x14ac:dyDescent="0.3">
      <c r="B877" s="145"/>
      <c r="C877" s="146"/>
      <c r="D877" s="146"/>
      <c r="E877" s="146"/>
      <c r="F877" s="146"/>
      <c r="G877" s="146"/>
      <c r="H877" s="147"/>
      <c r="I877" s="146"/>
      <c r="J877" s="146"/>
      <c r="K877" s="146"/>
      <c r="L8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7" s="151" t="str">
        <f>IF(Tabela1[[#This Row],[Qinf Secção H]]=" -", " -", Tabela1[[#This Row],[Quantidade máxima (q) (tonelada)]]/Tabela1[[#This Row],[Qinf Secção H]])</f>
        <v xml:space="preserve"> -</v>
      </c>
      <c r="U877" s="152" t="str">
        <f>IF(Tabela1[[#This Row],[Qinf Secção P]]=" -", " -", Tabela1[[#This Row],[Quantidade máxima (q) (tonelada)]]/Tabela1[[#This Row],[Qinf Secção P]])</f>
        <v xml:space="preserve"> -</v>
      </c>
      <c r="V877" s="153" t="str">
        <f>IF(Tabela1[[#This Row],[Qinf Secção E]]=" -", " -", Tabela1[[#This Row],[Quantidade máxima (q) (tonelada)]]/Tabela1[[#This Row],[Qinf Secção E]])</f>
        <v xml:space="preserve"> -</v>
      </c>
      <c r="W877" s="152" t="str">
        <f>IF(Tabela1[[#This Row],[Qsup Secção H]]=" -", " -", Tabela1[[#This Row],[Quantidade máxima (q) (tonelada)]]/Tabela1[[#This Row],[Qsup Secção H]])</f>
        <v xml:space="preserve"> -</v>
      </c>
      <c r="X877" s="152" t="str">
        <f>IF(Tabela1[[#This Row],[Qsup Secção P]]=" -", " -", Tabela1[[#This Row],[Quantidade máxima (q) (tonelada)]]/Tabela1[[#This Row],[Qsup Secção P]])</f>
        <v xml:space="preserve"> -</v>
      </c>
      <c r="Y877" s="153" t="str">
        <f>IF(Tabela1[[#This Row],[Qsup Secção E]]=" -", " -", Tabela1[[#This Row],[Quantidade máxima (q) (tonelada)]]/Tabela1[[#This Row],[Qsup Secção E]])</f>
        <v xml:space="preserve"> -</v>
      </c>
      <c r="Z8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8" spans="2:27" s="1" customFormat="1" x14ac:dyDescent="0.3">
      <c r="B878" s="145"/>
      <c r="C878" s="146"/>
      <c r="D878" s="146"/>
      <c r="E878" s="146"/>
      <c r="F878" s="146"/>
      <c r="G878" s="146"/>
      <c r="H878" s="147"/>
      <c r="I878" s="146"/>
      <c r="J878" s="146"/>
      <c r="K878" s="146"/>
      <c r="L8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8" s="151" t="str">
        <f>IF(Tabela1[[#This Row],[Qinf Secção H]]=" -", " -", Tabela1[[#This Row],[Quantidade máxima (q) (tonelada)]]/Tabela1[[#This Row],[Qinf Secção H]])</f>
        <v xml:space="preserve"> -</v>
      </c>
      <c r="U878" s="152" t="str">
        <f>IF(Tabela1[[#This Row],[Qinf Secção P]]=" -", " -", Tabela1[[#This Row],[Quantidade máxima (q) (tonelada)]]/Tabela1[[#This Row],[Qinf Secção P]])</f>
        <v xml:space="preserve"> -</v>
      </c>
      <c r="V878" s="153" t="str">
        <f>IF(Tabela1[[#This Row],[Qinf Secção E]]=" -", " -", Tabela1[[#This Row],[Quantidade máxima (q) (tonelada)]]/Tabela1[[#This Row],[Qinf Secção E]])</f>
        <v xml:space="preserve"> -</v>
      </c>
      <c r="W878" s="152" t="str">
        <f>IF(Tabela1[[#This Row],[Qsup Secção H]]=" -", " -", Tabela1[[#This Row],[Quantidade máxima (q) (tonelada)]]/Tabela1[[#This Row],[Qsup Secção H]])</f>
        <v xml:space="preserve"> -</v>
      </c>
      <c r="X878" s="152" t="str">
        <f>IF(Tabela1[[#This Row],[Qsup Secção P]]=" -", " -", Tabela1[[#This Row],[Quantidade máxima (q) (tonelada)]]/Tabela1[[#This Row],[Qsup Secção P]])</f>
        <v xml:space="preserve"> -</v>
      </c>
      <c r="Y878" s="153" t="str">
        <f>IF(Tabela1[[#This Row],[Qsup Secção E]]=" -", " -", Tabela1[[#This Row],[Quantidade máxima (q) (tonelada)]]/Tabela1[[#This Row],[Qsup Secção E]])</f>
        <v xml:space="preserve"> -</v>
      </c>
      <c r="Z8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79" spans="2:27" s="1" customFormat="1" x14ac:dyDescent="0.3">
      <c r="B879" s="145"/>
      <c r="C879" s="146"/>
      <c r="D879" s="146"/>
      <c r="E879" s="146"/>
      <c r="F879" s="146"/>
      <c r="G879" s="146"/>
      <c r="H879" s="147"/>
      <c r="I879" s="146"/>
      <c r="J879" s="146"/>
      <c r="K879" s="146"/>
      <c r="L8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79" s="151" t="str">
        <f>IF(Tabela1[[#This Row],[Qinf Secção H]]=" -", " -", Tabela1[[#This Row],[Quantidade máxima (q) (tonelada)]]/Tabela1[[#This Row],[Qinf Secção H]])</f>
        <v xml:space="preserve"> -</v>
      </c>
      <c r="U879" s="152" t="str">
        <f>IF(Tabela1[[#This Row],[Qinf Secção P]]=" -", " -", Tabela1[[#This Row],[Quantidade máxima (q) (tonelada)]]/Tabela1[[#This Row],[Qinf Secção P]])</f>
        <v xml:space="preserve"> -</v>
      </c>
      <c r="V879" s="153" t="str">
        <f>IF(Tabela1[[#This Row],[Qinf Secção E]]=" -", " -", Tabela1[[#This Row],[Quantidade máxima (q) (tonelada)]]/Tabela1[[#This Row],[Qinf Secção E]])</f>
        <v xml:space="preserve"> -</v>
      </c>
      <c r="W879" s="152" t="str">
        <f>IF(Tabela1[[#This Row],[Qsup Secção H]]=" -", " -", Tabela1[[#This Row],[Quantidade máxima (q) (tonelada)]]/Tabela1[[#This Row],[Qsup Secção H]])</f>
        <v xml:space="preserve"> -</v>
      </c>
      <c r="X879" s="152" t="str">
        <f>IF(Tabela1[[#This Row],[Qsup Secção P]]=" -", " -", Tabela1[[#This Row],[Quantidade máxima (q) (tonelada)]]/Tabela1[[#This Row],[Qsup Secção P]])</f>
        <v xml:space="preserve"> -</v>
      </c>
      <c r="Y879" s="153" t="str">
        <f>IF(Tabela1[[#This Row],[Qsup Secção E]]=" -", " -", Tabela1[[#This Row],[Quantidade máxima (q) (tonelada)]]/Tabela1[[#This Row],[Qsup Secção E]])</f>
        <v xml:space="preserve"> -</v>
      </c>
      <c r="Z8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0" spans="2:27" s="1" customFormat="1" x14ac:dyDescent="0.3">
      <c r="B880" s="145"/>
      <c r="C880" s="146"/>
      <c r="D880" s="146"/>
      <c r="E880" s="146"/>
      <c r="F880" s="146"/>
      <c r="G880" s="146"/>
      <c r="H880" s="147"/>
      <c r="I880" s="146"/>
      <c r="J880" s="146"/>
      <c r="K880" s="146"/>
      <c r="L8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0" s="151" t="str">
        <f>IF(Tabela1[[#This Row],[Qinf Secção H]]=" -", " -", Tabela1[[#This Row],[Quantidade máxima (q) (tonelada)]]/Tabela1[[#This Row],[Qinf Secção H]])</f>
        <v xml:space="preserve"> -</v>
      </c>
      <c r="U880" s="152" t="str">
        <f>IF(Tabela1[[#This Row],[Qinf Secção P]]=" -", " -", Tabela1[[#This Row],[Quantidade máxima (q) (tonelada)]]/Tabela1[[#This Row],[Qinf Secção P]])</f>
        <v xml:space="preserve"> -</v>
      </c>
      <c r="V880" s="153" t="str">
        <f>IF(Tabela1[[#This Row],[Qinf Secção E]]=" -", " -", Tabela1[[#This Row],[Quantidade máxima (q) (tonelada)]]/Tabela1[[#This Row],[Qinf Secção E]])</f>
        <v xml:space="preserve"> -</v>
      </c>
      <c r="W880" s="152" t="str">
        <f>IF(Tabela1[[#This Row],[Qsup Secção H]]=" -", " -", Tabela1[[#This Row],[Quantidade máxima (q) (tonelada)]]/Tabela1[[#This Row],[Qsup Secção H]])</f>
        <v xml:space="preserve"> -</v>
      </c>
      <c r="X880" s="152" t="str">
        <f>IF(Tabela1[[#This Row],[Qsup Secção P]]=" -", " -", Tabela1[[#This Row],[Quantidade máxima (q) (tonelada)]]/Tabela1[[#This Row],[Qsup Secção P]])</f>
        <v xml:space="preserve"> -</v>
      </c>
      <c r="Y880" s="153" t="str">
        <f>IF(Tabela1[[#This Row],[Qsup Secção E]]=" -", " -", Tabela1[[#This Row],[Quantidade máxima (q) (tonelada)]]/Tabela1[[#This Row],[Qsup Secção E]])</f>
        <v xml:space="preserve"> -</v>
      </c>
      <c r="Z8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1" spans="2:27" s="1" customFormat="1" x14ac:dyDescent="0.3">
      <c r="B881" s="145"/>
      <c r="C881" s="146"/>
      <c r="D881" s="146"/>
      <c r="E881" s="146"/>
      <c r="F881" s="146"/>
      <c r="G881" s="146"/>
      <c r="H881" s="147"/>
      <c r="I881" s="146"/>
      <c r="J881" s="146"/>
      <c r="K881" s="146"/>
      <c r="L8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1" s="151" t="str">
        <f>IF(Tabela1[[#This Row],[Qinf Secção H]]=" -", " -", Tabela1[[#This Row],[Quantidade máxima (q) (tonelada)]]/Tabela1[[#This Row],[Qinf Secção H]])</f>
        <v xml:space="preserve"> -</v>
      </c>
      <c r="U881" s="152" t="str">
        <f>IF(Tabela1[[#This Row],[Qinf Secção P]]=" -", " -", Tabela1[[#This Row],[Quantidade máxima (q) (tonelada)]]/Tabela1[[#This Row],[Qinf Secção P]])</f>
        <v xml:space="preserve"> -</v>
      </c>
      <c r="V881" s="153" t="str">
        <f>IF(Tabela1[[#This Row],[Qinf Secção E]]=" -", " -", Tabela1[[#This Row],[Quantidade máxima (q) (tonelada)]]/Tabela1[[#This Row],[Qinf Secção E]])</f>
        <v xml:space="preserve"> -</v>
      </c>
      <c r="W881" s="152" t="str">
        <f>IF(Tabela1[[#This Row],[Qsup Secção H]]=" -", " -", Tabela1[[#This Row],[Quantidade máxima (q) (tonelada)]]/Tabela1[[#This Row],[Qsup Secção H]])</f>
        <v xml:space="preserve"> -</v>
      </c>
      <c r="X881" s="152" t="str">
        <f>IF(Tabela1[[#This Row],[Qsup Secção P]]=" -", " -", Tabela1[[#This Row],[Quantidade máxima (q) (tonelada)]]/Tabela1[[#This Row],[Qsup Secção P]])</f>
        <v xml:space="preserve"> -</v>
      </c>
      <c r="Y881" s="153" t="str">
        <f>IF(Tabela1[[#This Row],[Qsup Secção E]]=" -", " -", Tabela1[[#This Row],[Quantidade máxima (q) (tonelada)]]/Tabela1[[#This Row],[Qsup Secção E]])</f>
        <v xml:space="preserve"> -</v>
      </c>
      <c r="Z8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2" spans="2:27" s="1" customFormat="1" x14ac:dyDescent="0.3">
      <c r="B882" s="145"/>
      <c r="C882" s="146"/>
      <c r="D882" s="146"/>
      <c r="E882" s="146"/>
      <c r="F882" s="146"/>
      <c r="G882" s="146"/>
      <c r="H882" s="147"/>
      <c r="I882" s="146"/>
      <c r="J882" s="146"/>
      <c r="K882" s="146"/>
      <c r="L8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2" s="151" t="str">
        <f>IF(Tabela1[[#This Row],[Qinf Secção H]]=" -", " -", Tabela1[[#This Row],[Quantidade máxima (q) (tonelada)]]/Tabela1[[#This Row],[Qinf Secção H]])</f>
        <v xml:space="preserve"> -</v>
      </c>
      <c r="U882" s="152" t="str">
        <f>IF(Tabela1[[#This Row],[Qinf Secção P]]=" -", " -", Tabela1[[#This Row],[Quantidade máxima (q) (tonelada)]]/Tabela1[[#This Row],[Qinf Secção P]])</f>
        <v xml:space="preserve"> -</v>
      </c>
      <c r="V882" s="153" t="str">
        <f>IF(Tabela1[[#This Row],[Qinf Secção E]]=" -", " -", Tabela1[[#This Row],[Quantidade máxima (q) (tonelada)]]/Tabela1[[#This Row],[Qinf Secção E]])</f>
        <v xml:space="preserve"> -</v>
      </c>
      <c r="W882" s="152" t="str">
        <f>IF(Tabela1[[#This Row],[Qsup Secção H]]=" -", " -", Tabela1[[#This Row],[Quantidade máxima (q) (tonelada)]]/Tabela1[[#This Row],[Qsup Secção H]])</f>
        <v xml:space="preserve"> -</v>
      </c>
      <c r="X882" s="152" t="str">
        <f>IF(Tabela1[[#This Row],[Qsup Secção P]]=" -", " -", Tabela1[[#This Row],[Quantidade máxima (q) (tonelada)]]/Tabela1[[#This Row],[Qsup Secção P]])</f>
        <v xml:space="preserve"> -</v>
      </c>
      <c r="Y882" s="153" t="str">
        <f>IF(Tabela1[[#This Row],[Qsup Secção E]]=" -", " -", Tabela1[[#This Row],[Quantidade máxima (q) (tonelada)]]/Tabela1[[#This Row],[Qsup Secção E]])</f>
        <v xml:space="preserve"> -</v>
      </c>
      <c r="Z8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3" spans="2:27" s="1" customFormat="1" x14ac:dyDescent="0.3">
      <c r="B883" s="145"/>
      <c r="C883" s="146"/>
      <c r="D883" s="146"/>
      <c r="E883" s="146"/>
      <c r="F883" s="146"/>
      <c r="G883" s="146"/>
      <c r="H883" s="147"/>
      <c r="I883" s="146"/>
      <c r="J883" s="146"/>
      <c r="K883" s="146"/>
      <c r="L8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3" s="151" t="str">
        <f>IF(Tabela1[[#This Row],[Qinf Secção H]]=" -", " -", Tabela1[[#This Row],[Quantidade máxima (q) (tonelada)]]/Tabela1[[#This Row],[Qinf Secção H]])</f>
        <v xml:space="preserve"> -</v>
      </c>
      <c r="U883" s="152" t="str">
        <f>IF(Tabela1[[#This Row],[Qinf Secção P]]=" -", " -", Tabela1[[#This Row],[Quantidade máxima (q) (tonelada)]]/Tabela1[[#This Row],[Qinf Secção P]])</f>
        <v xml:space="preserve"> -</v>
      </c>
      <c r="V883" s="153" t="str">
        <f>IF(Tabela1[[#This Row],[Qinf Secção E]]=" -", " -", Tabela1[[#This Row],[Quantidade máxima (q) (tonelada)]]/Tabela1[[#This Row],[Qinf Secção E]])</f>
        <v xml:space="preserve"> -</v>
      </c>
      <c r="W883" s="152" t="str">
        <f>IF(Tabela1[[#This Row],[Qsup Secção H]]=" -", " -", Tabela1[[#This Row],[Quantidade máxima (q) (tonelada)]]/Tabela1[[#This Row],[Qsup Secção H]])</f>
        <v xml:space="preserve"> -</v>
      </c>
      <c r="X883" s="152" t="str">
        <f>IF(Tabela1[[#This Row],[Qsup Secção P]]=" -", " -", Tabela1[[#This Row],[Quantidade máxima (q) (tonelada)]]/Tabela1[[#This Row],[Qsup Secção P]])</f>
        <v xml:space="preserve"> -</v>
      </c>
      <c r="Y883" s="153" t="str">
        <f>IF(Tabela1[[#This Row],[Qsup Secção E]]=" -", " -", Tabela1[[#This Row],[Quantidade máxima (q) (tonelada)]]/Tabela1[[#This Row],[Qsup Secção E]])</f>
        <v xml:space="preserve"> -</v>
      </c>
      <c r="Z8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4" spans="2:27" s="1" customFormat="1" x14ac:dyDescent="0.3">
      <c r="B884" s="145"/>
      <c r="C884" s="146"/>
      <c r="D884" s="146"/>
      <c r="E884" s="146"/>
      <c r="F884" s="146"/>
      <c r="G884" s="146"/>
      <c r="H884" s="147"/>
      <c r="I884" s="146"/>
      <c r="J884" s="146"/>
      <c r="K884" s="146"/>
      <c r="L8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4" s="151" t="str">
        <f>IF(Tabela1[[#This Row],[Qinf Secção H]]=" -", " -", Tabela1[[#This Row],[Quantidade máxima (q) (tonelada)]]/Tabela1[[#This Row],[Qinf Secção H]])</f>
        <v xml:space="preserve"> -</v>
      </c>
      <c r="U884" s="152" t="str">
        <f>IF(Tabela1[[#This Row],[Qinf Secção P]]=" -", " -", Tabela1[[#This Row],[Quantidade máxima (q) (tonelada)]]/Tabela1[[#This Row],[Qinf Secção P]])</f>
        <v xml:space="preserve"> -</v>
      </c>
      <c r="V884" s="153" t="str">
        <f>IF(Tabela1[[#This Row],[Qinf Secção E]]=" -", " -", Tabela1[[#This Row],[Quantidade máxima (q) (tonelada)]]/Tabela1[[#This Row],[Qinf Secção E]])</f>
        <v xml:space="preserve"> -</v>
      </c>
      <c r="W884" s="152" t="str">
        <f>IF(Tabela1[[#This Row],[Qsup Secção H]]=" -", " -", Tabela1[[#This Row],[Quantidade máxima (q) (tonelada)]]/Tabela1[[#This Row],[Qsup Secção H]])</f>
        <v xml:space="preserve"> -</v>
      </c>
      <c r="X884" s="152" t="str">
        <f>IF(Tabela1[[#This Row],[Qsup Secção P]]=" -", " -", Tabela1[[#This Row],[Quantidade máxima (q) (tonelada)]]/Tabela1[[#This Row],[Qsup Secção P]])</f>
        <v xml:space="preserve"> -</v>
      </c>
      <c r="Y884" s="153" t="str">
        <f>IF(Tabela1[[#This Row],[Qsup Secção E]]=" -", " -", Tabela1[[#This Row],[Quantidade máxima (q) (tonelada)]]/Tabela1[[#This Row],[Qsup Secção E]])</f>
        <v xml:space="preserve"> -</v>
      </c>
      <c r="Z8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5" spans="2:27" s="1" customFormat="1" x14ac:dyDescent="0.3">
      <c r="B885" s="145"/>
      <c r="C885" s="146"/>
      <c r="D885" s="146"/>
      <c r="E885" s="146"/>
      <c r="F885" s="146"/>
      <c r="G885" s="146"/>
      <c r="H885" s="147"/>
      <c r="I885" s="146"/>
      <c r="J885" s="146"/>
      <c r="K885" s="146"/>
      <c r="L8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5" s="151" t="str">
        <f>IF(Tabela1[[#This Row],[Qinf Secção H]]=" -", " -", Tabela1[[#This Row],[Quantidade máxima (q) (tonelada)]]/Tabela1[[#This Row],[Qinf Secção H]])</f>
        <v xml:space="preserve"> -</v>
      </c>
      <c r="U885" s="152" t="str">
        <f>IF(Tabela1[[#This Row],[Qinf Secção P]]=" -", " -", Tabela1[[#This Row],[Quantidade máxima (q) (tonelada)]]/Tabela1[[#This Row],[Qinf Secção P]])</f>
        <v xml:space="preserve"> -</v>
      </c>
      <c r="V885" s="153" t="str">
        <f>IF(Tabela1[[#This Row],[Qinf Secção E]]=" -", " -", Tabela1[[#This Row],[Quantidade máxima (q) (tonelada)]]/Tabela1[[#This Row],[Qinf Secção E]])</f>
        <v xml:space="preserve"> -</v>
      </c>
      <c r="W885" s="152" t="str">
        <f>IF(Tabela1[[#This Row],[Qsup Secção H]]=" -", " -", Tabela1[[#This Row],[Quantidade máxima (q) (tonelada)]]/Tabela1[[#This Row],[Qsup Secção H]])</f>
        <v xml:space="preserve"> -</v>
      </c>
      <c r="X885" s="152" t="str">
        <f>IF(Tabela1[[#This Row],[Qsup Secção P]]=" -", " -", Tabela1[[#This Row],[Quantidade máxima (q) (tonelada)]]/Tabela1[[#This Row],[Qsup Secção P]])</f>
        <v xml:space="preserve"> -</v>
      </c>
      <c r="Y885" s="153" t="str">
        <f>IF(Tabela1[[#This Row],[Qsup Secção E]]=" -", " -", Tabela1[[#This Row],[Quantidade máxima (q) (tonelada)]]/Tabela1[[#This Row],[Qsup Secção E]])</f>
        <v xml:space="preserve"> -</v>
      </c>
      <c r="Z8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6" spans="2:27" s="1" customFormat="1" x14ac:dyDescent="0.3">
      <c r="B886" s="145"/>
      <c r="C886" s="146"/>
      <c r="D886" s="146"/>
      <c r="E886" s="146"/>
      <c r="F886" s="146"/>
      <c r="G886" s="146"/>
      <c r="H886" s="147"/>
      <c r="I886" s="146"/>
      <c r="J886" s="146"/>
      <c r="K886" s="146"/>
      <c r="L8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6" s="151" t="str">
        <f>IF(Tabela1[[#This Row],[Qinf Secção H]]=" -", " -", Tabela1[[#This Row],[Quantidade máxima (q) (tonelada)]]/Tabela1[[#This Row],[Qinf Secção H]])</f>
        <v xml:space="preserve"> -</v>
      </c>
      <c r="U886" s="152" t="str">
        <f>IF(Tabela1[[#This Row],[Qinf Secção P]]=" -", " -", Tabela1[[#This Row],[Quantidade máxima (q) (tonelada)]]/Tabela1[[#This Row],[Qinf Secção P]])</f>
        <v xml:space="preserve"> -</v>
      </c>
      <c r="V886" s="153" t="str">
        <f>IF(Tabela1[[#This Row],[Qinf Secção E]]=" -", " -", Tabela1[[#This Row],[Quantidade máxima (q) (tonelada)]]/Tabela1[[#This Row],[Qinf Secção E]])</f>
        <v xml:space="preserve"> -</v>
      </c>
      <c r="W886" s="152" t="str">
        <f>IF(Tabela1[[#This Row],[Qsup Secção H]]=" -", " -", Tabela1[[#This Row],[Quantidade máxima (q) (tonelada)]]/Tabela1[[#This Row],[Qsup Secção H]])</f>
        <v xml:space="preserve"> -</v>
      </c>
      <c r="X886" s="152" t="str">
        <f>IF(Tabela1[[#This Row],[Qsup Secção P]]=" -", " -", Tabela1[[#This Row],[Quantidade máxima (q) (tonelada)]]/Tabela1[[#This Row],[Qsup Secção P]])</f>
        <v xml:space="preserve"> -</v>
      </c>
      <c r="Y886" s="153" t="str">
        <f>IF(Tabela1[[#This Row],[Qsup Secção E]]=" -", " -", Tabela1[[#This Row],[Quantidade máxima (q) (tonelada)]]/Tabela1[[#This Row],[Qsup Secção E]])</f>
        <v xml:space="preserve"> -</v>
      </c>
      <c r="Z8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7" spans="2:27" s="1" customFormat="1" x14ac:dyDescent="0.3">
      <c r="B887" s="145"/>
      <c r="C887" s="146"/>
      <c r="D887" s="146"/>
      <c r="E887" s="146"/>
      <c r="F887" s="146"/>
      <c r="G887" s="146"/>
      <c r="H887" s="147"/>
      <c r="I887" s="146"/>
      <c r="J887" s="146"/>
      <c r="K887" s="146"/>
      <c r="L8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7" s="151" t="str">
        <f>IF(Tabela1[[#This Row],[Qinf Secção H]]=" -", " -", Tabela1[[#This Row],[Quantidade máxima (q) (tonelada)]]/Tabela1[[#This Row],[Qinf Secção H]])</f>
        <v xml:space="preserve"> -</v>
      </c>
      <c r="U887" s="152" t="str">
        <f>IF(Tabela1[[#This Row],[Qinf Secção P]]=" -", " -", Tabela1[[#This Row],[Quantidade máxima (q) (tonelada)]]/Tabela1[[#This Row],[Qinf Secção P]])</f>
        <v xml:space="preserve"> -</v>
      </c>
      <c r="V887" s="153" t="str">
        <f>IF(Tabela1[[#This Row],[Qinf Secção E]]=" -", " -", Tabela1[[#This Row],[Quantidade máxima (q) (tonelada)]]/Tabela1[[#This Row],[Qinf Secção E]])</f>
        <v xml:space="preserve"> -</v>
      </c>
      <c r="W887" s="152" t="str">
        <f>IF(Tabela1[[#This Row],[Qsup Secção H]]=" -", " -", Tabela1[[#This Row],[Quantidade máxima (q) (tonelada)]]/Tabela1[[#This Row],[Qsup Secção H]])</f>
        <v xml:space="preserve"> -</v>
      </c>
      <c r="X887" s="152" t="str">
        <f>IF(Tabela1[[#This Row],[Qsup Secção P]]=" -", " -", Tabela1[[#This Row],[Quantidade máxima (q) (tonelada)]]/Tabela1[[#This Row],[Qsup Secção P]])</f>
        <v xml:space="preserve"> -</v>
      </c>
      <c r="Y887" s="153" t="str">
        <f>IF(Tabela1[[#This Row],[Qsup Secção E]]=" -", " -", Tabela1[[#This Row],[Quantidade máxima (q) (tonelada)]]/Tabela1[[#This Row],[Qsup Secção E]])</f>
        <v xml:space="preserve"> -</v>
      </c>
      <c r="Z8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8" spans="2:27" s="1" customFormat="1" x14ac:dyDescent="0.3">
      <c r="B888" s="145"/>
      <c r="C888" s="146"/>
      <c r="D888" s="146"/>
      <c r="E888" s="146"/>
      <c r="F888" s="146"/>
      <c r="G888" s="146"/>
      <c r="H888" s="147"/>
      <c r="I888" s="146"/>
      <c r="J888" s="146"/>
      <c r="K888" s="146"/>
      <c r="L8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8" s="151" t="str">
        <f>IF(Tabela1[[#This Row],[Qinf Secção H]]=" -", " -", Tabela1[[#This Row],[Quantidade máxima (q) (tonelada)]]/Tabela1[[#This Row],[Qinf Secção H]])</f>
        <v xml:space="preserve"> -</v>
      </c>
      <c r="U888" s="152" t="str">
        <f>IF(Tabela1[[#This Row],[Qinf Secção P]]=" -", " -", Tabela1[[#This Row],[Quantidade máxima (q) (tonelada)]]/Tabela1[[#This Row],[Qinf Secção P]])</f>
        <v xml:space="preserve"> -</v>
      </c>
      <c r="V888" s="153" t="str">
        <f>IF(Tabela1[[#This Row],[Qinf Secção E]]=" -", " -", Tabela1[[#This Row],[Quantidade máxima (q) (tonelada)]]/Tabela1[[#This Row],[Qinf Secção E]])</f>
        <v xml:space="preserve"> -</v>
      </c>
      <c r="W888" s="152" t="str">
        <f>IF(Tabela1[[#This Row],[Qsup Secção H]]=" -", " -", Tabela1[[#This Row],[Quantidade máxima (q) (tonelada)]]/Tabela1[[#This Row],[Qsup Secção H]])</f>
        <v xml:space="preserve"> -</v>
      </c>
      <c r="X888" s="152" t="str">
        <f>IF(Tabela1[[#This Row],[Qsup Secção P]]=" -", " -", Tabela1[[#This Row],[Quantidade máxima (q) (tonelada)]]/Tabela1[[#This Row],[Qsup Secção P]])</f>
        <v xml:space="preserve"> -</v>
      </c>
      <c r="Y888" s="153" t="str">
        <f>IF(Tabela1[[#This Row],[Qsup Secção E]]=" -", " -", Tabela1[[#This Row],[Quantidade máxima (q) (tonelada)]]/Tabela1[[#This Row],[Qsup Secção E]])</f>
        <v xml:space="preserve"> -</v>
      </c>
      <c r="Z8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89" spans="2:27" s="1" customFormat="1" x14ac:dyDescent="0.3">
      <c r="B889" s="145"/>
      <c r="C889" s="146"/>
      <c r="D889" s="146"/>
      <c r="E889" s="146"/>
      <c r="F889" s="146"/>
      <c r="G889" s="146"/>
      <c r="H889" s="147"/>
      <c r="I889" s="146"/>
      <c r="J889" s="146"/>
      <c r="K889" s="146"/>
      <c r="L8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89" s="151" t="str">
        <f>IF(Tabela1[[#This Row],[Qinf Secção H]]=" -", " -", Tabela1[[#This Row],[Quantidade máxima (q) (tonelada)]]/Tabela1[[#This Row],[Qinf Secção H]])</f>
        <v xml:space="preserve"> -</v>
      </c>
      <c r="U889" s="152" t="str">
        <f>IF(Tabela1[[#This Row],[Qinf Secção P]]=" -", " -", Tabela1[[#This Row],[Quantidade máxima (q) (tonelada)]]/Tabela1[[#This Row],[Qinf Secção P]])</f>
        <v xml:space="preserve"> -</v>
      </c>
      <c r="V889" s="153" t="str">
        <f>IF(Tabela1[[#This Row],[Qinf Secção E]]=" -", " -", Tabela1[[#This Row],[Quantidade máxima (q) (tonelada)]]/Tabela1[[#This Row],[Qinf Secção E]])</f>
        <v xml:space="preserve"> -</v>
      </c>
      <c r="W889" s="152" t="str">
        <f>IF(Tabela1[[#This Row],[Qsup Secção H]]=" -", " -", Tabela1[[#This Row],[Quantidade máxima (q) (tonelada)]]/Tabela1[[#This Row],[Qsup Secção H]])</f>
        <v xml:space="preserve"> -</v>
      </c>
      <c r="X889" s="152" t="str">
        <f>IF(Tabela1[[#This Row],[Qsup Secção P]]=" -", " -", Tabela1[[#This Row],[Quantidade máxima (q) (tonelada)]]/Tabela1[[#This Row],[Qsup Secção P]])</f>
        <v xml:space="preserve"> -</v>
      </c>
      <c r="Y889" s="153" t="str">
        <f>IF(Tabela1[[#This Row],[Qsup Secção E]]=" -", " -", Tabela1[[#This Row],[Quantidade máxima (q) (tonelada)]]/Tabela1[[#This Row],[Qsup Secção E]])</f>
        <v xml:space="preserve"> -</v>
      </c>
      <c r="Z8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0" spans="2:27" s="1" customFormat="1" x14ac:dyDescent="0.3">
      <c r="B890" s="145"/>
      <c r="C890" s="146"/>
      <c r="D890" s="146"/>
      <c r="E890" s="146"/>
      <c r="F890" s="146"/>
      <c r="G890" s="146"/>
      <c r="H890" s="147"/>
      <c r="I890" s="146"/>
      <c r="J890" s="146"/>
      <c r="K890" s="146"/>
      <c r="L8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0" s="151" t="str">
        <f>IF(Tabela1[[#This Row],[Qinf Secção H]]=" -", " -", Tabela1[[#This Row],[Quantidade máxima (q) (tonelada)]]/Tabela1[[#This Row],[Qinf Secção H]])</f>
        <v xml:space="preserve"> -</v>
      </c>
      <c r="U890" s="152" t="str">
        <f>IF(Tabela1[[#This Row],[Qinf Secção P]]=" -", " -", Tabela1[[#This Row],[Quantidade máxima (q) (tonelada)]]/Tabela1[[#This Row],[Qinf Secção P]])</f>
        <v xml:space="preserve"> -</v>
      </c>
      <c r="V890" s="153" t="str">
        <f>IF(Tabela1[[#This Row],[Qinf Secção E]]=" -", " -", Tabela1[[#This Row],[Quantidade máxima (q) (tonelada)]]/Tabela1[[#This Row],[Qinf Secção E]])</f>
        <v xml:space="preserve"> -</v>
      </c>
      <c r="W890" s="152" t="str">
        <f>IF(Tabela1[[#This Row],[Qsup Secção H]]=" -", " -", Tabela1[[#This Row],[Quantidade máxima (q) (tonelada)]]/Tabela1[[#This Row],[Qsup Secção H]])</f>
        <v xml:space="preserve"> -</v>
      </c>
      <c r="X890" s="152" t="str">
        <f>IF(Tabela1[[#This Row],[Qsup Secção P]]=" -", " -", Tabela1[[#This Row],[Quantidade máxima (q) (tonelada)]]/Tabela1[[#This Row],[Qsup Secção P]])</f>
        <v xml:space="preserve"> -</v>
      </c>
      <c r="Y890" s="153" t="str">
        <f>IF(Tabela1[[#This Row],[Qsup Secção E]]=" -", " -", Tabela1[[#This Row],[Quantidade máxima (q) (tonelada)]]/Tabela1[[#This Row],[Qsup Secção E]])</f>
        <v xml:space="preserve"> -</v>
      </c>
      <c r="Z8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1" spans="2:27" s="1" customFormat="1" x14ac:dyDescent="0.3">
      <c r="B891" s="145"/>
      <c r="C891" s="146"/>
      <c r="D891" s="146"/>
      <c r="E891" s="146"/>
      <c r="F891" s="146"/>
      <c r="G891" s="146"/>
      <c r="H891" s="147"/>
      <c r="I891" s="146"/>
      <c r="J891" s="146"/>
      <c r="K891" s="146"/>
      <c r="L8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1" s="151" t="str">
        <f>IF(Tabela1[[#This Row],[Qinf Secção H]]=" -", " -", Tabela1[[#This Row],[Quantidade máxima (q) (tonelada)]]/Tabela1[[#This Row],[Qinf Secção H]])</f>
        <v xml:space="preserve"> -</v>
      </c>
      <c r="U891" s="152" t="str">
        <f>IF(Tabela1[[#This Row],[Qinf Secção P]]=" -", " -", Tabela1[[#This Row],[Quantidade máxima (q) (tonelada)]]/Tabela1[[#This Row],[Qinf Secção P]])</f>
        <v xml:space="preserve"> -</v>
      </c>
      <c r="V891" s="153" t="str">
        <f>IF(Tabela1[[#This Row],[Qinf Secção E]]=" -", " -", Tabela1[[#This Row],[Quantidade máxima (q) (tonelada)]]/Tabela1[[#This Row],[Qinf Secção E]])</f>
        <v xml:space="preserve"> -</v>
      </c>
      <c r="W891" s="152" t="str">
        <f>IF(Tabela1[[#This Row],[Qsup Secção H]]=" -", " -", Tabela1[[#This Row],[Quantidade máxima (q) (tonelada)]]/Tabela1[[#This Row],[Qsup Secção H]])</f>
        <v xml:space="preserve"> -</v>
      </c>
      <c r="X891" s="152" t="str">
        <f>IF(Tabela1[[#This Row],[Qsup Secção P]]=" -", " -", Tabela1[[#This Row],[Quantidade máxima (q) (tonelada)]]/Tabela1[[#This Row],[Qsup Secção P]])</f>
        <v xml:space="preserve"> -</v>
      </c>
      <c r="Y891" s="153" t="str">
        <f>IF(Tabela1[[#This Row],[Qsup Secção E]]=" -", " -", Tabela1[[#This Row],[Quantidade máxima (q) (tonelada)]]/Tabela1[[#This Row],[Qsup Secção E]])</f>
        <v xml:space="preserve"> -</v>
      </c>
      <c r="Z8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2" spans="2:27" s="1" customFormat="1" x14ac:dyDescent="0.3">
      <c r="B892" s="145"/>
      <c r="C892" s="146"/>
      <c r="D892" s="146"/>
      <c r="E892" s="146"/>
      <c r="F892" s="146"/>
      <c r="G892" s="146"/>
      <c r="H892" s="147"/>
      <c r="I892" s="146"/>
      <c r="J892" s="146"/>
      <c r="K892" s="146"/>
      <c r="L8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2" s="151" t="str">
        <f>IF(Tabela1[[#This Row],[Qinf Secção H]]=" -", " -", Tabela1[[#This Row],[Quantidade máxima (q) (tonelada)]]/Tabela1[[#This Row],[Qinf Secção H]])</f>
        <v xml:space="preserve"> -</v>
      </c>
      <c r="U892" s="152" t="str">
        <f>IF(Tabela1[[#This Row],[Qinf Secção P]]=" -", " -", Tabela1[[#This Row],[Quantidade máxima (q) (tonelada)]]/Tabela1[[#This Row],[Qinf Secção P]])</f>
        <v xml:space="preserve"> -</v>
      </c>
      <c r="V892" s="153" t="str">
        <f>IF(Tabela1[[#This Row],[Qinf Secção E]]=" -", " -", Tabela1[[#This Row],[Quantidade máxima (q) (tonelada)]]/Tabela1[[#This Row],[Qinf Secção E]])</f>
        <v xml:space="preserve"> -</v>
      </c>
      <c r="W892" s="152" t="str">
        <f>IF(Tabela1[[#This Row],[Qsup Secção H]]=" -", " -", Tabela1[[#This Row],[Quantidade máxima (q) (tonelada)]]/Tabela1[[#This Row],[Qsup Secção H]])</f>
        <v xml:space="preserve"> -</v>
      </c>
      <c r="X892" s="152" t="str">
        <f>IF(Tabela1[[#This Row],[Qsup Secção P]]=" -", " -", Tabela1[[#This Row],[Quantidade máxima (q) (tonelada)]]/Tabela1[[#This Row],[Qsup Secção P]])</f>
        <v xml:space="preserve"> -</v>
      </c>
      <c r="Y892" s="153" t="str">
        <f>IF(Tabela1[[#This Row],[Qsup Secção E]]=" -", " -", Tabela1[[#This Row],[Quantidade máxima (q) (tonelada)]]/Tabela1[[#This Row],[Qsup Secção E]])</f>
        <v xml:space="preserve"> -</v>
      </c>
      <c r="Z8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3" spans="2:27" s="1" customFormat="1" x14ac:dyDescent="0.3">
      <c r="B893" s="145"/>
      <c r="C893" s="146"/>
      <c r="D893" s="146"/>
      <c r="E893" s="146"/>
      <c r="F893" s="146"/>
      <c r="G893" s="146"/>
      <c r="H893" s="147"/>
      <c r="I893" s="146"/>
      <c r="J893" s="146"/>
      <c r="K893" s="146"/>
      <c r="L8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3" s="151" t="str">
        <f>IF(Tabela1[[#This Row],[Qinf Secção H]]=" -", " -", Tabela1[[#This Row],[Quantidade máxima (q) (tonelada)]]/Tabela1[[#This Row],[Qinf Secção H]])</f>
        <v xml:space="preserve"> -</v>
      </c>
      <c r="U893" s="152" t="str">
        <f>IF(Tabela1[[#This Row],[Qinf Secção P]]=" -", " -", Tabela1[[#This Row],[Quantidade máxima (q) (tonelada)]]/Tabela1[[#This Row],[Qinf Secção P]])</f>
        <v xml:space="preserve"> -</v>
      </c>
      <c r="V893" s="153" t="str">
        <f>IF(Tabela1[[#This Row],[Qinf Secção E]]=" -", " -", Tabela1[[#This Row],[Quantidade máxima (q) (tonelada)]]/Tabela1[[#This Row],[Qinf Secção E]])</f>
        <v xml:space="preserve"> -</v>
      </c>
      <c r="W893" s="152" t="str">
        <f>IF(Tabela1[[#This Row],[Qsup Secção H]]=" -", " -", Tabela1[[#This Row],[Quantidade máxima (q) (tonelada)]]/Tabela1[[#This Row],[Qsup Secção H]])</f>
        <v xml:space="preserve"> -</v>
      </c>
      <c r="X893" s="152" t="str">
        <f>IF(Tabela1[[#This Row],[Qsup Secção P]]=" -", " -", Tabela1[[#This Row],[Quantidade máxima (q) (tonelada)]]/Tabela1[[#This Row],[Qsup Secção P]])</f>
        <v xml:space="preserve"> -</v>
      </c>
      <c r="Y893" s="153" t="str">
        <f>IF(Tabela1[[#This Row],[Qsup Secção E]]=" -", " -", Tabela1[[#This Row],[Quantidade máxima (q) (tonelada)]]/Tabela1[[#This Row],[Qsup Secção E]])</f>
        <v xml:space="preserve"> -</v>
      </c>
      <c r="Z8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4" spans="2:27" s="1" customFormat="1" x14ac:dyDescent="0.3">
      <c r="B894" s="145"/>
      <c r="C894" s="146"/>
      <c r="D894" s="146"/>
      <c r="E894" s="146"/>
      <c r="F894" s="146"/>
      <c r="G894" s="146"/>
      <c r="H894" s="147"/>
      <c r="I894" s="146"/>
      <c r="J894" s="146"/>
      <c r="K894" s="146"/>
      <c r="L8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4" s="151" t="str">
        <f>IF(Tabela1[[#This Row],[Qinf Secção H]]=" -", " -", Tabela1[[#This Row],[Quantidade máxima (q) (tonelada)]]/Tabela1[[#This Row],[Qinf Secção H]])</f>
        <v xml:space="preserve"> -</v>
      </c>
      <c r="U894" s="152" t="str">
        <f>IF(Tabela1[[#This Row],[Qinf Secção P]]=" -", " -", Tabela1[[#This Row],[Quantidade máxima (q) (tonelada)]]/Tabela1[[#This Row],[Qinf Secção P]])</f>
        <v xml:space="preserve"> -</v>
      </c>
      <c r="V894" s="153" t="str">
        <f>IF(Tabela1[[#This Row],[Qinf Secção E]]=" -", " -", Tabela1[[#This Row],[Quantidade máxima (q) (tonelada)]]/Tabela1[[#This Row],[Qinf Secção E]])</f>
        <v xml:space="preserve"> -</v>
      </c>
      <c r="W894" s="152" t="str">
        <f>IF(Tabela1[[#This Row],[Qsup Secção H]]=" -", " -", Tabela1[[#This Row],[Quantidade máxima (q) (tonelada)]]/Tabela1[[#This Row],[Qsup Secção H]])</f>
        <v xml:space="preserve"> -</v>
      </c>
      <c r="X894" s="152" t="str">
        <f>IF(Tabela1[[#This Row],[Qsup Secção P]]=" -", " -", Tabela1[[#This Row],[Quantidade máxima (q) (tonelada)]]/Tabela1[[#This Row],[Qsup Secção P]])</f>
        <v xml:space="preserve"> -</v>
      </c>
      <c r="Y894" s="153" t="str">
        <f>IF(Tabela1[[#This Row],[Qsup Secção E]]=" -", " -", Tabela1[[#This Row],[Quantidade máxima (q) (tonelada)]]/Tabela1[[#This Row],[Qsup Secção E]])</f>
        <v xml:space="preserve"> -</v>
      </c>
      <c r="Z8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5" spans="2:27" s="1" customFormat="1" x14ac:dyDescent="0.3">
      <c r="B895" s="145"/>
      <c r="C895" s="146"/>
      <c r="D895" s="146"/>
      <c r="E895" s="146"/>
      <c r="F895" s="146"/>
      <c r="G895" s="146"/>
      <c r="H895" s="147"/>
      <c r="I895" s="146"/>
      <c r="J895" s="146"/>
      <c r="K895" s="146"/>
      <c r="L8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5" s="151" t="str">
        <f>IF(Tabela1[[#This Row],[Qinf Secção H]]=" -", " -", Tabela1[[#This Row],[Quantidade máxima (q) (tonelada)]]/Tabela1[[#This Row],[Qinf Secção H]])</f>
        <v xml:space="preserve"> -</v>
      </c>
      <c r="U895" s="152" t="str">
        <f>IF(Tabela1[[#This Row],[Qinf Secção P]]=" -", " -", Tabela1[[#This Row],[Quantidade máxima (q) (tonelada)]]/Tabela1[[#This Row],[Qinf Secção P]])</f>
        <v xml:space="preserve"> -</v>
      </c>
      <c r="V895" s="153" t="str">
        <f>IF(Tabela1[[#This Row],[Qinf Secção E]]=" -", " -", Tabela1[[#This Row],[Quantidade máxima (q) (tonelada)]]/Tabela1[[#This Row],[Qinf Secção E]])</f>
        <v xml:space="preserve"> -</v>
      </c>
      <c r="W895" s="152" t="str">
        <f>IF(Tabela1[[#This Row],[Qsup Secção H]]=" -", " -", Tabela1[[#This Row],[Quantidade máxima (q) (tonelada)]]/Tabela1[[#This Row],[Qsup Secção H]])</f>
        <v xml:space="preserve"> -</v>
      </c>
      <c r="X895" s="152" t="str">
        <f>IF(Tabela1[[#This Row],[Qsup Secção P]]=" -", " -", Tabela1[[#This Row],[Quantidade máxima (q) (tonelada)]]/Tabela1[[#This Row],[Qsup Secção P]])</f>
        <v xml:space="preserve"> -</v>
      </c>
      <c r="Y895" s="153" t="str">
        <f>IF(Tabela1[[#This Row],[Qsup Secção E]]=" -", " -", Tabela1[[#This Row],[Quantidade máxima (q) (tonelada)]]/Tabela1[[#This Row],[Qsup Secção E]])</f>
        <v xml:space="preserve"> -</v>
      </c>
      <c r="Z8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6" spans="2:27" s="1" customFormat="1" x14ac:dyDescent="0.3">
      <c r="B896" s="145"/>
      <c r="C896" s="146"/>
      <c r="D896" s="146"/>
      <c r="E896" s="146"/>
      <c r="F896" s="146"/>
      <c r="G896" s="146"/>
      <c r="H896" s="147"/>
      <c r="I896" s="146"/>
      <c r="J896" s="146"/>
      <c r="K896" s="146"/>
      <c r="L8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6" s="151" t="str">
        <f>IF(Tabela1[[#This Row],[Qinf Secção H]]=" -", " -", Tabela1[[#This Row],[Quantidade máxima (q) (tonelada)]]/Tabela1[[#This Row],[Qinf Secção H]])</f>
        <v xml:space="preserve"> -</v>
      </c>
      <c r="U896" s="152" t="str">
        <f>IF(Tabela1[[#This Row],[Qinf Secção P]]=" -", " -", Tabela1[[#This Row],[Quantidade máxima (q) (tonelada)]]/Tabela1[[#This Row],[Qinf Secção P]])</f>
        <v xml:space="preserve"> -</v>
      </c>
      <c r="V896" s="153" t="str">
        <f>IF(Tabela1[[#This Row],[Qinf Secção E]]=" -", " -", Tabela1[[#This Row],[Quantidade máxima (q) (tonelada)]]/Tabela1[[#This Row],[Qinf Secção E]])</f>
        <v xml:space="preserve"> -</v>
      </c>
      <c r="W896" s="152" t="str">
        <f>IF(Tabela1[[#This Row],[Qsup Secção H]]=" -", " -", Tabela1[[#This Row],[Quantidade máxima (q) (tonelada)]]/Tabela1[[#This Row],[Qsup Secção H]])</f>
        <v xml:space="preserve"> -</v>
      </c>
      <c r="X896" s="152" t="str">
        <f>IF(Tabela1[[#This Row],[Qsup Secção P]]=" -", " -", Tabela1[[#This Row],[Quantidade máxima (q) (tonelada)]]/Tabela1[[#This Row],[Qsup Secção P]])</f>
        <v xml:space="preserve"> -</v>
      </c>
      <c r="Y896" s="153" t="str">
        <f>IF(Tabela1[[#This Row],[Qsup Secção E]]=" -", " -", Tabela1[[#This Row],[Quantidade máxima (q) (tonelada)]]/Tabela1[[#This Row],[Qsup Secção E]])</f>
        <v xml:space="preserve"> -</v>
      </c>
      <c r="Z8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7" spans="2:27" s="1" customFormat="1" x14ac:dyDescent="0.3">
      <c r="B897" s="145"/>
      <c r="C897" s="146"/>
      <c r="D897" s="146"/>
      <c r="E897" s="146"/>
      <c r="F897" s="146"/>
      <c r="G897" s="146"/>
      <c r="H897" s="147"/>
      <c r="I897" s="146"/>
      <c r="J897" s="146"/>
      <c r="K897" s="146"/>
      <c r="L8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7" s="151" t="str">
        <f>IF(Tabela1[[#This Row],[Qinf Secção H]]=" -", " -", Tabela1[[#This Row],[Quantidade máxima (q) (tonelada)]]/Tabela1[[#This Row],[Qinf Secção H]])</f>
        <v xml:space="preserve"> -</v>
      </c>
      <c r="U897" s="152" t="str">
        <f>IF(Tabela1[[#This Row],[Qinf Secção P]]=" -", " -", Tabela1[[#This Row],[Quantidade máxima (q) (tonelada)]]/Tabela1[[#This Row],[Qinf Secção P]])</f>
        <v xml:space="preserve"> -</v>
      </c>
      <c r="V897" s="153" t="str">
        <f>IF(Tabela1[[#This Row],[Qinf Secção E]]=" -", " -", Tabela1[[#This Row],[Quantidade máxima (q) (tonelada)]]/Tabela1[[#This Row],[Qinf Secção E]])</f>
        <v xml:space="preserve"> -</v>
      </c>
      <c r="W897" s="152" t="str">
        <f>IF(Tabela1[[#This Row],[Qsup Secção H]]=" -", " -", Tabela1[[#This Row],[Quantidade máxima (q) (tonelada)]]/Tabela1[[#This Row],[Qsup Secção H]])</f>
        <v xml:space="preserve"> -</v>
      </c>
      <c r="X897" s="152" t="str">
        <f>IF(Tabela1[[#This Row],[Qsup Secção P]]=" -", " -", Tabela1[[#This Row],[Quantidade máxima (q) (tonelada)]]/Tabela1[[#This Row],[Qsup Secção P]])</f>
        <v xml:space="preserve"> -</v>
      </c>
      <c r="Y897" s="153" t="str">
        <f>IF(Tabela1[[#This Row],[Qsup Secção E]]=" -", " -", Tabela1[[#This Row],[Quantidade máxima (q) (tonelada)]]/Tabela1[[#This Row],[Qsup Secção E]])</f>
        <v xml:space="preserve"> -</v>
      </c>
      <c r="Z8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8" spans="2:27" s="1" customFormat="1" x14ac:dyDescent="0.3">
      <c r="B898" s="145"/>
      <c r="C898" s="146"/>
      <c r="D898" s="146"/>
      <c r="E898" s="146"/>
      <c r="F898" s="146"/>
      <c r="G898" s="146"/>
      <c r="H898" s="147"/>
      <c r="I898" s="146"/>
      <c r="J898" s="146"/>
      <c r="K898" s="146"/>
      <c r="L8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8" s="151" t="str">
        <f>IF(Tabela1[[#This Row],[Qinf Secção H]]=" -", " -", Tabela1[[#This Row],[Quantidade máxima (q) (tonelada)]]/Tabela1[[#This Row],[Qinf Secção H]])</f>
        <v xml:space="preserve"> -</v>
      </c>
      <c r="U898" s="152" t="str">
        <f>IF(Tabela1[[#This Row],[Qinf Secção P]]=" -", " -", Tabela1[[#This Row],[Quantidade máxima (q) (tonelada)]]/Tabela1[[#This Row],[Qinf Secção P]])</f>
        <v xml:space="preserve"> -</v>
      </c>
      <c r="V898" s="153" t="str">
        <f>IF(Tabela1[[#This Row],[Qinf Secção E]]=" -", " -", Tabela1[[#This Row],[Quantidade máxima (q) (tonelada)]]/Tabela1[[#This Row],[Qinf Secção E]])</f>
        <v xml:space="preserve"> -</v>
      </c>
      <c r="W898" s="152" t="str">
        <f>IF(Tabela1[[#This Row],[Qsup Secção H]]=" -", " -", Tabela1[[#This Row],[Quantidade máxima (q) (tonelada)]]/Tabela1[[#This Row],[Qsup Secção H]])</f>
        <v xml:space="preserve"> -</v>
      </c>
      <c r="X898" s="152" t="str">
        <f>IF(Tabela1[[#This Row],[Qsup Secção P]]=" -", " -", Tabela1[[#This Row],[Quantidade máxima (q) (tonelada)]]/Tabela1[[#This Row],[Qsup Secção P]])</f>
        <v xml:space="preserve"> -</v>
      </c>
      <c r="Y898" s="153" t="str">
        <f>IF(Tabela1[[#This Row],[Qsup Secção E]]=" -", " -", Tabela1[[#This Row],[Quantidade máxima (q) (tonelada)]]/Tabela1[[#This Row],[Qsup Secção E]])</f>
        <v xml:space="preserve"> -</v>
      </c>
      <c r="Z8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899" spans="2:27" s="1" customFormat="1" x14ac:dyDescent="0.3">
      <c r="B899" s="145"/>
      <c r="C899" s="146"/>
      <c r="D899" s="146"/>
      <c r="E899" s="146"/>
      <c r="F899" s="146"/>
      <c r="G899" s="146"/>
      <c r="H899" s="147"/>
      <c r="I899" s="146"/>
      <c r="J899" s="146"/>
      <c r="K899" s="146"/>
      <c r="L8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8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8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8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8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8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8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8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899" s="151" t="str">
        <f>IF(Tabela1[[#This Row],[Qinf Secção H]]=" -", " -", Tabela1[[#This Row],[Quantidade máxima (q) (tonelada)]]/Tabela1[[#This Row],[Qinf Secção H]])</f>
        <v xml:space="preserve"> -</v>
      </c>
      <c r="U899" s="152" t="str">
        <f>IF(Tabela1[[#This Row],[Qinf Secção P]]=" -", " -", Tabela1[[#This Row],[Quantidade máxima (q) (tonelada)]]/Tabela1[[#This Row],[Qinf Secção P]])</f>
        <v xml:space="preserve"> -</v>
      </c>
      <c r="V899" s="153" t="str">
        <f>IF(Tabela1[[#This Row],[Qinf Secção E]]=" -", " -", Tabela1[[#This Row],[Quantidade máxima (q) (tonelada)]]/Tabela1[[#This Row],[Qinf Secção E]])</f>
        <v xml:space="preserve"> -</v>
      </c>
      <c r="W899" s="152" t="str">
        <f>IF(Tabela1[[#This Row],[Qsup Secção H]]=" -", " -", Tabela1[[#This Row],[Quantidade máxima (q) (tonelada)]]/Tabela1[[#This Row],[Qsup Secção H]])</f>
        <v xml:space="preserve"> -</v>
      </c>
      <c r="X899" s="152" t="str">
        <f>IF(Tabela1[[#This Row],[Qsup Secção P]]=" -", " -", Tabela1[[#This Row],[Quantidade máxima (q) (tonelada)]]/Tabela1[[#This Row],[Qsup Secção P]])</f>
        <v xml:space="preserve"> -</v>
      </c>
      <c r="Y899" s="153" t="str">
        <f>IF(Tabela1[[#This Row],[Qsup Secção E]]=" -", " -", Tabela1[[#This Row],[Quantidade máxima (q) (tonelada)]]/Tabela1[[#This Row],[Qsup Secção E]])</f>
        <v xml:space="preserve"> -</v>
      </c>
      <c r="Z8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8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0" spans="2:27" s="1" customFormat="1" x14ac:dyDescent="0.3">
      <c r="B900" s="145"/>
      <c r="C900" s="146"/>
      <c r="D900" s="146"/>
      <c r="E900" s="146"/>
      <c r="F900" s="146"/>
      <c r="G900" s="146"/>
      <c r="H900" s="147"/>
      <c r="I900" s="146"/>
      <c r="J900" s="146"/>
      <c r="K900" s="146"/>
      <c r="L9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0" s="151" t="str">
        <f>IF(Tabela1[[#This Row],[Qinf Secção H]]=" -", " -", Tabela1[[#This Row],[Quantidade máxima (q) (tonelada)]]/Tabela1[[#This Row],[Qinf Secção H]])</f>
        <v xml:space="preserve"> -</v>
      </c>
      <c r="U900" s="152" t="str">
        <f>IF(Tabela1[[#This Row],[Qinf Secção P]]=" -", " -", Tabela1[[#This Row],[Quantidade máxima (q) (tonelada)]]/Tabela1[[#This Row],[Qinf Secção P]])</f>
        <v xml:space="preserve"> -</v>
      </c>
      <c r="V900" s="153" t="str">
        <f>IF(Tabela1[[#This Row],[Qinf Secção E]]=" -", " -", Tabela1[[#This Row],[Quantidade máxima (q) (tonelada)]]/Tabela1[[#This Row],[Qinf Secção E]])</f>
        <v xml:space="preserve"> -</v>
      </c>
      <c r="W900" s="152" t="str">
        <f>IF(Tabela1[[#This Row],[Qsup Secção H]]=" -", " -", Tabela1[[#This Row],[Quantidade máxima (q) (tonelada)]]/Tabela1[[#This Row],[Qsup Secção H]])</f>
        <v xml:space="preserve"> -</v>
      </c>
      <c r="X900" s="152" t="str">
        <f>IF(Tabela1[[#This Row],[Qsup Secção P]]=" -", " -", Tabela1[[#This Row],[Quantidade máxima (q) (tonelada)]]/Tabela1[[#This Row],[Qsup Secção P]])</f>
        <v xml:space="preserve"> -</v>
      </c>
      <c r="Y900" s="153" t="str">
        <f>IF(Tabela1[[#This Row],[Qsup Secção E]]=" -", " -", Tabela1[[#This Row],[Quantidade máxima (q) (tonelada)]]/Tabela1[[#This Row],[Qsup Secção E]])</f>
        <v xml:space="preserve"> -</v>
      </c>
      <c r="Z9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1" spans="2:27" s="1" customFormat="1" x14ac:dyDescent="0.3">
      <c r="B901" s="145"/>
      <c r="C901" s="146"/>
      <c r="D901" s="146"/>
      <c r="E901" s="146"/>
      <c r="F901" s="146"/>
      <c r="G901" s="146"/>
      <c r="H901" s="147"/>
      <c r="I901" s="146"/>
      <c r="J901" s="146"/>
      <c r="K901" s="146"/>
      <c r="L9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1" s="151" t="str">
        <f>IF(Tabela1[[#This Row],[Qinf Secção H]]=" -", " -", Tabela1[[#This Row],[Quantidade máxima (q) (tonelada)]]/Tabela1[[#This Row],[Qinf Secção H]])</f>
        <v xml:space="preserve"> -</v>
      </c>
      <c r="U901" s="152" t="str">
        <f>IF(Tabela1[[#This Row],[Qinf Secção P]]=" -", " -", Tabela1[[#This Row],[Quantidade máxima (q) (tonelada)]]/Tabela1[[#This Row],[Qinf Secção P]])</f>
        <v xml:space="preserve"> -</v>
      </c>
      <c r="V901" s="153" t="str">
        <f>IF(Tabela1[[#This Row],[Qinf Secção E]]=" -", " -", Tabela1[[#This Row],[Quantidade máxima (q) (tonelada)]]/Tabela1[[#This Row],[Qinf Secção E]])</f>
        <v xml:space="preserve"> -</v>
      </c>
      <c r="W901" s="152" t="str">
        <f>IF(Tabela1[[#This Row],[Qsup Secção H]]=" -", " -", Tabela1[[#This Row],[Quantidade máxima (q) (tonelada)]]/Tabela1[[#This Row],[Qsup Secção H]])</f>
        <v xml:space="preserve"> -</v>
      </c>
      <c r="X901" s="152" t="str">
        <f>IF(Tabela1[[#This Row],[Qsup Secção P]]=" -", " -", Tabela1[[#This Row],[Quantidade máxima (q) (tonelada)]]/Tabela1[[#This Row],[Qsup Secção P]])</f>
        <v xml:space="preserve"> -</v>
      </c>
      <c r="Y901" s="153" t="str">
        <f>IF(Tabela1[[#This Row],[Qsup Secção E]]=" -", " -", Tabela1[[#This Row],[Quantidade máxima (q) (tonelada)]]/Tabela1[[#This Row],[Qsup Secção E]])</f>
        <v xml:space="preserve"> -</v>
      </c>
      <c r="Z9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2" spans="2:27" s="1" customFormat="1" x14ac:dyDescent="0.3">
      <c r="B902" s="145"/>
      <c r="C902" s="146"/>
      <c r="D902" s="146"/>
      <c r="E902" s="146"/>
      <c r="F902" s="146"/>
      <c r="G902" s="146"/>
      <c r="H902" s="147"/>
      <c r="I902" s="146"/>
      <c r="J902" s="146"/>
      <c r="K902" s="146"/>
      <c r="L9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2" s="151" t="str">
        <f>IF(Tabela1[[#This Row],[Qinf Secção H]]=" -", " -", Tabela1[[#This Row],[Quantidade máxima (q) (tonelada)]]/Tabela1[[#This Row],[Qinf Secção H]])</f>
        <v xml:space="preserve"> -</v>
      </c>
      <c r="U902" s="152" t="str">
        <f>IF(Tabela1[[#This Row],[Qinf Secção P]]=" -", " -", Tabela1[[#This Row],[Quantidade máxima (q) (tonelada)]]/Tabela1[[#This Row],[Qinf Secção P]])</f>
        <v xml:space="preserve"> -</v>
      </c>
      <c r="V902" s="153" t="str">
        <f>IF(Tabela1[[#This Row],[Qinf Secção E]]=" -", " -", Tabela1[[#This Row],[Quantidade máxima (q) (tonelada)]]/Tabela1[[#This Row],[Qinf Secção E]])</f>
        <v xml:space="preserve"> -</v>
      </c>
      <c r="W902" s="152" t="str">
        <f>IF(Tabela1[[#This Row],[Qsup Secção H]]=" -", " -", Tabela1[[#This Row],[Quantidade máxima (q) (tonelada)]]/Tabela1[[#This Row],[Qsup Secção H]])</f>
        <v xml:space="preserve"> -</v>
      </c>
      <c r="X902" s="152" t="str">
        <f>IF(Tabela1[[#This Row],[Qsup Secção P]]=" -", " -", Tabela1[[#This Row],[Quantidade máxima (q) (tonelada)]]/Tabela1[[#This Row],[Qsup Secção P]])</f>
        <v xml:space="preserve"> -</v>
      </c>
      <c r="Y902" s="153" t="str">
        <f>IF(Tabela1[[#This Row],[Qsup Secção E]]=" -", " -", Tabela1[[#This Row],[Quantidade máxima (q) (tonelada)]]/Tabela1[[#This Row],[Qsup Secção E]])</f>
        <v xml:space="preserve"> -</v>
      </c>
      <c r="Z9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3" spans="2:27" s="1" customFormat="1" x14ac:dyDescent="0.3">
      <c r="B903" s="145"/>
      <c r="C903" s="146"/>
      <c r="D903" s="146"/>
      <c r="E903" s="146"/>
      <c r="F903" s="146"/>
      <c r="G903" s="146"/>
      <c r="H903" s="147"/>
      <c r="I903" s="146"/>
      <c r="J903" s="146"/>
      <c r="K903" s="146"/>
      <c r="L9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3" s="151" t="str">
        <f>IF(Tabela1[[#This Row],[Qinf Secção H]]=" -", " -", Tabela1[[#This Row],[Quantidade máxima (q) (tonelada)]]/Tabela1[[#This Row],[Qinf Secção H]])</f>
        <v xml:space="preserve"> -</v>
      </c>
      <c r="U903" s="152" t="str">
        <f>IF(Tabela1[[#This Row],[Qinf Secção P]]=" -", " -", Tabela1[[#This Row],[Quantidade máxima (q) (tonelada)]]/Tabela1[[#This Row],[Qinf Secção P]])</f>
        <v xml:space="preserve"> -</v>
      </c>
      <c r="V903" s="153" t="str">
        <f>IF(Tabela1[[#This Row],[Qinf Secção E]]=" -", " -", Tabela1[[#This Row],[Quantidade máxima (q) (tonelada)]]/Tabela1[[#This Row],[Qinf Secção E]])</f>
        <v xml:space="preserve"> -</v>
      </c>
      <c r="W903" s="152" t="str">
        <f>IF(Tabela1[[#This Row],[Qsup Secção H]]=" -", " -", Tabela1[[#This Row],[Quantidade máxima (q) (tonelada)]]/Tabela1[[#This Row],[Qsup Secção H]])</f>
        <v xml:space="preserve"> -</v>
      </c>
      <c r="X903" s="152" t="str">
        <f>IF(Tabela1[[#This Row],[Qsup Secção P]]=" -", " -", Tabela1[[#This Row],[Quantidade máxima (q) (tonelada)]]/Tabela1[[#This Row],[Qsup Secção P]])</f>
        <v xml:space="preserve"> -</v>
      </c>
      <c r="Y903" s="153" t="str">
        <f>IF(Tabela1[[#This Row],[Qsup Secção E]]=" -", " -", Tabela1[[#This Row],[Quantidade máxima (q) (tonelada)]]/Tabela1[[#This Row],[Qsup Secção E]])</f>
        <v xml:space="preserve"> -</v>
      </c>
      <c r="Z9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4" spans="2:27" s="1" customFormat="1" x14ac:dyDescent="0.3">
      <c r="B904" s="145"/>
      <c r="C904" s="146"/>
      <c r="D904" s="146"/>
      <c r="E904" s="146"/>
      <c r="F904" s="146"/>
      <c r="G904" s="146"/>
      <c r="H904" s="147"/>
      <c r="I904" s="146"/>
      <c r="J904" s="146"/>
      <c r="K904" s="146"/>
      <c r="L9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4" s="151" t="str">
        <f>IF(Tabela1[[#This Row],[Qinf Secção H]]=" -", " -", Tabela1[[#This Row],[Quantidade máxima (q) (tonelada)]]/Tabela1[[#This Row],[Qinf Secção H]])</f>
        <v xml:space="preserve"> -</v>
      </c>
      <c r="U904" s="152" t="str">
        <f>IF(Tabela1[[#This Row],[Qinf Secção P]]=" -", " -", Tabela1[[#This Row],[Quantidade máxima (q) (tonelada)]]/Tabela1[[#This Row],[Qinf Secção P]])</f>
        <v xml:space="preserve"> -</v>
      </c>
      <c r="V904" s="153" t="str">
        <f>IF(Tabela1[[#This Row],[Qinf Secção E]]=" -", " -", Tabela1[[#This Row],[Quantidade máxima (q) (tonelada)]]/Tabela1[[#This Row],[Qinf Secção E]])</f>
        <v xml:space="preserve"> -</v>
      </c>
      <c r="W904" s="152" t="str">
        <f>IF(Tabela1[[#This Row],[Qsup Secção H]]=" -", " -", Tabela1[[#This Row],[Quantidade máxima (q) (tonelada)]]/Tabela1[[#This Row],[Qsup Secção H]])</f>
        <v xml:space="preserve"> -</v>
      </c>
      <c r="X904" s="152" t="str">
        <f>IF(Tabela1[[#This Row],[Qsup Secção P]]=" -", " -", Tabela1[[#This Row],[Quantidade máxima (q) (tonelada)]]/Tabela1[[#This Row],[Qsup Secção P]])</f>
        <v xml:space="preserve"> -</v>
      </c>
      <c r="Y904" s="153" t="str">
        <f>IF(Tabela1[[#This Row],[Qsup Secção E]]=" -", " -", Tabela1[[#This Row],[Quantidade máxima (q) (tonelada)]]/Tabela1[[#This Row],[Qsup Secção E]])</f>
        <v xml:space="preserve"> -</v>
      </c>
      <c r="Z9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5" spans="2:27" s="1" customFormat="1" x14ac:dyDescent="0.3">
      <c r="B905" s="145"/>
      <c r="C905" s="146"/>
      <c r="D905" s="146"/>
      <c r="E905" s="146"/>
      <c r="F905" s="146"/>
      <c r="G905" s="146"/>
      <c r="H905" s="147"/>
      <c r="I905" s="146"/>
      <c r="J905" s="146"/>
      <c r="K905" s="146"/>
      <c r="L9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5" s="151" t="str">
        <f>IF(Tabela1[[#This Row],[Qinf Secção H]]=" -", " -", Tabela1[[#This Row],[Quantidade máxima (q) (tonelada)]]/Tabela1[[#This Row],[Qinf Secção H]])</f>
        <v xml:space="preserve"> -</v>
      </c>
      <c r="U905" s="152" t="str">
        <f>IF(Tabela1[[#This Row],[Qinf Secção P]]=" -", " -", Tabela1[[#This Row],[Quantidade máxima (q) (tonelada)]]/Tabela1[[#This Row],[Qinf Secção P]])</f>
        <v xml:space="preserve"> -</v>
      </c>
      <c r="V905" s="153" t="str">
        <f>IF(Tabela1[[#This Row],[Qinf Secção E]]=" -", " -", Tabela1[[#This Row],[Quantidade máxima (q) (tonelada)]]/Tabela1[[#This Row],[Qinf Secção E]])</f>
        <v xml:space="preserve"> -</v>
      </c>
      <c r="W905" s="152" t="str">
        <f>IF(Tabela1[[#This Row],[Qsup Secção H]]=" -", " -", Tabela1[[#This Row],[Quantidade máxima (q) (tonelada)]]/Tabela1[[#This Row],[Qsup Secção H]])</f>
        <v xml:space="preserve"> -</v>
      </c>
      <c r="X905" s="152" t="str">
        <f>IF(Tabela1[[#This Row],[Qsup Secção P]]=" -", " -", Tabela1[[#This Row],[Quantidade máxima (q) (tonelada)]]/Tabela1[[#This Row],[Qsup Secção P]])</f>
        <v xml:space="preserve"> -</v>
      </c>
      <c r="Y905" s="153" t="str">
        <f>IF(Tabela1[[#This Row],[Qsup Secção E]]=" -", " -", Tabela1[[#This Row],[Quantidade máxima (q) (tonelada)]]/Tabela1[[#This Row],[Qsup Secção E]])</f>
        <v xml:space="preserve"> -</v>
      </c>
      <c r="Z9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6" spans="2:27" s="1" customFormat="1" x14ac:dyDescent="0.3">
      <c r="B906" s="145"/>
      <c r="C906" s="146"/>
      <c r="D906" s="146"/>
      <c r="E906" s="146"/>
      <c r="F906" s="146"/>
      <c r="G906" s="146"/>
      <c r="H906" s="147"/>
      <c r="I906" s="146"/>
      <c r="J906" s="146"/>
      <c r="K906" s="146"/>
      <c r="L9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6" s="151" t="str">
        <f>IF(Tabela1[[#This Row],[Qinf Secção H]]=" -", " -", Tabela1[[#This Row],[Quantidade máxima (q) (tonelada)]]/Tabela1[[#This Row],[Qinf Secção H]])</f>
        <v xml:space="preserve"> -</v>
      </c>
      <c r="U906" s="152" t="str">
        <f>IF(Tabela1[[#This Row],[Qinf Secção P]]=" -", " -", Tabela1[[#This Row],[Quantidade máxima (q) (tonelada)]]/Tabela1[[#This Row],[Qinf Secção P]])</f>
        <v xml:space="preserve"> -</v>
      </c>
      <c r="V906" s="153" t="str">
        <f>IF(Tabela1[[#This Row],[Qinf Secção E]]=" -", " -", Tabela1[[#This Row],[Quantidade máxima (q) (tonelada)]]/Tabela1[[#This Row],[Qinf Secção E]])</f>
        <v xml:space="preserve"> -</v>
      </c>
      <c r="W906" s="152" t="str">
        <f>IF(Tabela1[[#This Row],[Qsup Secção H]]=" -", " -", Tabela1[[#This Row],[Quantidade máxima (q) (tonelada)]]/Tabela1[[#This Row],[Qsup Secção H]])</f>
        <v xml:space="preserve"> -</v>
      </c>
      <c r="X906" s="152" t="str">
        <f>IF(Tabela1[[#This Row],[Qsup Secção P]]=" -", " -", Tabela1[[#This Row],[Quantidade máxima (q) (tonelada)]]/Tabela1[[#This Row],[Qsup Secção P]])</f>
        <v xml:space="preserve"> -</v>
      </c>
      <c r="Y906" s="153" t="str">
        <f>IF(Tabela1[[#This Row],[Qsup Secção E]]=" -", " -", Tabela1[[#This Row],[Quantidade máxima (q) (tonelada)]]/Tabela1[[#This Row],[Qsup Secção E]])</f>
        <v xml:space="preserve"> -</v>
      </c>
      <c r="Z9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7" spans="2:27" s="1" customFormat="1" x14ac:dyDescent="0.3">
      <c r="B907" s="145"/>
      <c r="C907" s="146"/>
      <c r="D907" s="146"/>
      <c r="E907" s="146"/>
      <c r="F907" s="146"/>
      <c r="G907" s="146"/>
      <c r="H907" s="147"/>
      <c r="I907" s="146"/>
      <c r="J907" s="146"/>
      <c r="K907" s="146"/>
      <c r="L9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7" s="151" t="str">
        <f>IF(Tabela1[[#This Row],[Qinf Secção H]]=" -", " -", Tabela1[[#This Row],[Quantidade máxima (q) (tonelada)]]/Tabela1[[#This Row],[Qinf Secção H]])</f>
        <v xml:space="preserve"> -</v>
      </c>
      <c r="U907" s="152" t="str">
        <f>IF(Tabela1[[#This Row],[Qinf Secção P]]=" -", " -", Tabela1[[#This Row],[Quantidade máxima (q) (tonelada)]]/Tabela1[[#This Row],[Qinf Secção P]])</f>
        <v xml:space="preserve"> -</v>
      </c>
      <c r="V907" s="153" t="str">
        <f>IF(Tabela1[[#This Row],[Qinf Secção E]]=" -", " -", Tabela1[[#This Row],[Quantidade máxima (q) (tonelada)]]/Tabela1[[#This Row],[Qinf Secção E]])</f>
        <v xml:space="preserve"> -</v>
      </c>
      <c r="W907" s="152" t="str">
        <f>IF(Tabela1[[#This Row],[Qsup Secção H]]=" -", " -", Tabela1[[#This Row],[Quantidade máxima (q) (tonelada)]]/Tabela1[[#This Row],[Qsup Secção H]])</f>
        <v xml:space="preserve"> -</v>
      </c>
      <c r="X907" s="152" t="str">
        <f>IF(Tabela1[[#This Row],[Qsup Secção P]]=" -", " -", Tabela1[[#This Row],[Quantidade máxima (q) (tonelada)]]/Tabela1[[#This Row],[Qsup Secção P]])</f>
        <v xml:space="preserve"> -</v>
      </c>
      <c r="Y907" s="153" t="str">
        <f>IF(Tabela1[[#This Row],[Qsup Secção E]]=" -", " -", Tabela1[[#This Row],[Quantidade máxima (q) (tonelada)]]/Tabela1[[#This Row],[Qsup Secção E]])</f>
        <v xml:space="preserve"> -</v>
      </c>
      <c r="Z9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8" spans="2:27" s="1" customFormat="1" x14ac:dyDescent="0.3">
      <c r="B908" s="145"/>
      <c r="C908" s="146"/>
      <c r="D908" s="146"/>
      <c r="E908" s="146"/>
      <c r="F908" s="146"/>
      <c r="G908" s="146"/>
      <c r="H908" s="147"/>
      <c r="I908" s="146"/>
      <c r="J908" s="146"/>
      <c r="K908" s="146"/>
      <c r="L9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8" s="151" t="str">
        <f>IF(Tabela1[[#This Row],[Qinf Secção H]]=" -", " -", Tabela1[[#This Row],[Quantidade máxima (q) (tonelada)]]/Tabela1[[#This Row],[Qinf Secção H]])</f>
        <v xml:space="preserve"> -</v>
      </c>
      <c r="U908" s="152" t="str">
        <f>IF(Tabela1[[#This Row],[Qinf Secção P]]=" -", " -", Tabela1[[#This Row],[Quantidade máxima (q) (tonelada)]]/Tabela1[[#This Row],[Qinf Secção P]])</f>
        <v xml:space="preserve"> -</v>
      </c>
      <c r="V908" s="153" t="str">
        <f>IF(Tabela1[[#This Row],[Qinf Secção E]]=" -", " -", Tabela1[[#This Row],[Quantidade máxima (q) (tonelada)]]/Tabela1[[#This Row],[Qinf Secção E]])</f>
        <v xml:space="preserve"> -</v>
      </c>
      <c r="W908" s="152" t="str">
        <f>IF(Tabela1[[#This Row],[Qsup Secção H]]=" -", " -", Tabela1[[#This Row],[Quantidade máxima (q) (tonelada)]]/Tabela1[[#This Row],[Qsup Secção H]])</f>
        <v xml:space="preserve"> -</v>
      </c>
      <c r="X908" s="152" t="str">
        <f>IF(Tabela1[[#This Row],[Qsup Secção P]]=" -", " -", Tabela1[[#This Row],[Quantidade máxima (q) (tonelada)]]/Tabela1[[#This Row],[Qsup Secção P]])</f>
        <v xml:space="preserve"> -</v>
      </c>
      <c r="Y908" s="153" t="str">
        <f>IF(Tabela1[[#This Row],[Qsup Secção E]]=" -", " -", Tabela1[[#This Row],[Quantidade máxima (q) (tonelada)]]/Tabela1[[#This Row],[Qsup Secção E]])</f>
        <v xml:space="preserve"> -</v>
      </c>
      <c r="Z9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09" spans="2:27" s="1" customFormat="1" x14ac:dyDescent="0.3">
      <c r="B909" s="145"/>
      <c r="C909" s="146"/>
      <c r="D909" s="146"/>
      <c r="E909" s="146"/>
      <c r="F909" s="146"/>
      <c r="G909" s="146"/>
      <c r="H909" s="147"/>
      <c r="I909" s="146"/>
      <c r="J909" s="146"/>
      <c r="K909" s="146"/>
      <c r="L9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09" s="151" t="str">
        <f>IF(Tabela1[[#This Row],[Qinf Secção H]]=" -", " -", Tabela1[[#This Row],[Quantidade máxima (q) (tonelada)]]/Tabela1[[#This Row],[Qinf Secção H]])</f>
        <v xml:space="preserve"> -</v>
      </c>
      <c r="U909" s="152" t="str">
        <f>IF(Tabela1[[#This Row],[Qinf Secção P]]=" -", " -", Tabela1[[#This Row],[Quantidade máxima (q) (tonelada)]]/Tabela1[[#This Row],[Qinf Secção P]])</f>
        <v xml:space="preserve"> -</v>
      </c>
      <c r="V909" s="153" t="str">
        <f>IF(Tabela1[[#This Row],[Qinf Secção E]]=" -", " -", Tabela1[[#This Row],[Quantidade máxima (q) (tonelada)]]/Tabela1[[#This Row],[Qinf Secção E]])</f>
        <v xml:space="preserve"> -</v>
      </c>
      <c r="W909" s="152" t="str">
        <f>IF(Tabela1[[#This Row],[Qsup Secção H]]=" -", " -", Tabela1[[#This Row],[Quantidade máxima (q) (tonelada)]]/Tabela1[[#This Row],[Qsup Secção H]])</f>
        <v xml:space="preserve"> -</v>
      </c>
      <c r="X909" s="152" t="str">
        <f>IF(Tabela1[[#This Row],[Qsup Secção P]]=" -", " -", Tabela1[[#This Row],[Quantidade máxima (q) (tonelada)]]/Tabela1[[#This Row],[Qsup Secção P]])</f>
        <v xml:space="preserve"> -</v>
      </c>
      <c r="Y909" s="153" t="str">
        <f>IF(Tabela1[[#This Row],[Qsup Secção E]]=" -", " -", Tabela1[[#This Row],[Quantidade máxima (q) (tonelada)]]/Tabela1[[#This Row],[Qsup Secção E]])</f>
        <v xml:space="preserve"> -</v>
      </c>
      <c r="Z9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0" spans="2:27" s="1" customFormat="1" x14ac:dyDescent="0.3">
      <c r="B910" s="145"/>
      <c r="C910" s="146"/>
      <c r="D910" s="146"/>
      <c r="E910" s="146"/>
      <c r="F910" s="146"/>
      <c r="G910" s="146"/>
      <c r="H910" s="147"/>
      <c r="I910" s="146"/>
      <c r="J910" s="146"/>
      <c r="K910" s="146"/>
      <c r="L9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0" s="151" t="str">
        <f>IF(Tabela1[[#This Row],[Qinf Secção H]]=" -", " -", Tabela1[[#This Row],[Quantidade máxima (q) (tonelada)]]/Tabela1[[#This Row],[Qinf Secção H]])</f>
        <v xml:space="preserve"> -</v>
      </c>
      <c r="U910" s="152" t="str">
        <f>IF(Tabela1[[#This Row],[Qinf Secção P]]=" -", " -", Tabela1[[#This Row],[Quantidade máxima (q) (tonelada)]]/Tabela1[[#This Row],[Qinf Secção P]])</f>
        <v xml:space="preserve"> -</v>
      </c>
      <c r="V910" s="153" t="str">
        <f>IF(Tabela1[[#This Row],[Qinf Secção E]]=" -", " -", Tabela1[[#This Row],[Quantidade máxima (q) (tonelada)]]/Tabela1[[#This Row],[Qinf Secção E]])</f>
        <v xml:space="preserve"> -</v>
      </c>
      <c r="W910" s="152" t="str">
        <f>IF(Tabela1[[#This Row],[Qsup Secção H]]=" -", " -", Tabela1[[#This Row],[Quantidade máxima (q) (tonelada)]]/Tabela1[[#This Row],[Qsup Secção H]])</f>
        <v xml:space="preserve"> -</v>
      </c>
      <c r="X910" s="152" t="str">
        <f>IF(Tabela1[[#This Row],[Qsup Secção P]]=" -", " -", Tabela1[[#This Row],[Quantidade máxima (q) (tonelada)]]/Tabela1[[#This Row],[Qsup Secção P]])</f>
        <v xml:space="preserve"> -</v>
      </c>
      <c r="Y910" s="153" t="str">
        <f>IF(Tabela1[[#This Row],[Qsup Secção E]]=" -", " -", Tabela1[[#This Row],[Quantidade máxima (q) (tonelada)]]/Tabela1[[#This Row],[Qsup Secção E]])</f>
        <v xml:space="preserve"> -</v>
      </c>
      <c r="Z9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1" spans="2:27" s="1" customFormat="1" x14ac:dyDescent="0.3">
      <c r="B911" s="145"/>
      <c r="C911" s="146"/>
      <c r="D911" s="146"/>
      <c r="E911" s="146"/>
      <c r="F911" s="146"/>
      <c r="G911" s="146"/>
      <c r="H911" s="147"/>
      <c r="I911" s="146"/>
      <c r="J911" s="146"/>
      <c r="K911" s="146"/>
      <c r="L9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1" s="151" t="str">
        <f>IF(Tabela1[[#This Row],[Qinf Secção H]]=" -", " -", Tabela1[[#This Row],[Quantidade máxima (q) (tonelada)]]/Tabela1[[#This Row],[Qinf Secção H]])</f>
        <v xml:space="preserve"> -</v>
      </c>
      <c r="U911" s="152" t="str">
        <f>IF(Tabela1[[#This Row],[Qinf Secção P]]=" -", " -", Tabela1[[#This Row],[Quantidade máxima (q) (tonelada)]]/Tabela1[[#This Row],[Qinf Secção P]])</f>
        <v xml:space="preserve"> -</v>
      </c>
      <c r="V911" s="153" t="str">
        <f>IF(Tabela1[[#This Row],[Qinf Secção E]]=" -", " -", Tabela1[[#This Row],[Quantidade máxima (q) (tonelada)]]/Tabela1[[#This Row],[Qinf Secção E]])</f>
        <v xml:space="preserve"> -</v>
      </c>
      <c r="W911" s="152" t="str">
        <f>IF(Tabela1[[#This Row],[Qsup Secção H]]=" -", " -", Tabela1[[#This Row],[Quantidade máxima (q) (tonelada)]]/Tabela1[[#This Row],[Qsup Secção H]])</f>
        <v xml:space="preserve"> -</v>
      </c>
      <c r="X911" s="152" t="str">
        <f>IF(Tabela1[[#This Row],[Qsup Secção P]]=" -", " -", Tabela1[[#This Row],[Quantidade máxima (q) (tonelada)]]/Tabela1[[#This Row],[Qsup Secção P]])</f>
        <v xml:space="preserve"> -</v>
      </c>
      <c r="Y911" s="153" t="str">
        <f>IF(Tabela1[[#This Row],[Qsup Secção E]]=" -", " -", Tabela1[[#This Row],[Quantidade máxima (q) (tonelada)]]/Tabela1[[#This Row],[Qsup Secção E]])</f>
        <v xml:space="preserve"> -</v>
      </c>
      <c r="Z9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2" spans="2:27" s="1" customFormat="1" x14ac:dyDescent="0.3">
      <c r="B912" s="145"/>
      <c r="C912" s="146"/>
      <c r="D912" s="146"/>
      <c r="E912" s="146"/>
      <c r="F912" s="146"/>
      <c r="G912" s="146"/>
      <c r="H912" s="147"/>
      <c r="I912" s="146"/>
      <c r="J912" s="146"/>
      <c r="K912" s="146"/>
      <c r="L9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2" s="151" t="str">
        <f>IF(Tabela1[[#This Row],[Qinf Secção H]]=" -", " -", Tabela1[[#This Row],[Quantidade máxima (q) (tonelada)]]/Tabela1[[#This Row],[Qinf Secção H]])</f>
        <v xml:space="preserve"> -</v>
      </c>
      <c r="U912" s="152" t="str">
        <f>IF(Tabela1[[#This Row],[Qinf Secção P]]=" -", " -", Tabela1[[#This Row],[Quantidade máxima (q) (tonelada)]]/Tabela1[[#This Row],[Qinf Secção P]])</f>
        <v xml:space="preserve"> -</v>
      </c>
      <c r="V912" s="153" t="str">
        <f>IF(Tabela1[[#This Row],[Qinf Secção E]]=" -", " -", Tabela1[[#This Row],[Quantidade máxima (q) (tonelada)]]/Tabela1[[#This Row],[Qinf Secção E]])</f>
        <v xml:space="preserve"> -</v>
      </c>
      <c r="W912" s="152" t="str">
        <f>IF(Tabela1[[#This Row],[Qsup Secção H]]=" -", " -", Tabela1[[#This Row],[Quantidade máxima (q) (tonelada)]]/Tabela1[[#This Row],[Qsup Secção H]])</f>
        <v xml:space="preserve"> -</v>
      </c>
      <c r="X912" s="152" t="str">
        <f>IF(Tabela1[[#This Row],[Qsup Secção P]]=" -", " -", Tabela1[[#This Row],[Quantidade máxima (q) (tonelada)]]/Tabela1[[#This Row],[Qsup Secção P]])</f>
        <v xml:space="preserve"> -</v>
      </c>
      <c r="Y912" s="153" t="str">
        <f>IF(Tabela1[[#This Row],[Qsup Secção E]]=" -", " -", Tabela1[[#This Row],[Quantidade máxima (q) (tonelada)]]/Tabela1[[#This Row],[Qsup Secção E]])</f>
        <v xml:space="preserve"> -</v>
      </c>
      <c r="Z9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3" spans="2:27" s="1" customFormat="1" x14ac:dyDescent="0.3">
      <c r="B913" s="145"/>
      <c r="C913" s="146"/>
      <c r="D913" s="146"/>
      <c r="E913" s="146"/>
      <c r="F913" s="146"/>
      <c r="G913" s="146"/>
      <c r="H913" s="147"/>
      <c r="I913" s="146"/>
      <c r="J913" s="146"/>
      <c r="K913" s="146"/>
      <c r="L9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3" s="151" t="str">
        <f>IF(Tabela1[[#This Row],[Qinf Secção H]]=" -", " -", Tabela1[[#This Row],[Quantidade máxima (q) (tonelada)]]/Tabela1[[#This Row],[Qinf Secção H]])</f>
        <v xml:space="preserve"> -</v>
      </c>
      <c r="U913" s="152" t="str">
        <f>IF(Tabela1[[#This Row],[Qinf Secção P]]=" -", " -", Tabela1[[#This Row],[Quantidade máxima (q) (tonelada)]]/Tabela1[[#This Row],[Qinf Secção P]])</f>
        <v xml:space="preserve"> -</v>
      </c>
      <c r="V913" s="153" t="str">
        <f>IF(Tabela1[[#This Row],[Qinf Secção E]]=" -", " -", Tabela1[[#This Row],[Quantidade máxima (q) (tonelada)]]/Tabela1[[#This Row],[Qinf Secção E]])</f>
        <v xml:space="preserve"> -</v>
      </c>
      <c r="W913" s="152" t="str">
        <f>IF(Tabela1[[#This Row],[Qsup Secção H]]=" -", " -", Tabela1[[#This Row],[Quantidade máxima (q) (tonelada)]]/Tabela1[[#This Row],[Qsup Secção H]])</f>
        <v xml:space="preserve"> -</v>
      </c>
      <c r="X913" s="152" t="str">
        <f>IF(Tabela1[[#This Row],[Qsup Secção P]]=" -", " -", Tabela1[[#This Row],[Quantidade máxima (q) (tonelada)]]/Tabela1[[#This Row],[Qsup Secção P]])</f>
        <v xml:space="preserve"> -</v>
      </c>
      <c r="Y913" s="153" t="str">
        <f>IF(Tabela1[[#This Row],[Qsup Secção E]]=" -", " -", Tabela1[[#This Row],[Quantidade máxima (q) (tonelada)]]/Tabela1[[#This Row],[Qsup Secção E]])</f>
        <v xml:space="preserve"> -</v>
      </c>
      <c r="Z9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4" spans="2:27" s="1" customFormat="1" x14ac:dyDescent="0.3">
      <c r="B914" s="145"/>
      <c r="C914" s="146"/>
      <c r="D914" s="146"/>
      <c r="E914" s="146"/>
      <c r="F914" s="146"/>
      <c r="G914" s="146"/>
      <c r="H914" s="147"/>
      <c r="I914" s="146"/>
      <c r="J914" s="146"/>
      <c r="K914" s="146"/>
      <c r="L9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4" s="151" t="str">
        <f>IF(Tabela1[[#This Row],[Qinf Secção H]]=" -", " -", Tabela1[[#This Row],[Quantidade máxima (q) (tonelada)]]/Tabela1[[#This Row],[Qinf Secção H]])</f>
        <v xml:space="preserve"> -</v>
      </c>
      <c r="U914" s="152" t="str">
        <f>IF(Tabela1[[#This Row],[Qinf Secção P]]=" -", " -", Tabela1[[#This Row],[Quantidade máxima (q) (tonelada)]]/Tabela1[[#This Row],[Qinf Secção P]])</f>
        <v xml:space="preserve"> -</v>
      </c>
      <c r="V914" s="153" t="str">
        <f>IF(Tabela1[[#This Row],[Qinf Secção E]]=" -", " -", Tabela1[[#This Row],[Quantidade máxima (q) (tonelada)]]/Tabela1[[#This Row],[Qinf Secção E]])</f>
        <v xml:space="preserve"> -</v>
      </c>
      <c r="W914" s="152" t="str">
        <f>IF(Tabela1[[#This Row],[Qsup Secção H]]=" -", " -", Tabela1[[#This Row],[Quantidade máxima (q) (tonelada)]]/Tabela1[[#This Row],[Qsup Secção H]])</f>
        <v xml:space="preserve"> -</v>
      </c>
      <c r="X914" s="152" t="str">
        <f>IF(Tabela1[[#This Row],[Qsup Secção P]]=" -", " -", Tabela1[[#This Row],[Quantidade máxima (q) (tonelada)]]/Tabela1[[#This Row],[Qsup Secção P]])</f>
        <v xml:space="preserve"> -</v>
      </c>
      <c r="Y914" s="153" t="str">
        <f>IF(Tabela1[[#This Row],[Qsup Secção E]]=" -", " -", Tabela1[[#This Row],[Quantidade máxima (q) (tonelada)]]/Tabela1[[#This Row],[Qsup Secção E]])</f>
        <v xml:space="preserve"> -</v>
      </c>
      <c r="Z9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5" spans="2:27" s="1" customFormat="1" x14ac:dyDescent="0.3">
      <c r="B915" s="145"/>
      <c r="C915" s="146"/>
      <c r="D915" s="146"/>
      <c r="E915" s="146"/>
      <c r="F915" s="146"/>
      <c r="G915" s="146"/>
      <c r="H915" s="147"/>
      <c r="I915" s="146"/>
      <c r="J915" s="146"/>
      <c r="K915" s="146"/>
      <c r="L9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5" s="151" t="str">
        <f>IF(Tabela1[[#This Row],[Qinf Secção H]]=" -", " -", Tabela1[[#This Row],[Quantidade máxima (q) (tonelada)]]/Tabela1[[#This Row],[Qinf Secção H]])</f>
        <v xml:space="preserve"> -</v>
      </c>
      <c r="U915" s="152" t="str">
        <f>IF(Tabela1[[#This Row],[Qinf Secção P]]=" -", " -", Tabela1[[#This Row],[Quantidade máxima (q) (tonelada)]]/Tabela1[[#This Row],[Qinf Secção P]])</f>
        <v xml:space="preserve"> -</v>
      </c>
      <c r="V915" s="153" t="str">
        <f>IF(Tabela1[[#This Row],[Qinf Secção E]]=" -", " -", Tabela1[[#This Row],[Quantidade máxima (q) (tonelada)]]/Tabela1[[#This Row],[Qinf Secção E]])</f>
        <v xml:space="preserve"> -</v>
      </c>
      <c r="W915" s="152" t="str">
        <f>IF(Tabela1[[#This Row],[Qsup Secção H]]=" -", " -", Tabela1[[#This Row],[Quantidade máxima (q) (tonelada)]]/Tabela1[[#This Row],[Qsup Secção H]])</f>
        <v xml:space="preserve"> -</v>
      </c>
      <c r="X915" s="152" t="str">
        <f>IF(Tabela1[[#This Row],[Qsup Secção P]]=" -", " -", Tabela1[[#This Row],[Quantidade máxima (q) (tonelada)]]/Tabela1[[#This Row],[Qsup Secção P]])</f>
        <v xml:space="preserve"> -</v>
      </c>
      <c r="Y915" s="153" t="str">
        <f>IF(Tabela1[[#This Row],[Qsup Secção E]]=" -", " -", Tabela1[[#This Row],[Quantidade máxima (q) (tonelada)]]/Tabela1[[#This Row],[Qsup Secção E]])</f>
        <v xml:space="preserve"> -</v>
      </c>
      <c r="Z9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6" spans="2:27" s="1" customFormat="1" x14ac:dyDescent="0.3">
      <c r="B916" s="145"/>
      <c r="C916" s="146"/>
      <c r="D916" s="146"/>
      <c r="E916" s="146"/>
      <c r="F916" s="146"/>
      <c r="G916" s="146"/>
      <c r="H916" s="147"/>
      <c r="I916" s="146"/>
      <c r="J916" s="146"/>
      <c r="K916" s="146"/>
      <c r="L9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6" s="151" t="str">
        <f>IF(Tabela1[[#This Row],[Qinf Secção H]]=" -", " -", Tabela1[[#This Row],[Quantidade máxima (q) (tonelada)]]/Tabela1[[#This Row],[Qinf Secção H]])</f>
        <v xml:space="preserve"> -</v>
      </c>
      <c r="U916" s="152" t="str">
        <f>IF(Tabela1[[#This Row],[Qinf Secção P]]=" -", " -", Tabela1[[#This Row],[Quantidade máxima (q) (tonelada)]]/Tabela1[[#This Row],[Qinf Secção P]])</f>
        <v xml:space="preserve"> -</v>
      </c>
      <c r="V916" s="153" t="str">
        <f>IF(Tabela1[[#This Row],[Qinf Secção E]]=" -", " -", Tabela1[[#This Row],[Quantidade máxima (q) (tonelada)]]/Tabela1[[#This Row],[Qinf Secção E]])</f>
        <v xml:space="preserve"> -</v>
      </c>
      <c r="W916" s="152" t="str">
        <f>IF(Tabela1[[#This Row],[Qsup Secção H]]=" -", " -", Tabela1[[#This Row],[Quantidade máxima (q) (tonelada)]]/Tabela1[[#This Row],[Qsup Secção H]])</f>
        <v xml:space="preserve"> -</v>
      </c>
      <c r="X916" s="152" t="str">
        <f>IF(Tabela1[[#This Row],[Qsup Secção P]]=" -", " -", Tabela1[[#This Row],[Quantidade máxima (q) (tonelada)]]/Tabela1[[#This Row],[Qsup Secção P]])</f>
        <v xml:space="preserve"> -</v>
      </c>
      <c r="Y916" s="153" t="str">
        <f>IF(Tabela1[[#This Row],[Qsup Secção E]]=" -", " -", Tabela1[[#This Row],[Quantidade máxima (q) (tonelada)]]/Tabela1[[#This Row],[Qsup Secção E]])</f>
        <v xml:space="preserve"> -</v>
      </c>
      <c r="Z9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7" spans="2:27" s="1" customFormat="1" x14ac:dyDescent="0.3">
      <c r="B917" s="145"/>
      <c r="C917" s="146"/>
      <c r="D917" s="146"/>
      <c r="E917" s="146"/>
      <c r="F917" s="146"/>
      <c r="G917" s="146"/>
      <c r="H917" s="147"/>
      <c r="I917" s="146"/>
      <c r="J917" s="146"/>
      <c r="K917" s="146"/>
      <c r="L9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7" s="151" t="str">
        <f>IF(Tabela1[[#This Row],[Qinf Secção H]]=" -", " -", Tabela1[[#This Row],[Quantidade máxima (q) (tonelada)]]/Tabela1[[#This Row],[Qinf Secção H]])</f>
        <v xml:space="preserve"> -</v>
      </c>
      <c r="U917" s="152" t="str">
        <f>IF(Tabela1[[#This Row],[Qinf Secção P]]=" -", " -", Tabela1[[#This Row],[Quantidade máxima (q) (tonelada)]]/Tabela1[[#This Row],[Qinf Secção P]])</f>
        <v xml:space="preserve"> -</v>
      </c>
      <c r="V917" s="153" t="str">
        <f>IF(Tabela1[[#This Row],[Qinf Secção E]]=" -", " -", Tabela1[[#This Row],[Quantidade máxima (q) (tonelada)]]/Tabela1[[#This Row],[Qinf Secção E]])</f>
        <v xml:space="preserve"> -</v>
      </c>
      <c r="W917" s="152" t="str">
        <f>IF(Tabela1[[#This Row],[Qsup Secção H]]=" -", " -", Tabela1[[#This Row],[Quantidade máxima (q) (tonelada)]]/Tabela1[[#This Row],[Qsup Secção H]])</f>
        <v xml:space="preserve"> -</v>
      </c>
      <c r="X917" s="152" t="str">
        <f>IF(Tabela1[[#This Row],[Qsup Secção P]]=" -", " -", Tabela1[[#This Row],[Quantidade máxima (q) (tonelada)]]/Tabela1[[#This Row],[Qsup Secção P]])</f>
        <v xml:space="preserve"> -</v>
      </c>
      <c r="Y917" s="153" t="str">
        <f>IF(Tabela1[[#This Row],[Qsup Secção E]]=" -", " -", Tabela1[[#This Row],[Quantidade máxima (q) (tonelada)]]/Tabela1[[#This Row],[Qsup Secção E]])</f>
        <v xml:space="preserve"> -</v>
      </c>
      <c r="Z9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8" spans="2:27" s="1" customFormat="1" x14ac:dyDescent="0.3">
      <c r="B918" s="145"/>
      <c r="C918" s="146"/>
      <c r="D918" s="146"/>
      <c r="E918" s="146"/>
      <c r="F918" s="146"/>
      <c r="G918" s="146"/>
      <c r="H918" s="147"/>
      <c r="I918" s="146"/>
      <c r="J918" s="146"/>
      <c r="K918" s="146"/>
      <c r="L9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8" s="151" t="str">
        <f>IF(Tabela1[[#This Row],[Qinf Secção H]]=" -", " -", Tabela1[[#This Row],[Quantidade máxima (q) (tonelada)]]/Tabela1[[#This Row],[Qinf Secção H]])</f>
        <v xml:space="preserve"> -</v>
      </c>
      <c r="U918" s="152" t="str">
        <f>IF(Tabela1[[#This Row],[Qinf Secção P]]=" -", " -", Tabela1[[#This Row],[Quantidade máxima (q) (tonelada)]]/Tabela1[[#This Row],[Qinf Secção P]])</f>
        <v xml:space="preserve"> -</v>
      </c>
      <c r="V918" s="153" t="str">
        <f>IF(Tabela1[[#This Row],[Qinf Secção E]]=" -", " -", Tabela1[[#This Row],[Quantidade máxima (q) (tonelada)]]/Tabela1[[#This Row],[Qinf Secção E]])</f>
        <v xml:space="preserve"> -</v>
      </c>
      <c r="W918" s="152" t="str">
        <f>IF(Tabela1[[#This Row],[Qsup Secção H]]=" -", " -", Tabela1[[#This Row],[Quantidade máxima (q) (tonelada)]]/Tabela1[[#This Row],[Qsup Secção H]])</f>
        <v xml:space="preserve"> -</v>
      </c>
      <c r="X918" s="152" t="str">
        <f>IF(Tabela1[[#This Row],[Qsup Secção P]]=" -", " -", Tabela1[[#This Row],[Quantidade máxima (q) (tonelada)]]/Tabela1[[#This Row],[Qsup Secção P]])</f>
        <v xml:space="preserve"> -</v>
      </c>
      <c r="Y918" s="153" t="str">
        <f>IF(Tabela1[[#This Row],[Qsup Secção E]]=" -", " -", Tabela1[[#This Row],[Quantidade máxima (q) (tonelada)]]/Tabela1[[#This Row],[Qsup Secção E]])</f>
        <v xml:space="preserve"> -</v>
      </c>
      <c r="Z9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19" spans="2:27" s="1" customFormat="1" x14ac:dyDescent="0.3">
      <c r="B919" s="145"/>
      <c r="C919" s="146"/>
      <c r="D919" s="146"/>
      <c r="E919" s="146"/>
      <c r="F919" s="146"/>
      <c r="G919" s="146"/>
      <c r="H919" s="147"/>
      <c r="I919" s="146"/>
      <c r="J919" s="146"/>
      <c r="K919" s="146"/>
      <c r="L9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19" s="151" t="str">
        <f>IF(Tabela1[[#This Row],[Qinf Secção H]]=" -", " -", Tabela1[[#This Row],[Quantidade máxima (q) (tonelada)]]/Tabela1[[#This Row],[Qinf Secção H]])</f>
        <v xml:space="preserve"> -</v>
      </c>
      <c r="U919" s="152" t="str">
        <f>IF(Tabela1[[#This Row],[Qinf Secção P]]=" -", " -", Tabela1[[#This Row],[Quantidade máxima (q) (tonelada)]]/Tabela1[[#This Row],[Qinf Secção P]])</f>
        <v xml:space="preserve"> -</v>
      </c>
      <c r="V919" s="153" t="str">
        <f>IF(Tabela1[[#This Row],[Qinf Secção E]]=" -", " -", Tabela1[[#This Row],[Quantidade máxima (q) (tonelada)]]/Tabela1[[#This Row],[Qinf Secção E]])</f>
        <v xml:space="preserve"> -</v>
      </c>
      <c r="W919" s="152" t="str">
        <f>IF(Tabela1[[#This Row],[Qsup Secção H]]=" -", " -", Tabela1[[#This Row],[Quantidade máxima (q) (tonelada)]]/Tabela1[[#This Row],[Qsup Secção H]])</f>
        <v xml:space="preserve"> -</v>
      </c>
      <c r="X919" s="152" t="str">
        <f>IF(Tabela1[[#This Row],[Qsup Secção P]]=" -", " -", Tabela1[[#This Row],[Quantidade máxima (q) (tonelada)]]/Tabela1[[#This Row],[Qsup Secção P]])</f>
        <v xml:space="preserve"> -</v>
      </c>
      <c r="Y919" s="153" t="str">
        <f>IF(Tabela1[[#This Row],[Qsup Secção E]]=" -", " -", Tabela1[[#This Row],[Quantidade máxima (q) (tonelada)]]/Tabela1[[#This Row],[Qsup Secção E]])</f>
        <v xml:space="preserve"> -</v>
      </c>
      <c r="Z9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0" spans="2:27" s="1" customFormat="1" x14ac:dyDescent="0.3">
      <c r="B920" s="145"/>
      <c r="C920" s="146"/>
      <c r="D920" s="146"/>
      <c r="E920" s="146"/>
      <c r="F920" s="146"/>
      <c r="G920" s="146"/>
      <c r="H920" s="147"/>
      <c r="I920" s="146"/>
      <c r="J920" s="146"/>
      <c r="K920" s="146"/>
      <c r="L9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0" s="151" t="str">
        <f>IF(Tabela1[[#This Row],[Qinf Secção H]]=" -", " -", Tabela1[[#This Row],[Quantidade máxima (q) (tonelada)]]/Tabela1[[#This Row],[Qinf Secção H]])</f>
        <v xml:space="preserve"> -</v>
      </c>
      <c r="U920" s="152" t="str">
        <f>IF(Tabela1[[#This Row],[Qinf Secção P]]=" -", " -", Tabela1[[#This Row],[Quantidade máxima (q) (tonelada)]]/Tabela1[[#This Row],[Qinf Secção P]])</f>
        <v xml:space="preserve"> -</v>
      </c>
      <c r="V920" s="153" t="str">
        <f>IF(Tabela1[[#This Row],[Qinf Secção E]]=" -", " -", Tabela1[[#This Row],[Quantidade máxima (q) (tonelada)]]/Tabela1[[#This Row],[Qinf Secção E]])</f>
        <v xml:space="preserve"> -</v>
      </c>
      <c r="W920" s="152" t="str">
        <f>IF(Tabela1[[#This Row],[Qsup Secção H]]=" -", " -", Tabela1[[#This Row],[Quantidade máxima (q) (tonelada)]]/Tabela1[[#This Row],[Qsup Secção H]])</f>
        <v xml:space="preserve"> -</v>
      </c>
      <c r="X920" s="152" t="str">
        <f>IF(Tabela1[[#This Row],[Qsup Secção P]]=" -", " -", Tabela1[[#This Row],[Quantidade máxima (q) (tonelada)]]/Tabela1[[#This Row],[Qsup Secção P]])</f>
        <v xml:space="preserve"> -</v>
      </c>
      <c r="Y920" s="153" t="str">
        <f>IF(Tabela1[[#This Row],[Qsup Secção E]]=" -", " -", Tabela1[[#This Row],[Quantidade máxima (q) (tonelada)]]/Tabela1[[#This Row],[Qsup Secção E]])</f>
        <v xml:space="preserve"> -</v>
      </c>
      <c r="Z9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1" spans="2:27" s="1" customFormat="1" x14ac:dyDescent="0.3">
      <c r="B921" s="145"/>
      <c r="C921" s="146"/>
      <c r="D921" s="146"/>
      <c r="E921" s="146"/>
      <c r="F921" s="146"/>
      <c r="G921" s="146"/>
      <c r="H921" s="147"/>
      <c r="I921" s="146"/>
      <c r="J921" s="146"/>
      <c r="K921" s="146"/>
      <c r="L9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1" s="151" t="str">
        <f>IF(Tabela1[[#This Row],[Qinf Secção H]]=" -", " -", Tabela1[[#This Row],[Quantidade máxima (q) (tonelada)]]/Tabela1[[#This Row],[Qinf Secção H]])</f>
        <v xml:space="preserve"> -</v>
      </c>
      <c r="U921" s="152" t="str">
        <f>IF(Tabela1[[#This Row],[Qinf Secção P]]=" -", " -", Tabela1[[#This Row],[Quantidade máxima (q) (tonelada)]]/Tabela1[[#This Row],[Qinf Secção P]])</f>
        <v xml:space="preserve"> -</v>
      </c>
      <c r="V921" s="153" t="str">
        <f>IF(Tabela1[[#This Row],[Qinf Secção E]]=" -", " -", Tabela1[[#This Row],[Quantidade máxima (q) (tonelada)]]/Tabela1[[#This Row],[Qinf Secção E]])</f>
        <v xml:space="preserve"> -</v>
      </c>
      <c r="W921" s="152" t="str">
        <f>IF(Tabela1[[#This Row],[Qsup Secção H]]=" -", " -", Tabela1[[#This Row],[Quantidade máxima (q) (tonelada)]]/Tabela1[[#This Row],[Qsup Secção H]])</f>
        <v xml:space="preserve"> -</v>
      </c>
      <c r="X921" s="152" t="str">
        <f>IF(Tabela1[[#This Row],[Qsup Secção P]]=" -", " -", Tabela1[[#This Row],[Quantidade máxima (q) (tonelada)]]/Tabela1[[#This Row],[Qsup Secção P]])</f>
        <v xml:space="preserve"> -</v>
      </c>
      <c r="Y921" s="153" t="str">
        <f>IF(Tabela1[[#This Row],[Qsup Secção E]]=" -", " -", Tabela1[[#This Row],[Quantidade máxima (q) (tonelada)]]/Tabela1[[#This Row],[Qsup Secção E]])</f>
        <v xml:space="preserve"> -</v>
      </c>
      <c r="Z9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2" spans="2:27" s="1" customFormat="1" x14ac:dyDescent="0.3">
      <c r="B922" s="145"/>
      <c r="C922" s="146"/>
      <c r="D922" s="146"/>
      <c r="E922" s="146"/>
      <c r="F922" s="146"/>
      <c r="G922" s="146"/>
      <c r="H922" s="147"/>
      <c r="I922" s="146"/>
      <c r="J922" s="146"/>
      <c r="K922" s="146"/>
      <c r="L9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2" s="151" t="str">
        <f>IF(Tabela1[[#This Row],[Qinf Secção H]]=" -", " -", Tabela1[[#This Row],[Quantidade máxima (q) (tonelada)]]/Tabela1[[#This Row],[Qinf Secção H]])</f>
        <v xml:space="preserve"> -</v>
      </c>
      <c r="U922" s="152" t="str">
        <f>IF(Tabela1[[#This Row],[Qinf Secção P]]=" -", " -", Tabela1[[#This Row],[Quantidade máxima (q) (tonelada)]]/Tabela1[[#This Row],[Qinf Secção P]])</f>
        <v xml:space="preserve"> -</v>
      </c>
      <c r="V922" s="153" t="str">
        <f>IF(Tabela1[[#This Row],[Qinf Secção E]]=" -", " -", Tabela1[[#This Row],[Quantidade máxima (q) (tonelada)]]/Tabela1[[#This Row],[Qinf Secção E]])</f>
        <v xml:space="preserve"> -</v>
      </c>
      <c r="W922" s="152" t="str">
        <f>IF(Tabela1[[#This Row],[Qsup Secção H]]=" -", " -", Tabela1[[#This Row],[Quantidade máxima (q) (tonelada)]]/Tabela1[[#This Row],[Qsup Secção H]])</f>
        <v xml:space="preserve"> -</v>
      </c>
      <c r="X922" s="152" t="str">
        <f>IF(Tabela1[[#This Row],[Qsup Secção P]]=" -", " -", Tabela1[[#This Row],[Quantidade máxima (q) (tonelada)]]/Tabela1[[#This Row],[Qsup Secção P]])</f>
        <v xml:space="preserve"> -</v>
      </c>
      <c r="Y922" s="153" t="str">
        <f>IF(Tabela1[[#This Row],[Qsup Secção E]]=" -", " -", Tabela1[[#This Row],[Quantidade máxima (q) (tonelada)]]/Tabela1[[#This Row],[Qsup Secção E]])</f>
        <v xml:space="preserve"> -</v>
      </c>
      <c r="Z9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3" spans="2:27" s="1" customFormat="1" x14ac:dyDescent="0.3">
      <c r="B923" s="145"/>
      <c r="C923" s="146"/>
      <c r="D923" s="146"/>
      <c r="E923" s="146"/>
      <c r="F923" s="146"/>
      <c r="G923" s="146"/>
      <c r="H923" s="147"/>
      <c r="I923" s="146"/>
      <c r="J923" s="146"/>
      <c r="K923" s="146"/>
      <c r="L9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3" s="151" t="str">
        <f>IF(Tabela1[[#This Row],[Qinf Secção H]]=" -", " -", Tabela1[[#This Row],[Quantidade máxima (q) (tonelada)]]/Tabela1[[#This Row],[Qinf Secção H]])</f>
        <v xml:space="preserve"> -</v>
      </c>
      <c r="U923" s="152" t="str">
        <f>IF(Tabela1[[#This Row],[Qinf Secção P]]=" -", " -", Tabela1[[#This Row],[Quantidade máxima (q) (tonelada)]]/Tabela1[[#This Row],[Qinf Secção P]])</f>
        <v xml:space="preserve"> -</v>
      </c>
      <c r="V923" s="153" t="str">
        <f>IF(Tabela1[[#This Row],[Qinf Secção E]]=" -", " -", Tabela1[[#This Row],[Quantidade máxima (q) (tonelada)]]/Tabela1[[#This Row],[Qinf Secção E]])</f>
        <v xml:space="preserve"> -</v>
      </c>
      <c r="W923" s="152" t="str">
        <f>IF(Tabela1[[#This Row],[Qsup Secção H]]=" -", " -", Tabela1[[#This Row],[Quantidade máxima (q) (tonelada)]]/Tabela1[[#This Row],[Qsup Secção H]])</f>
        <v xml:space="preserve"> -</v>
      </c>
      <c r="X923" s="152" t="str">
        <f>IF(Tabela1[[#This Row],[Qsup Secção P]]=" -", " -", Tabela1[[#This Row],[Quantidade máxima (q) (tonelada)]]/Tabela1[[#This Row],[Qsup Secção P]])</f>
        <v xml:space="preserve"> -</v>
      </c>
      <c r="Y923" s="153" t="str">
        <f>IF(Tabela1[[#This Row],[Qsup Secção E]]=" -", " -", Tabela1[[#This Row],[Quantidade máxima (q) (tonelada)]]/Tabela1[[#This Row],[Qsup Secção E]])</f>
        <v xml:space="preserve"> -</v>
      </c>
      <c r="Z9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4" spans="2:27" s="1" customFormat="1" x14ac:dyDescent="0.3">
      <c r="B924" s="145"/>
      <c r="C924" s="146"/>
      <c r="D924" s="146"/>
      <c r="E924" s="146"/>
      <c r="F924" s="146"/>
      <c r="G924" s="146"/>
      <c r="H924" s="147"/>
      <c r="I924" s="146"/>
      <c r="J924" s="146"/>
      <c r="K924" s="146"/>
      <c r="L9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4" s="151" t="str">
        <f>IF(Tabela1[[#This Row],[Qinf Secção H]]=" -", " -", Tabela1[[#This Row],[Quantidade máxima (q) (tonelada)]]/Tabela1[[#This Row],[Qinf Secção H]])</f>
        <v xml:space="preserve"> -</v>
      </c>
      <c r="U924" s="152" t="str">
        <f>IF(Tabela1[[#This Row],[Qinf Secção P]]=" -", " -", Tabela1[[#This Row],[Quantidade máxima (q) (tonelada)]]/Tabela1[[#This Row],[Qinf Secção P]])</f>
        <v xml:space="preserve"> -</v>
      </c>
      <c r="V924" s="153" t="str">
        <f>IF(Tabela1[[#This Row],[Qinf Secção E]]=" -", " -", Tabela1[[#This Row],[Quantidade máxima (q) (tonelada)]]/Tabela1[[#This Row],[Qinf Secção E]])</f>
        <v xml:space="preserve"> -</v>
      </c>
      <c r="W924" s="152" t="str">
        <f>IF(Tabela1[[#This Row],[Qsup Secção H]]=" -", " -", Tabela1[[#This Row],[Quantidade máxima (q) (tonelada)]]/Tabela1[[#This Row],[Qsup Secção H]])</f>
        <v xml:space="preserve"> -</v>
      </c>
      <c r="X924" s="152" t="str">
        <f>IF(Tabela1[[#This Row],[Qsup Secção P]]=" -", " -", Tabela1[[#This Row],[Quantidade máxima (q) (tonelada)]]/Tabela1[[#This Row],[Qsup Secção P]])</f>
        <v xml:space="preserve"> -</v>
      </c>
      <c r="Y924" s="153" t="str">
        <f>IF(Tabela1[[#This Row],[Qsup Secção E]]=" -", " -", Tabela1[[#This Row],[Quantidade máxima (q) (tonelada)]]/Tabela1[[#This Row],[Qsup Secção E]])</f>
        <v xml:space="preserve"> -</v>
      </c>
      <c r="Z9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5" spans="2:27" s="1" customFormat="1" x14ac:dyDescent="0.3">
      <c r="B925" s="145"/>
      <c r="C925" s="146"/>
      <c r="D925" s="146"/>
      <c r="E925" s="146"/>
      <c r="F925" s="146"/>
      <c r="G925" s="146"/>
      <c r="H925" s="147"/>
      <c r="I925" s="146"/>
      <c r="J925" s="146"/>
      <c r="K925" s="146"/>
      <c r="L9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5" s="151" t="str">
        <f>IF(Tabela1[[#This Row],[Qinf Secção H]]=" -", " -", Tabela1[[#This Row],[Quantidade máxima (q) (tonelada)]]/Tabela1[[#This Row],[Qinf Secção H]])</f>
        <v xml:space="preserve"> -</v>
      </c>
      <c r="U925" s="152" t="str">
        <f>IF(Tabela1[[#This Row],[Qinf Secção P]]=" -", " -", Tabela1[[#This Row],[Quantidade máxima (q) (tonelada)]]/Tabela1[[#This Row],[Qinf Secção P]])</f>
        <v xml:space="preserve"> -</v>
      </c>
      <c r="V925" s="153" t="str">
        <f>IF(Tabela1[[#This Row],[Qinf Secção E]]=" -", " -", Tabela1[[#This Row],[Quantidade máxima (q) (tonelada)]]/Tabela1[[#This Row],[Qinf Secção E]])</f>
        <v xml:space="preserve"> -</v>
      </c>
      <c r="W925" s="152" t="str">
        <f>IF(Tabela1[[#This Row],[Qsup Secção H]]=" -", " -", Tabela1[[#This Row],[Quantidade máxima (q) (tonelada)]]/Tabela1[[#This Row],[Qsup Secção H]])</f>
        <v xml:space="preserve"> -</v>
      </c>
      <c r="X925" s="152" t="str">
        <f>IF(Tabela1[[#This Row],[Qsup Secção P]]=" -", " -", Tabela1[[#This Row],[Quantidade máxima (q) (tonelada)]]/Tabela1[[#This Row],[Qsup Secção P]])</f>
        <v xml:space="preserve"> -</v>
      </c>
      <c r="Y925" s="153" t="str">
        <f>IF(Tabela1[[#This Row],[Qsup Secção E]]=" -", " -", Tabela1[[#This Row],[Quantidade máxima (q) (tonelada)]]/Tabela1[[#This Row],[Qsup Secção E]])</f>
        <v xml:space="preserve"> -</v>
      </c>
      <c r="Z9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6" spans="2:27" s="1" customFormat="1" x14ac:dyDescent="0.3">
      <c r="B926" s="145"/>
      <c r="C926" s="146"/>
      <c r="D926" s="146"/>
      <c r="E926" s="146"/>
      <c r="F926" s="146"/>
      <c r="G926" s="146"/>
      <c r="H926" s="147"/>
      <c r="I926" s="146"/>
      <c r="J926" s="146"/>
      <c r="K926" s="146"/>
      <c r="L9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6" s="151" t="str">
        <f>IF(Tabela1[[#This Row],[Qinf Secção H]]=" -", " -", Tabela1[[#This Row],[Quantidade máxima (q) (tonelada)]]/Tabela1[[#This Row],[Qinf Secção H]])</f>
        <v xml:space="preserve"> -</v>
      </c>
      <c r="U926" s="152" t="str">
        <f>IF(Tabela1[[#This Row],[Qinf Secção P]]=" -", " -", Tabela1[[#This Row],[Quantidade máxima (q) (tonelada)]]/Tabela1[[#This Row],[Qinf Secção P]])</f>
        <v xml:space="preserve"> -</v>
      </c>
      <c r="V926" s="153" t="str">
        <f>IF(Tabela1[[#This Row],[Qinf Secção E]]=" -", " -", Tabela1[[#This Row],[Quantidade máxima (q) (tonelada)]]/Tabela1[[#This Row],[Qinf Secção E]])</f>
        <v xml:space="preserve"> -</v>
      </c>
      <c r="W926" s="152" t="str">
        <f>IF(Tabela1[[#This Row],[Qsup Secção H]]=" -", " -", Tabela1[[#This Row],[Quantidade máxima (q) (tonelada)]]/Tabela1[[#This Row],[Qsup Secção H]])</f>
        <v xml:space="preserve"> -</v>
      </c>
      <c r="X926" s="152" t="str">
        <f>IF(Tabela1[[#This Row],[Qsup Secção P]]=" -", " -", Tabela1[[#This Row],[Quantidade máxima (q) (tonelada)]]/Tabela1[[#This Row],[Qsup Secção P]])</f>
        <v xml:space="preserve"> -</v>
      </c>
      <c r="Y926" s="153" t="str">
        <f>IF(Tabela1[[#This Row],[Qsup Secção E]]=" -", " -", Tabela1[[#This Row],[Quantidade máxima (q) (tonelada)]]/Tabela1[[#This Row],[Qsup Secção E]])</f>
        <v xml:space="preserve"> -</v>
      </c>
      <c r="Z9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7" spans="2:27" s="1" customFormat="1" x14ac:dyDescent="0.3">
      <c r="B927" s="145"/>
      <c r="C927" s="146"/>
      <c r="D927" s="146"/>
      <c r="E927" s="146"/>
      <c r="F927" s="146"/>
      <c r="G927" s="146"/>
      <c r="H927" s="147"/>
      <c r="I927" s="146"/>
      <c r="J927" s="146"/>
      <c r="K927" s="146"/>
      <c r="L9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7" s="151" t="str">
        <f>IF(Tabela1[[#This Row],[Qinf Secção H]]=" -", " -", Tabela1[[#This Row],[Quantidade máxima (q) (tonelada)]]/Tabela1[[#This Row],[Qinf Secção H]])</f>
        <v xml:space="preserve"> -</v>
      </c>
      <c r="U927" s="152" t="str">
        <f>IF(Tabela1[[#This Row],[Qinf Secção P]]=" -", " -", Tabela1[[#This Row],[Quantidade máxima (q) (tonelada)]]/Tabela1[[#This Row],[Qinf Secção P]])</f>
        <v xml:space="preserve"> -</v>
      </c>
      <c r="V927" s="153" t="str">
        <f>IF(Tabela1[[#This Row],[Qinf Secção E]]=" -", " -", Tabela1[[#This Row],[Quantidade máxima (q) (tonelada)]]/Tabela1[[#This Row],[Qinf Secção E]])</f>
        <v xml:space="preserve"> -</v>
      </c>
      <c r="W927" s="152" t="str">
        <f>IF(Tabela1[[#This Row],[Qsup Secção H]]=" -", " -", Tabela1[[#This Row],[Quantidade máxima (q) (tonelada)]]/Tabela1[[#This Row],[Qsup Secção H]])</f>
        <v xml:space="preserve"> -</v>
      </c>
      <c r="X927" s="152" t="str">
        <f>IF(Tabela1[[#This Row],[Qsup Secção P]]=" -", " -", Tabela1[[#This Row],[Quantidade máxima (q) (tonelada)]]/Tabela1[[#This Row],[Qsup Secção P]])</f>
        <v xml:space="preserve"> -</v>
      </c>
      <c r="Y927" s="153" t="str">
        <f>IF(Tabela1[[#This Row],[Qsup Secção E]]=" -", " -", Tabela1[[#This Row],[Quantidade máxima (q) (tonelada)]]/Tabela1[[#This Row],[Qsup Secção E]])</f>
        <v xml:space="preserve"> -</v>
      </c>
      <c r="Z9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8" spans="2:27" s="1" customFormat="1" x14ac:dyDescent="0.3">
      <c r="B928" s="145"/>
      <c r="C928" s="146"/>
      <c r="D928" s="146"/>
      <c r="E928" s="146"/>
      <c r="F928" s="146"/>
      <c r="G928" s="146"/>
      <c r="H928" s="147"/>
      <c r="I928" s="146"/>
      <c r="J928" s="146"/>
      <c r="K928" s="146"/>
      <c r="L9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8" s="151" t="str">
        <f>IF(Tabela1[[#This Row],[Qinf Secção H]]=" -", " -", Tabela1[[#This Row],[Quantidade máxima (q) (tonelada)]]/Tabela1[[#This Row],[Qinf Secção H]])</f>
        <v xml:space="preserve"> -</v>
      </c>
      <c r="U928" s="152" t="str">
        <f>IF(Tabela1[[#This Row],[Qinf Secção P]]=" -", " -", Tabela1[[#This Row],[Quantidade máxima (q) (tonelada)]]/Tabela1[[#This Row],[Qinf Secção P]])</f>
        <v xml:space="preserve"> -</v>
      </c>
      <c r="V928" s="153" t="str">
        <f>IF(Tabela1[[#This Row],[Qinf Secção E]]=" -", " -", Tabela1[[#This Row],[Quantidade máxima (q) (tonelada)]]/Tabela1[[#This Row],[Qinf Secção E]])</f>
        <v xml:space="preserve"> -</v>
      </c>
      <c r="W928" s="152" t="str">
        <f>IF(Tabela1[[#This Row],[Qsup Secção H]]=" -", " -", Tabela1[[#This Row],[Quantidade máxima (q) (tonelada)]]/Tabela1[[#This Row],[Qsup Secção H]])</f>
        <v xml:space="preserve"> -</v>
      </c>
      <c r="X928" s="152" t="str">
        <f>IF(Tabela1[[#This Row],[Qsup Secção P]]=" -", " -", Tabela1[[#This Row],[Quantidade máxima (q) (tonelada)]]/Tabela1[[#This Row],[Qsup Secção P]])</f>
        <v xml:space="preserve"> -</v>
      </c>
      <c r="Y928" s="153" t="str">
        <f>IF(Tabela1[[#This Row],[Qsup Secção E]]=" -", " -", Tabela1[[#This Row],[Quantidade máxima (q) (tonelada)]]/Tabela1[[#This Row],[Qsup Secção E]])</f>
        <v xml:space="preserve"> -</v>
      </c>
      <c r="Z9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29" spans="2:27" s="1" customFormat="1" x14ac:dyDescent="0.3">
      <c r="B929" s="145"/>
      <c r="C929" s="146"/>
      <c r="D929" s="146"/>
      <c r="E929" s="146"/>
      <c r="F929" s="146"/>
      <c r="G929" s="146"/>
      <c r="H929" s="147"/>
      <c r="I929" s="146"/>
      <c r="J929" s="146"/>
      <c r="K929" s="146"/>
      <c r="L9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29" s="151" t="str">
        <f>IF(Tabela1[[#This Row],[Qinf Secção H]]=" -", " -", Tabela1[[#This Row],[Quantidade máxima (q) (tonelada)]]/Tabela1[[#This Row],[Qinf Secção H]])</f>
        <v xml:space="preserve"> -</v>
      </c>
      <c r="U929" s="152" t="str">
        <f>IF(Tabela1[[#This Row],[Qinf Secção P]]=" -", " -", Tabela1[[#This Row],[Quantidade máxima (q) (tonelada)]]/Tabela1[[#This Row],[Qinf Secção P]])</f>
        <v xml:space="preserve"> -</v>
      </c>
      <c r="V929" s="153" t="str">
        <f>IF(Tabela1[[#This Row],[Qinf Secção E]]=" -", " -", Tabela1[[#This Row],[Quantidade máxima (q) (tonelada)]]/Tabela1[[#This Row],[Qinf Secção E]])</f>
        <v xml:space="preserve"> -</v>
      </c>
      <c r="W929" s="152" t="str">
        <f>IF(Tabela1[[#This Row],[Qsup Secção H]]=" -", " -", Tabela1[[#This Row],[Quantidade máxima (q) (tonelada)]]/Tabela1[[#This Row],[Qsup Secção H]])</f>
        <v xml:space="preserve"> -</v>
      </c>
      <c r="X929" s="152" t="str">
        <f>IF(Tabela1[[#This Row],[Qsup Secção P]]=" -", " -", Tabela1[[#This Row],[Quantidade máxima (q) (tonelada)]]/Tabela1[[#This Row],[Qsup Secção P]])</f>
        <v xml:space="preserve"> -</v>
      </c>
      <c r="Y929" s="153" t="str">
        <f>IF(Tabela1[[#This Row],[Qsup Secção E]]=" -", " -", Tabela1[[#This Row],[Quantidade máxima (q) (tonelada)]]/Tabela1[[#This Row],[Qsup Secção E]])</f>
        <v xml:space="preserve"> -</v>
      </c>
      <c r="Z9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0" spans="2:27" s="1" customFormat="1" x14ac:dyDescent="0.3">
      <c r="B930" s="145"/>
      <c r="C930" s="146"/>
      <c r="D930" s="146"/>
      <c r="E930" s="146"/>
      <c r="F930" s="146"/>
      <c r="G930" s="146"/>
      <c r="H930" s="147"/>
      <c r="I930" s="146"/>
      <c r="J930" s="146"/>
      <c r="K930" s="146"/>
      <c r="L9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0" s="151" t="str">
        <f>IF(Tabela1[[#This Row],[Qinf Secção H]]=" -", " -", Tabela1[[#This Row],[Quantidade máxima (q) (tonelada)]]/Tabela1[[#This Row],[Qinf Secção H]])</f>
        <v xml:space="preserve"> -</v>
      </c>
      <c r="U930" s="152" t="str">
        <f>IF(Tabela1[[#This Row],[Qinf Secção P]]=" -", " -", Tabela1[[#This Row],[Quantidade máxima (q) (tonelada)]]/Tabela1[[#This Row],[Qinf Secção P]])</f>
        <v xml:space="preserve"> -</v>
      </c>
      <c r="V930" s="153" t="str">
        <f>IF(Tabela1[[#This Row],[Qinf Secção E]]=" -", " -", Tabela1[[#This Row],[Quantidade máxima (q) (tonelada)]]/Tabela1[[#This Row],[Qinf Secção E]])</f>
        <v xml:space="preserve"> -</v>
      </c>
      <c r="W930" s="152" t="str">
        <f>IF(Tabela1[[#This Row],[Qsup Secção H]]=" -", " -", Tabela1[[#This Row],[Quantidade máxima (q) (tonelada)]]/Tabela1[[#This Row],[Qsup Secção H]])</f>
        <v xml:space="preserve"> -</v>
      </c>
      <c r="X930" s="152" t="str">
        <f>IF(Tabela1[[#This Row],[Qsup Secção P]]=" -", " -", Tabela1[[#This Row],[Quantidade máxima (q) (tonelada)]]/Tabela1[[#This Row],[Qsup Secção P]])</f>
        <v xml:space="preserve"> -</v>
      </c>
      <c r="Y930" s="153" t="str">
        <f>IF(Tabela1[[#This Row],[Qsup Secção E]]=" -", " -", Tabela1[[#This Row],[Quantidade máxima (q) (tonelada)]]/Tabela1[[#This Row],[Qsup Secção E]])</f>
        <v xml:space="preserve"> -</v>
      </c>
      <c r="Z9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1" spans="2:27" s="1" customFormat="1" x14ac:dyDescent="0.3">
      <c r="B931" s="145"/>
      <c r="C931" s="146"/>
      <c r="D931" s="146"/>
      <c r="E931" s="146"/>
      <c r="F931" s="146"/>
      <c r="G931" s="146"/>
      <c r="H931" s="147"/>
      <c r="I931" s="146"/>
      <c r="J931" s="146"/>
      <c r="K931" s="146"/>
      <c r="L9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1" s="151" t="str">
        <f>IF(Tabela1[[#This Row],[Qinf Secção H]]=" -", " -", Tabela1[[#This Row],[Quantidade máxima (q) (tonelada)]]/Tabela1[[#This Row],[Qinf Secção H]])</f>
        <v xml:space="preserve"> -</v>
      </c>
      <c r="U931" s="152" t="str">
        <f>IF(Tabela1[[#This Row],[Qinf Secção P]]=" -", " -", Tabela1[[#This Row],[Quantidade máxima (q) (tonelada)]]/Tabela1[[#This Row],[Qinf Secção P]])</f>
        <v xml:space="preserve"> -</v>
      </c>
      <c r="V931" s="153" t="str">
        <f>IF(Tabela1[[#This Row],[Qinf Secção E]]=" -", " -", Tabela1[[#This Row],[Quantidade máxima (q) (tonelada)]]/Tabela1[[#This Row],[Qinf Secção E]])</f>
        <v xml:space="preserve"> -</v>
      </c>
      <c r="W931" s="152" t="str">
        <f>IF(Tabela1[[#This Row],[Qsup Secção H]]=" -", " -", Tabela1[[#This Row],[Quantidade máxima (q) (tonelada)]]/Tabela1[[#This Row],[Qsup Secção H]])</f>
        <v xml:space="preserve"> -</v>
      </c>
      <c r="X931" s="152" t="str">
        <f>IF(Tabela1[[#This Row],[Qsup Secção P]]=" -", " -", Tabela1[[#This Row],[Quantidade máxima (q) (tonelada)]]/Tabela1[[#This Row],[Qsup Secção P]])</f>
        <v xml:space="preserve"> -</v>
      </c>
      <c r="Y931" s="153" t="str">
        <f>IF(Tabela1[[#This Row],[Qsup Secção E]]=" -", " -", Tabela1[[#This Row],[Quantidade máxima (q) (tonelada)]]/Tabela1[[#This Row],[Qsup Secção E]])</f>
        <v xml:space="preserve"> -</v>
      </c>
      <c r="Z9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2" spans="2:27" s="1" customFormat="1" x14ac:dyDescent="0.3">
      <c r="B932" s="145"/>
      <c r="C932" s="146"/>
      <c r="D932" s="146"/>
      <c r="E932" s="146"/>
      <c r="F932" s="146"/>
      <c r="G932" s="146"/>
      <c r="H932" s="147"/>
      <c r="I932" s="146"/>
      <c r="J932" s="146"/>
      <c r="K932" s="146"/>
      <c r="L9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2" s="151" t="str">
        <f>IF(Tabela1[[#This Row],[Qinf Secção H]]=" -", " -", Tabela1[[#This Row],[Quantidade máxima (q) (tonelada)]]/Tabela1[[#This Row],[Qinf Secção H]])</f>
        <v xml:space="preserve"> -</v>
      </c>
      <c r="U932" s="152" t="str">
        <f>IF(Tabela1[[#This Row],[Qinf Secção P]]=" -", " -", Tabela1[[#This Row],[Quantidade máxima (q) (tonelada)]]/Tabela1[[#This Row],[Qinf Secção P]])</f>
        <v xml:space="preserve"> -</v>
      </c>
      <c r="V932" s="153" t="str">
        <f>IF(Tabela1[[#This Row],[Qinf Secção E]]=" -", " -", Tabela1[[#This Row],[Quantidade máxima (q) (tonelada)]]/Tabela1[[#This Row],[Qinf Secção E]])</f>
        <v xml:space="preserve"> -</v>
      </c>
      <c r="W932" s="152" t="str">
        <f>IF(Tabela1[[#This Row],[Qsup Secção H]]=" -", " -", Tabela1[[#This Row],[Quantidade máxima (q) (tonelada)]]/Tabela1[[#This Row],[Qsup Secção H]])</f>
        <v xml:space="preserve"> -</v>
      </c>
      <c r="X932" s="152" t="str">
        <f>IF(Tabela1[[#This Row],[Qsup Secção P]]=" -", " -", Tabela1[[#This Row],[Quantidade máxima (q) (tonelada)]]/Tabela1[[#This Row],[Qsup Secção P]])</f>
        <v xml:space="preserve"> -</v>
      </c>
      <c r="Y932" s="153" t="str">
        <f>IF(Tabela1[[#This Row],[Qsup Secção E]]=" -", " -", Tabela1[[#This Row],[Quantidade máxima (q) (tonelada)]]/Tabela1[[#This Row],[Qsup Secção E]])</f>
        <v xml:space="preserve"> -</v>
      </c>
      <c r="Z9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3" spans="2:27" s="1" customFormat="1" x14ac:dyDescent="0.3">
      <c r="B933" s="145"/>
      <c r="C933" s="146"/>
      <c r="D933" s="146"/>
      <c r="E933" s="146"/>
      <c r="F933" s="146"/>
      <c r="G933" s="146"/>
      <c r="H933" s="147"/>
      <c r="I933" s="146"/>
      <c r="J933" s="146"/>
      <c r="K933" s="146"/>
      <c r="L9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3" s="151" t="str">
        <f>IF(Tabela1[[#This Row],[Qinf Secção H]]=" -", " -", Tabela1[[#This Row],[Quantidade máxima (q) (tonelada)]]/Tabela1[[#This Row],[Qinf Secção H]])</f>
        <v xml:space="preserve"> -</v>
      </c>
      <c r="U933" s="152" t="str">
        <f>IF(Tabela1[[#This Row],[Qinf Secção P]]=" -", " -", Tabela1[[#This Row],[Quantidade máxima (q) (tonelada)]]/Tabela1[[#This Row],[Qinf Secção P]])</f>
        <v xml:space="preserve"> -</v>
      </c>
      <c r="V933" s="153" t="str">
        <f>IF(Tabela1[[#This Row],[Qinf Secção E]]=" -", " -", Tabela1[[#This Row],[Quantidade máxima (q) (tonelada)]]/Tabela1[[#This Row],[Qinf Secção E]])</f>
        <v xml:space="preserve"> -</v>
      </c>
      <c r="W933" s="152" t="str">
        <f>IF(Tabela1[[#This Row],[Qsup Secção H]]=" -", " -", Tabela1[[#This Row],[Quantidade máxima (q) (tonelada)]]/Tabela1[[#This Row],[Qsup Secção H]])</f>
        <v xml:space="preserve"> -</v>
      </c>
      <c r="X933" s="152" t="str">
        <f>IF(Tabela1[[#This Row],[Qsup Secção P]]=" -", " -", Tabela1[[#This Row],[Quantidade máxima (q) (tonelada)]]/Tabela1[[#This Row],[Qsup Secção P]])</f>
        <v xml:space="preserve"> -</v>
      </c>
      <c r="Y933" s="153" t="str">
        <f>IF(Tabela1[[#This Row],[Qsup Secção E]]=" -", " -", Tabela1[[#This Row],[Quantidade máxima (q) (tonelada)]]/Tabela1[[#This Row],[Qsup Secção E]])</f>
        <v xml:space="preserve"> -</v>
      </c>
      <c r="Z9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4" spans="2:27" s="1" customFormat="1" x14ac:dyDescent="0.3">
      <c r="B934" s="145"/>
      <c r="C934" s="146"/>
      <c r="D934" s="146"/>
      <c r="E934" s="146"/>
      <c r="F934" s="146"/>
      <c r="G934" s="146"/>
      <c r="H934" s="147"/>
      <c r="I934" s="146"/>
      <c r="J934" s="146"/>
      <c r="K934" s="146"/>
      <c r="L9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4" s="151" t="str">
        <f>IF(Tabela1[[#This Row],[Qinf Secção H]]=" -", " -", Tabela1[[#This Row],[Quantidade máxima (q) (tonelada)]]/Tabela1[[#This Row],[Qinf Secção H]])</f>
        <v xml:space="preserve"> -</v>
      </c>
      <c r="U934" s="152" t="str">
        <f>IF(Tabela1[[#This Row],[Qinf Secção P]]=" -", " -", Tabela1[[#This Row],[Quantidade máxima (q) (tonelada)]]/Tabela1[[#This Row],[Qinf Secção P]])</f>
        <v xml:space="preserve"> -</v>
      </c>
      <c r="V934" s="153" t="str">
        <f>IF(Tabela1[[#This Row],[Qinf Secção E]]=" -", " -", Tabela1[[#This Row],[Quantidade máxima (q) (tonelada)]]/Tabela1[[#This Row],[Qinf Secção E]])</f>
        <v xml:space="preserve"> -</v>
      </c>
      <c r="W934" s="152" t="str">
        <f>IF(Tabela1[[#This Row],[Qsup Secção H]]=" -", " -", Tabela1[[#This Row],[Quantidade máxima (q) (tonelada)]]/Tabela1[[#This Row],[Qsup Secção H]])</f>
        <v xml:space="preserve"> -</v>
      </c>
      <c r="X934" s="152" t="str">
        <f>IF(Tabela1[[#This Row],[Qsup Secção P]]=" -", " -", Tabela1[[#This Row],[Quantidade máxima (q) (tonelada)]]/Tabela1[[#This Row],[Qsup Secção P]])</f>
        <v xml:space="preserve"> -</v>
      </c>
      <c r="Y934" s="153" t="str">
        <f>IF(Tabela1[[#This Row],[Qsup Secção E]]=" -", " -", Tabela1[[#This Row],[Quantidade máxima (q) (tonelada)]]/Tabela1[[#This Row],[Qsup Secção E]])</f>
        <v xml:space="preserve"> -</v>
      </c>
      <c r="Z9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5" spans="2:27" s="1" customFormat="1" x14ac:dyDescent="0.3">
      <c r="B935" s="145"/>
      <c r="C935" s="146"/>
      <c r="D935" s="146"/>
      <c r="E935" s="146"/>
      <c r="F935" s="146"/>
      <c r="G935" s="146"/>
      <c r="H935" s="147"/>
      <c r="I935" s="146"/>
      <c r="J935" s="146"/>
      <c r="K935" s="146"/>
      <c r="L9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5" s="151" t="str">
        <f>IF(Tabela1[[#This Row],[Qinf Secção H]]=" -", " -", Tabela1[[#This Row],[Quantidade máxima (q) (tonelada)]]/Tabela1[[#This Row],[Qinf Secção H]])</f>
        <v xml:space="preserve"> -</v>
      </c>
      <c r="U935" s="152" t="str">
        <f>IF(Tabela1[[#This Row],[Qinf Secção P]]=" -", " -", Tabela1[[#This Row],[Quantidade máxima (q) (tonelada)]]/Tabela1[[#This Row],[Qinf Secção P]])</f>
        <v xml:space="preserve"> -</v>
      </c>
      <c r="V935" s="153" t="str">
        <f>IF(Tabela1[[#This Row],[Qinf Secção E]]=" -", " -", Tabela1[[#This Row],[Quantidade máxima (q) (tonelada)]]/Tabela1[[#This Row],[Qinf Secção E]])</f>
        <v xml:space="preserve"> -</v>
      </c>
      <c r="W935" s="152" t="str">
        <f>IF(Tabela1[[#This Row],[Qsup Secção H]]=" -", " -", Tabela1[[#This Row],[Quantidade máxima (q) (tonelada)]]/Tabela1[[#This Row],[Qsup Secção H]])</f>
        <v xml:space="preserve"> -</v>
      </c>
      <c r="X935" s="152" t="str">
        <f>IF(Tabela1[[#This Row],[Qsup Secção P]]=" -", " -", Tabela1[[#This Row],[Quantidade máxima (q) (tonelada)]]/Tabela1[[#This Row],[Qsup Secção P]])</f>
        <v xml:space="preserve"> -</v>
      </c>
      <c r="Y935" s="153" t="str">
        <f>IF(Tabela1[[#This Row],[Qsup Secção E]]=" -", " -", Tabela1[[#This Row],[Quantidade máxima (q) (tonelada)]]/Tabela1[[#This Row],[Qsup Secção E]])</f>
        <v xml:space="preserve"> -</v>
      </c>
      <c r="Z9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6" spans="2:27" s="1" customFormat="1" x14ac:dyDescent="0.3">
      <c r="B936" s="145"/>
      <c r="C936" s="146"/>
      <c r="D936" s="146"/>
      <c r="E936" s="146"/>
      <c r="F936" s="146"/>
      <c r="G936" s="146"/>
      <c r="H936" s="147"/>
      <c r="I936" s="146"/>
      <c r="J936" s="146"/>
      <c r="K936" s="146"/>
      <c r="L9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6" s="151" t="str">
        <f>IF(Tabela1[[#This Row],[Qinf Secção H]]=" -", " -", Tabela1[[#This Row],[Quantidade máxima (q) (tonelada)]]/Tabela1[[#This Row],[Qinf Secção H]])</f>
        <v xml:space="preserve"> -</v>
      </c>
      <c r="U936" s="152" t="str">
        <f>IF(Tabela1[[#This Row],[Qinf Secção P]]=" -", " -", Tabela1[[#This Row],[Quantidade máxima (q) (tonelada)]]/Tabela1[[#This Row],[Qinf Secção P]])</f>
        <v xml:space="preserve"> -</v>
      </c>
      <c r="V936" s="153" t="str">
        <f>IF(Tabela1[[#This Row],[Qinf Secção E]]=" -", " -", Tabela1[[#This Row],[Quantidade máxima (q) (tonelada)]]/Tabela1[[#This Row],[Qinf Secção E]])</f>
        <v xml:space="preserve"> -</v>
      </c>
      <c r="W936" s="152" t="str">
        <f>IF(Tabela1[[#This Row],[Qsup Secção H]]=" -", " -", Tabela1[[#This Row],[Quantidade máxima (q) (tonelada)]]/Tabela1[[#This Row],[Qsup Secção H]])</f>
        <v xml:space="preserve"> -</v>
      </c>
      <c r="X936" s="152" t="str">
        <f>IF(Tabela1[[#This Row],[Qsup Secção P]]=" -", " -", Tabela1[[#This Row],[Quantidade máxima (q) (tonelada)]]/Tabela1[[#This Row],[Qsup Secção P]])</f>
        <v xml:space="preserve"> -</v>
      </c>
      <c r="Y936" s="153" t="str">
        <f>IF(Tabela1[[#This Row],[Qsup Secção E]]=" -", " -", Tabela1[[#This Row],[Quantidade máxima (q) (tonelada)]]/Tabela1[[#This Row],[Qsup Secção E]])</f>
        <v xml:space="preserve"> -</v>
      </c>
      <c r="Z9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7" spans="2:27" s="1" customFormat="1" x14ac:dyDescent="0.3">
      <c r="B937" s="145"/>
      <c r="C937" s="146"/>
      <c r="D937" s="146"/>
      <c r="E937" s="146"/>
      <c r="F937" s="146"/>
      <c r="G937" s="146"/>
      <c r="H937" s="147"/>
      <c r="I937" s="146"/>
      <c r="J937" s="146"/>
      <c r="K937" s="146"/>
      <c r="L9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7" s="151" t="str">
        <f>IF(Tabela1[[#This Row],[Qinf Secção H]]=" -", " -", Tabela1[[#This Row],[Quantidade máxima (q) (tonelada)]]/Tabela1[[#This Row],[Qinf Secção H]])</f>
        <v xml:space="preserve"> -</v>
      </c>
      <c r="U937" s="152" t="str">
        <f>IF(Tabela1[[#This Row],[Qinf Secção P]]=" -", " -", Tabela1[[#This Row],[Quantidade máxima (q) (tonelada)]]/Tabela1[[#This Row],[Qinf Secção P]])</f>
        <v xml:space="preserve"> -</v>
      </c>
      <c r="V937" s="153" t="str">
        <f>IF(Tabela1[[#This Row],[Qinf Secção E]]=" -", " -", Tabela1[[#This Row],[Quantidade máxima (q) (tonelada)]]/Tabela1[[#This Row],[Qinf Secção E]])</f>
        <v xml:space="preserve"> -</v>
      </c>
      <c r="W937" s="152" t="str">
        <f>IF(Tabela1[[#This Row],[Qsup Secção H]]=" -", " -", Tabela1[[#This Row],[Quantidade máxima (q) (tonelada)]]/Tabela1[[#This Row],[Qsup Secção H]])</f>
        <v xml:space="preserve"> -</v>
      </c>
      <c r="X937" s="152" t="str">
        <f>IF(Tabela1[[#This Row],[Qsup Secção P]]=" -", " -", Tabela1[[#This Row],[Quantidade máxima (q) (tonelada)]]/Tabela1[[#This Row],[Qsup Secção P]])</f>
        <v xml:space="preserve"> -</v>
      </c>
      <c r="Y937" s="153" t="str">
        <f>IF(Tabela1[[#This Row],[Qsup Secção E]]=" -", " -", Tabela1[[#This Row],[Quantidade máxima (q) (tonelada)]]/Tabela1[[#This Row],[Qsup Secção E]])</f>
        <v xml:space="preserve"> -</v>
      </c>
      <c r="Z9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8" spans="2:27" s="1" customFormat="1" x14ac:dyDescent="0.3">
      <c r="B938" s="145"/>
      <c r="C938" s="146"/>
      <c r="D938" s="146"/>
      <c r="E938" s="146"/>
      <c r="F938" s="146"/>
      <c r="G938" s="146"/>
      <c r="H938" s="147"/>
      <c r="I938" s="146"/>
      <c r="J938" s="146"/>
      <c r="K938" s="146"/>
      <c r="L9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8" s="151" t="str">
        <f>IF(Tabela1[[#This Row],[Qinf Secção H]]=" -", " -", Tabela1[[#This Row],[Quantidade máxima (q) (tonelada)]]/Tabela1[[#This Row],[Qinf Secção H]])</f>
        <v xml:space="preserve"> -</v>
      </c>
      <c r="U938" s="152" t="str">
        <f>IF(Tabela1[[#This Row],[Qinf Secção P]]=" -", " -", Tabela1[[#This Row],[Quantidade máxima (q) (tonelada)]]/Tabela1[[#This Row],[Qinf Secção P]])</f>
        <v xml:space="preserve"> -</v>
      </c>
      <c r="V938" s="153" t="str">
        <f>IF(Tabela1[[#This Row],[Qinf Secção E]]=" -", " -", Tabela1[[#This Row],[Quantidade máxima (q) (tonelada)]]/Tabela1[[#This Row],[Qinf Secção E]])</f>
        <v xml:space="preserve"> -</v>
      </c>
      <c r="W938" s="152" t="str">
        <f>IF(Tabela1[[#This Row],[Qsup Secção H]]=" -", " -", Tabela1[[#This Row],[Quantidade máxima (q) (tonelada)]]/Tabela1[[#This Row],[Qsup Secção H]])</f>
        <v xml:space="preserve"> -</v>
      </c>
      <c r="X938" s="152" t="str">
        <f>IF(Tabela1[[#This Row],[Qsup Secção P]]=" -", " -", Tabela1[[#This Row],[Quantidade máxima (q) (tonelada)]]/Tabela1[[#This Row],[Qsup Secção P]])</f>
        <v xml:space="preserve"> -</v>
      </c>
      <c r="Y938" s="153" t="str">
        <f>IF(Tabela1[[#This Row],[Qsup Secção E]]=" -", " -", Tabela1[[#This Row],[Quantidade máxima (q) (tonelada)]]/Tabela1[[#This Row],[Qsup Secção E]])</f>
        <v xml:space="preserve"> -</v>
      </c>
      <c r="Z9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39" spans="2:27" s="1" customFormat="1" x14ac:dyDescent="0.3">
      <c r="B939" s="145"/>
      <c r="C939" s="146"/>
      <c r="D939" s="146"/>
      <c r="E939" s="146"/>
      <c r="F939" s="146"/>
      <c r="G939" s="146"/>
      <c r="H939" s="147"/>
      <c r="I939" s="146"/>
      <c r="J939" s="146"/>
      <c r="K939" s="146"/>
      <c r="L9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39" s="151" t="str">
        <f>IF(Tabela1[[#This Row],[Qinf Secção H]]=" -", " -", Tabela1[[#This Row],[Quantidade máxima (q) (tonelada)]]/Tabela1[[#This Row],[Qinf Secção H]])</f>
        <v xml:space="preserve"> -</v>
      </c>
      <c r="U939" s="152" t="str">
        <f>IF(Tabela1[[#This Row],[Qinf Secção P]]=" -", " -", Tabela1[[#This Row],[Quantidade máxima (q) (tonelada)]]/Tabela1[[#This Row],[Qinf Secção P]])</f>
        <v xml:space="preserve"> -</v>
      </c>
      <c r="V939" s="153" t="str">
        <f>IF(Tabela1[[#This Row],[Qinf Secção E]]=" -", " -", Tabela1[[#This Row],[Quantidade máxima (q) (tonelada)]]/Tabela1[[#This Row],[Qinf Secção E]])</f>
        <v xml:space="preserve"> -</v>
      </c>
      <c r="W939" s="152" t="str">
        <f>IF(Tabela1[[#This Row],[Qsup Secção H]]=" -", " -", Tabela1[[#This Row],[Quantidade máxima (q) (tonelada)]]/Tabela1[[#This Row],[Qsup Secção H]])</f>
        <v xml:space="preserve"> -</v>
      </c>
      <c r="X939" s="152" t="str">
        <f>IF(Tabela1[[#This Row],[Qsup Secção P]]=" -", " -", Tabela1[[#This Row],[Quantidade máxima (q) (tonelada)]]/Tabela1[[#This Row],[Qsup Secção P]])</f>
        <v xml:space="preserve"> -</v>
      </c>
      <c r="Y939" s="153" t="str">
        <f>IF(Tabela1[[#This Row],[Qsup Secção E]]=" -", " -", Tabela1[[#This Row],[Quantidade máxima (q) (tonelada)]]/Tabela1[[#This Row],[Qsup Secção E]])</f>
        <v xml:space="preserve"> -</v>
      </c>
      <c r="Z9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0" spans="2:27" s="1" customFormat="1" x14ac:dyDescent="0.3">
      <c r="B940" s="145"/>
      <c r="C940" s="146"/>
      <c r="D940" s="146"/>
      <c r="E940" s="146"/>
      <c r="F940" s="146"/>
      <c r="G940" s="146"/>
      <c r="H940" s="147"/>
      <c r="I940" s="146"/>
      <c r="J940" s="146"/>
      <c r="K940" s="146"/>
      <c r="L9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0" s="151" t="str">
        <f>IF(Tabela1[[#This Row],[Qinf Secção H]]=" -", " -", Tabela1[[#This Row],[Quantidade máxima (q) (tonelada)]]/Tabela1[[#This Row],[Qinf Secção H]])</f>
        <v xml:space="preserve"> -</v>
      </c>
      <c r="U940" s="152" t="str">
        <f>IF(Tabela1[[#This Row],[Qinf Secção P]]=" -", " -", Tabela1[[#This Row],[Quantidade máxima (q) (tonelada)]]/Tabela1[[#This Row],[Qinf Secção P]])</f>
        <v xml:space="preserve"> -</v>
      </c>
      <c r="V940" s="153" t="str">
        <f>IF(Tabela1[[#This Row],[Qinf Secção E]]=" -", " -", Tabela1[[#This Row],[Quantidade máxima (q) (tonelada)]]/Tabela1[[#This Row],[Qinf Secção E]])</f>
        <v xml:space="preserve"> -</v>
      </c>
      <c r="W940" s="152" t="str">
        <f>IF(Tabela1[[#This Row],[Qsup Secção H]]=" -", " -", Tabela1[[#This Row],[Quantidade máxima (q) (tonelada)]]/Tabela1[[#This Row],[Qsup Secção H]])</f>
        <v xml:space="preserve"> -</v>
      </c>
      <c r="X940" s="152" t="str">
        <f>IF(Tabela1[[#This Row],[Qsup Secção P]]=" -", " -", Tabela1[[#This Row],[Quantidade máxima (q) (tonelada)]]/Tabela1[[#This Row],[Qsup Secção P]])</f>
        <v xml:space="preserve"> -</v>
      </c>
      <c r="Y940" s="153" t="str">
        <f>IF(Tabela1[[#This Row],[Qsup Secção E]]=" -", " -", Tabela1[[#This Row],[Quantidade máxima (q) (tonelada)]]/Tabela1[[#This Row],[Qsup Secção E]])</f>
        <v xml:space="preserve"> -</v>
      </c>
      <c r="Z9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1" spans="2:27" s="1" customFormat="1" x14ac:dyDescent="0.3">
      <c r="B941" s="145"/>
      <c r="C941" s="146"/>
      <c r="D941" s="146"/>
      <c r="E941" s="146"/>
      <c r="F941" s="146"/>
      <c r="G941" s="146"/>
      <c r="H941" s="147"/>
      <c r="I941" s="146"/>
      <c r="J941" s="146"/>
      <c r="K941" s="146"/>
      <c r="L9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1" s="151" t="str">
        <f>IF(Tabela1[[#This Row],[Qinf Secção H]]=" -", " -", Tabela1[[#This Row],[Quantidade máxima (q) (tonelada)]]/Tabela1[[#This Row],[Qinf Secção H]])</f>
        <v xml:space="preserve"> -</v>
      </c>
      <c r="U941" s="152" t="str">
        <f>IF(Tabela1[[#This Row],[Qinf Secção P]]=" -", " -", Tabela1[[#This Row],[Quantidade máxima (q) (tonelada)]]/Tabela1[[#This Row],[Qinf Secção P]])</f>
        <v xml:space="preserve"> -</v>
      </c>
      <c r="V941" s="153" t="str">
        <f>IF(Tabela1[[#This Row],[Qinf Secção E]]=" -", " -", Tabela1[[#This Row],[Quantidade máxima (q) (tonelada)]]/Tabela1[[#This Row],[Qinf Secção E]])</f>
        <v xml:space="preserve"> -</v>
      </c>
      <c r="W941" s="152" t="str">
        <f>IF(Tabela1[[#This Row],[Qsup Secção H]]=" -", " -", Tabela1[[#This Row],[Quantidade máxima (q) (tonelada)]]/Tabela1[[#This Row],[Qsup Secção H]])</f>
        <v xml:space="preserve"> -</v>
      </c>
      <c r="X941" s="152" t="str">
        <f>IF(Tabela1[[#This Row],[Qsup Secção P]]=" -", " -", Tabela1[[#This Row],[Quantidade máxima (q) (tonelada)]]/Tabela1[[#This Row],[Qsup Secção P]])</f>
        <v xml:space="preserve"> -</v>
      </c>
      <c r="Y941" s="153" t="str">
        <f>IF(Tabela1[[#This Row],[Qsup Secção E]]=" -", " -", Tabela1[[#This Row],[Quantidade máxima (q) (tonelada)]]/Tabela1[[#This Row],[Qsup Secção E]])</f>
        <v xml:space="preserve"> -</v>
      </c>
      <c r="Z9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2" spans="2:27" s="1" customFormat="1" x14ac:dyDescent="0.3">
      <c r="B942" s="145"/>
      <c r="C942" s="146"/>
      <c r="D942" s="146"/>
      <c r="E942" s="146"/>
      <c r="F942" s="146"/>
      <c r="G942" s="146"/>
      <c r="H942" s="147"/>
      <c r="I942" s="146"/>
      <c r="J942" s="146"/>
      <c r="K942" s="146"/>
      <c r="L9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2" s="151" t="str">
        <f>IF(Tabela1[[#This Row],[Qinf Secção H]]=" -", " -", Tabela1[[#This Row],[Quantidade máxima (q) (tonelada)]]/Tabela1[[#This Row],[Qinf Secção H]])</f>
        <v xml:space="preserve"> -</v>
      </c>
      <c r="U942" s="152" t="str">
        <f>IF(Tabela1[[#This Row],[Qinf Secção P]]=" -", " -", Tabela1[[#This Row],[Quantidade máxima (q) (tonelada)]]/Tabela1[[#This Row],[Qinf Secção P]])</f>
        <v xml:space="preserve"> -</v>
      </c>
      <c r="V942" s="153" t="str">
        <f>IF(Tabela1[[#This Row],[Qinf Secção E]]=" -", " -", Tabela1[[#This Row],[Quantidade máxima (q) (tonelada)]]/Tabela1[[#This Row],[Qinf Secção E]])</f>
        <v xml:space="preserve"> -</v>
      </c>
      <c r="W942" s="152" t="str">
        <f>IF(Tabela1[[#This Row],[Qsup Secção H]]=" -", " -", Tabela1[[#This Row],[Quantidade máxima (q) (tonelada)]]/Tabela1[[#This Row],[Qsup Secção H]])</f>
        <v xml:space="preserve"> -</v>
      </c>
      <c r="X942" s="152" t="str">
        <f>IF(Tabela1[[#This Row],[Qsup Secção P]]=" -", " -", Tabela1[[#This Row],[Quantidade máxima (q) (tonelada)]]/Tabela1[[#This Row],[Qsup Secção P]])</f>
        <v xml:space="preserve"> -</v>
      </c>
      <c r="Y942" s="153" t="str">
        <f>IF(Tabela1[[#This Row],[Qsup Secção E]]=" -", " -", Tabela1[[#This Row],[Quantidade máxima (q) (tonelada)]]/Tabela1[[#This Row],[Qsup Secção E]])</f>
        <v xml:space="preserve"> -</v>
      </c>
      <c r="Z9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3" spans="2:27" s="1" customFormat="1" x14ac:dyDescent="0.3">
      <c r="B943" s="145"/>
      <c r="C943" s="146"/>
      <c r="D943" s="146"/>
      <c r="E943" s="146"/>
      <c r="F943" s="146"/>
      <c r="G943" s="146"/>
      <c r="H943" s="147"/>
      <c r="I943" s="146"/>
      <c r="J943" s="146"/>
      <c r="K943" s="146"/>
      <c r="L9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3" s="151" t="str">
        <f>IF(Tabela1[[#This Row],[Qinf Secção H]]=" -", " -", Tabela1[[#This Row],[Quantidade máxima (q) (tonelada)]]/Tabela1[[#This Row],[Qinf Secção H]])</f>
        <v xml:space="preserve"> -</v>
      </c>
      <c r="U943" s="152" t="str">
        <f>IF(Tabela1[[#This Row],[Qinf Secção P]]=" -", " -", Tabela1[[#This Row],[Quantidade máxima (q) (tonelada)]]/Tabela1[[#This Row],[Qinf Secção P]])</f>
        <v xml:space="preserve"> -</v>
      </c>
      <c r="V943" s="153" t="str">
        <f>IF(Tabela1[[#This Row],[Qinf Secção E]]=" -", " -", Tabela1[[#This Row],[Quantidade máxima (q) (tonelada)]]/Tabela1[[#This Row],[Qinf Secção E]])</f>
        <v xml:space="preserve"> -</v>
      </c>
      <c r="W943" s="152" t="str">
        <f>IF(Tabela1[[#This Row],[Qsup Secção H]]=" -", " -", Tabela1[[#This Row],[Quantidade máxima (q) (tonelada)]]/Tabela1[[#This Row],[Qsup Secção H]])</f>
        <v xml:space="preserve"> -</v>
      </c>
      <c r="X943" s="152" t="str">
        <f>IF(Tabela1[[#This Row],[Qsup Secção P]]=" -", " -", Tabela1[[#This Row],[Quantidade máxima (q) (tonelada)]]/Tabela1[[#This Row],[Qsup Secção P]])</f>
        <v xml:space="preserve"> -</v>
      </c>
      <c r="Y943" s="153" t="str">
        <f>IF(Tabela1[[#This Row],[Qsup Secção E]]=" -", " -", Tabela1[[#This Row],[Quantidade máxima (q) (tonelada)]]/Tabela1[[#This Row],[Qsup Secção E]])</f>
        <v xml:space="preserve"> -</v>
      </c>
      <c r="Z9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4" spans="2:27" s="1" customFormat="1" x14ac:dyDescent="0.3">
      <c r="B944" s="145"/>
      <c r="C944" s="146"/>
      <c r="D944" s="146"/>
      <c r="E944" s="146"/>
      <c r="F944" s="146"/>
      <c r="G944" s="146"/>
      <c r="H944" s="147"/>
      <c r="I944" s="146"/>
      <c r="J944" s="146"/>
      <c r="K944" s="146"/>
      <c r="L9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4" s="151" t="str">
        <f>IF(Tabela1[[#This Row],[Qinf Secção H]]=" -", " -", Tabela1[[#This Row],[Quantidade máxima (q) (tonelada)]]/Tabela1[[#This Row],[Qinf Secção H]])</f>
        <v xml:space="preserve"> -</v>
      </c>
      <c r="U944" s="152" t="str">
        <f>IF(Tabela1[[#This Row],[Qinf Secção P]]=" -", " -", Tabela1[[#This Row],[Quantidade máxima (q) (tonelada)]]/Tabela1[[#This Row],[Qinf Secção P]])</f>
        <v xml:space="preserve"> -</v>
      </c>
      <c r="V944" s="153" t="str">
        <f>IF(Tabela1[[#This Row],[Qinf Secção E]]=" -", " -", Tabela1[[#This Row],[Quantidade máxima (q) (tonelada)]]/Tabela1[[#This Row],[Qinf Secção E]])</f>
        <v xml:space="preserve"> -</v>
      </c>
      <c r="W944" s="152" t="str">
        <f>IF(Tabela1[[#This Row],[Qsup Secção H]]=" -", " -", Tabela1[[#This Row],[Quantidade máxima (q) (tonelada)]]/Tabela1[[#This Row],[Qsup Secção H]])</f>
        <v xml:space="preserve"> -</v>
      </c>
      <c r="X944" s="152" t="str">
        <f>IF(Tabela1[[#This Row],[Qsup Secção P]]=" -", " -", Tabela1[[#This Row],[Quantidade máxima (q) (tonelada)]]/Tabela1[[#This Row],[Qsup Secção P]])</f>
        <v xml:space="preserve"> -</v>
      </c>
      <c r="Y944" s="153" t="str">
        <f>IF(Tabela1[[#This Row],[Qsup Secção E]]=" -", " -", Tabela1[[#This Row],[Quantidade máxima (q) (tonelada)]]/Tabela1[[#This Row],[Qsup Secção E]])</f>
        <v xml:space="preserve"> -</v>
      </c>
      <c r="Z9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5" spans="2:27" s="1" customFormat="1" x14ac:dyDescent="0.3">
      <c r="B945" s="145"/>
      <c r="C945" s="146"/>
      <c r="D945" s="146"/>
      <c r="E945" s="146"/>
      <c r="F945" s="146"/>
      <c r="G945" s="146"/>
      <c r="H945" s="147"/>
      <c r="I945" s="146"/>
      <c r="J945" s="146"/>
      <c r="K945" s="146"/>
      <c r="L9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5" s="151" t="str">
        <f>IF(Tabela1[[#This Row],[Qinf Secção H]]=" -", " -", Tabela1[[#This Row],[Quantidade máxima (q) (tonelada)]]/Tabela1[[#This Row],[Qinf Secção H]])</f>
        <v xml:space="preserve"> -</v>
      </c>
      <c r="U945" s="152" t="str">
        <f>IF(Tabela1[[#This Row],[Qinf Secção P]]=" -", " -", Tabela1[[#This Row],[Quantidade máxima (q) (tonelada)]]/Tabela1[[#This Row],[Qinf Secção P]])</f>
        <v xml:space="preserve"> -</v>
      </c>
      <c r="V945" s="153" t="str">
        <f>IF(Tabela1[[#This Row],[Qinf Secção E]]=" -", " -", Tabela1[[#This Row],[Quantidade máxima (q) (tonelada)]]/Tabela1[[#This Row],[Qinf Secção E]])</f>
        <v xml:space="preserve"> -</v>
      </c>
      <c r="W945" s="152" t="str">
        <f>IF(Tabela1[[#This Row],[Qsup Secção H]]=" -", " -", Tabela1[[#This Row],[Quantidade máxima (q) (tonelada)]]/Tabela1[[#This Row],[Qsup Secção H]])</f>
        <v xml:space="preserve"> -</v>
      </c>
      <c r="X945" s="152" t="str">
        <f>IF(Tabela1[[#This Row],[Qsup Secção P]]=" -", " -", Tabela1[[#This Row],[Quantidade máxima (q) (tonelada)]]/Tabela1[[#This Row],[Qsup Secção P]])</f>
        <v xml:space="preserve"> -</v>
      </c>
      <c r="Y945" s="153" t="str">
        <f>IF(Tabela1[[#This Row],[Qsup Secção E]]=" -", " -", Tabela1[[#This Row],[Quantidade máxima (q) (tonelada)]]/Tabela1[[#This Row],[Qsup Secção E]])</f>
        <v xml:space="preserve"> -</v>
      </c>
      <c r="Z9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6" spans="2:27" s="1" customFormat="1" x14ac:dyDescent="0.3">
      <c r="B946" s="145"/>
      <c r="C946" s="146"/>
      <c r="D946" s="146"/>
      <c r="E946" s="146"/>
      <c r="F946" s="146"/>
      <c r="G946" s="146"/>
      <c r="H946" s="147"/>
      <c r="I946" s="146"/>
      <c r="J946" s="146"/>
      <c r="K946" s="146"/>
      <c r="L9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6" s="151" t="str">
        <f>IF(Tabela1[[#This Row],[Qinf Secção H]]=" -", " -", Tabela1[[#This Row],[Quantidade máxima (q) (tonelada)]]/Tabela1[[#This Row],[Qinf Secção H]])</f>
        <v xml:space="preserve"> -</v>
      </c>
      <c r="U946" s="152" t="str">
        <f>IF(Tabela1[[#This Row],[Qinf Secção P]]=" -", " -", Tabela1[[#This Row],[Quantidade máxima (q) (tonelada)]]/Tabela1[[#This Row],[Qinf Secção P]])</f>
        <v xml:space="preserve"> -</v>
      </c>
      <c r="V946" s="153" t="str">
        <f>IF(Tabela1[[#This Row],[Qinf Secção E]]=" -", " -", Tabela1[[#This Row],[Quantidade máxima (q) (tonelada)]]/Tabela1[[#This Row],[Qinf Secção E]])</f>
        <v xml:space="preserve"> -</v>
      </c>
      <c r="W946" s="152" t="str">
        <f>IF(Tabela1[[#This Row],[Qsup Secção H]]=" -", " -", Tabela1[[#This Row],[Quantidade máxima (q) (tonelada)]]/Tabela1[[#This Row],[Qsup Secção H]])</f>
        <v xml:space="preserve"> -</v>
      </c>
      <c r="X946" s="152" t="str">
        <f>IF(Tabela1[[#This Row],[Qsup Secção P]]=" -", " -", Tabela1[[#This Row],[Quantidade máxima (q) (tonelada)]]/Tabela1[[#This Row],[Qsup Secção P]])</f>
        <v xml:space="preserve"> -</v>
      </c>
      <c r="Y946" s="153" t="str">
        <f>IF(Tabela1[[#This Row],[Qsup Secção E]]=" -", " -", Tabela1[[#This Row],[Quantidade máxima (q) (tonelada)]]/Tabela1[[#This Row],[Qsup Secção E]])</f>
        <v xml:space="preserve"> -</v>
      </c>
      <c r="Z9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7" spans="2:27" s="1" customFormat="1" x14ac:dyDescent="0.3">
      <c r="B947" s="145"/>
      <c r="C947" s="146"/>
      <c r="D947" s="146"/>
      <c r="E947" s="146"/>
      <c r="F947" s="146"/>
      <c r="G947" s="146"/>
      <c r="H947" s="147"/>
      <c r="I947" s="146"/>
      <c r="J947" s="146"/>
      <c r="K947" s="146"/>
      <c r="L9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7" s="151" t="str">
        <f>IF(Tabela1[[#This Row],[Qinf Secção H]]=" -", " -", Tabela1[[#This Row],[Quantidade máxima (q) (tonelada)]]/Tabela1[[#This Row],[Qinf Secção H]])</f>
        <v xml:space="preserve"> -</v>
      </c>
      <c r="U947" s="152" t="str">
        <f>IF(Tabela1[[#This Row],[Qinf Secção P]]=" -", " -", Tabela1[[#This Row],[Quantidade máxima (q) (tonelada)]]/Tabela1[[#This Row],[Qinf Secção P]])</f>
        <v xml:space="preserve"> -</v>
      </c>
      <c r="V947" s="153" t="str">
        <f>IF(Tabela1[[#This Row],[Qinf Secção E]]=" -", " -", Tabela1[[#This Row],[Quantidade máxima (q) (tonelada)]]/Tabela1[[#This Row],[Qinf Secção E]])</f>
        <v xml:space="preserve"> -</v>
      </c>
      <c r="W947" s="152" t="str">
        <f>IF(Tabela1[[#This Row],[Qsup Secção H]]=" -", " -", Tabela1[[#This Row],[Quantidade máxima (q) (tonelada)]]/Tabela1[[#This Row],[Qsup Secção H]])</f>
        <v xml:space="preserve"> -</v>
      </c>
      <c r="X947" s="152" t="str">
        <f>IF(Tabela1[[#This Row],[Qsup Secção P]]=" -", " -", Tabela1[[#This Row],[Quantidade máxima (q) (tonelada)]]/Tabela1[[#This Row],[Qsup Secção P]])</f>
        <v xml:space="preserve"> -</v>
      </c>
      <c r="Y947" s="153" t="str">
        <f>IF(Tabela1[[#This Row],[Qsup Secção E]]=" -", " -", Tabela1[[#This Row],[Quantidade máxima (q) (tonelada)]]/Tabela1[[#This Row],[Qsup Secção E]])</f>
        <v xml:space="preserve"> -</v>
      </c>
      <c r="Z9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8" spans="2:27" s="1" customFormat="1" x14ac:dyDescent="0.3">
      <c r="B948" s="145"/>
      <c r="C948" s="146"/>
      <c r="D948" s="146"/>
      <c r="E948" s="146"/>
      <c r="F948" s="146"/>
      <c r="G948" s="146"/>
      <c r="H948" s="147"/>
      <c r="I948" s="146"/>
      <c r="J948" s="146"/>
      <c r="K948" s="146"/>
      <c r="L9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8" s="151" t="str">
        <f>IF(Tabela1[[#This Row],[Qinf Secção H]]=" -", " -", Tabela1[[#This Row],[Quantidade máxima (q) (tonelada)]]/Tabela1[[#This Row],[Qinf Secção H]])</f>
        <v xml:space="preserve"> -</v>
      </c>
      <c r="U948" s="152" t="str">
        <f>IF(Tabela1[[#This Row],[Qinf Secção P]]=" -", " -", Tabela1[[#This Row],[Quantidade máxima (q) (tonelada)]]/Tabela1[[#This Row],[Qinf Secção P]])</f>
        <v xml:space="preserve"> -</v>
      </c>
      <c r="V948" s="153" t="str">
        <f>IF(Tabela1[[#This Row],[Qinf Secção E]]=" -", " -", Tabela1[[#This Row],[Quantidade máxima (q) (tonelada)]]/Tabela1[[#This Row],[Qinf Secção E]])</f>
        <v xml:space="preserve"> -</v>
      </c>
      <c r="W948" s="152" t="str">
        <f>IF(Tabela1[[#This Row],[Qsup Secção H]]=" -", " -", Tabela1[[#This Row],[Quantidade máxima (q) (tonelada)]]/Tabela1[[#This Row],[Qsup Secção H]])</f>
        <v xml:space="preserve"> -</v>
      </c>
      <c r="X948" s="152" t="str">
        <f>IF(Tabela1[[#This Row],[Qsup Secção P]]=" -", " -", Tabela1[[#This Row],[Quantidade máxima (q) (tonelada)]]/Tabela1[[#This Row],[Qsup Secção P]])</f>
        <v xml:space="preserve"> -</v>
      </c>
      <c r="Y948" s="153" t="str">
        <f>IF(Tabela1[[#This Row],[Qsup Secção E]]=" -", " -", Tabela1[[#This Row],[Quantidade máxima (q) (tonelada)]]/Tabela1[[#This Row],[Qsup Secção E]])</f>
        <v xml:space="preserve"> -</v>
      </c>
      <c r="Z9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49" spans="2:27" s="1" customFormat="1" x14ac:dyDescent="0.3">
      <c r="B949" s="145"/>
      <c r="C949" s="146"/>
      <c r="D949" s="146"/>
      <c r="E949" s="146"/>
      <c r="F949" s="146"/>
      <c r="G949" s="146"/>
      <c r="H949" s="147"/>
      <c r="I949" s="146"/>
      <c r="J949" s="146"/>
      <c r="K949" s="146"/>
      <c r="L9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49" s="151" t="str">
        <f>IF(Tabela1[[#This Row],[Qinf Secção H]]=" -", " -", Tabela1[[#This Row],[Quantidade máxima (q) (tonelada)]]/Tabela1[[#This Row],[Qinf Secção H]])</f>
        <v xml:space="preserve"> -</v>
      </c>
      <c r="U949" s="152" t="str">
        <f>IF(Tabela1[[#This Row],[Qinf Secção P]]=" -", " -", Tabela1[[#This Row],[Quantidade máxima (q) (tonelada)]]/Tabela1[[#This Row],[Qinf Secção P]])</f>
        <v xml:space="preserve"> -</v>
      </c>
      <c r="V949" s="153" t="str">
        <f>IF(Tabela1[[#This Row],[Qinf Secção E]]=" -", " -", Tabela1[[#This Row],[Quantidade máxima (q) (tonelada)]]/Tabela1[[#This Row],[Qinf Secção E]])</f>
        <v xml:space="preserve"> -</v>
      </c>
      <c r="W949" s="152" t="str">
        <f>IF(Tabela1[[#This Row],[Qsup Secção H]]=" -", " -", Tabela1[[#This Row],[Quantidade máxima (q) (tonelada)]]/Tabela1[[#This Row],[Qsup Secção H]])</f>
        <v xml:space="preserve"> -</v>
      </c>
      <c r="X949" s="152" t="str">
        <f>IF(Tabela1[[#This Row],[Qsup Secção P]]=" -", " -", Tabela1[[#This Row],[Quantidade máxima (q) (tonelada)]]/Tabela1[[#This Row],[Qsup Secção P]])</f>
        <v xml:space="preserve"> -</v>
      </c>
      <c r="Y949" s="153" t="str">
        <f>IF(Tabela1[[#This Row],[Qsup Secção E]]=" -", " -", Tabela1[[#This Row],[Quantidade máxima (q) (tonelada)]]/Tabela1[[#This Row],[Qsup Secção E]])</f>
        <v xml:space="preserve"> -</v>
      </c>
      <c r="Z9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0" spans="2:27" s="1" customFormat="1" x14ac:dyDescent="0.3">
      <c r="B950" s="145"/>
      <c r="C950" s="146"/>
      <c r="D950" s="146"/>
      <c r="E950" s="146"/>
      <c r="F950" s="146"/>
      <c r="G950" s="146"/>
      <c r="H950" s="147"/>
      <c r="I950" s="146"/>
      <c r="J950" s="146"/>
      <c r="K950" s="146"/>
      <c r="L9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0" s="151" t="str">
        <f>IF(Tabela1[[#This Row],[Qinf Secção H]]=" -", " -", Tabela1[[#This Row],[Quantidade máxima (q) (tonelada)]]/Tabela1[[#This Row],[Qinf Secção H]])</f>
        <v xml:space="preserve"> -</v>
      </c>
      <c r="U950" s="152" t="str">
        <f>IF(Tabela1[[#This Row],[Qinf Secção P]]=" -", " -", Tabela1[[#This Row],[Quantidade máxima (q) (tonelada)]]/Tabela1[[#This Row],[Qinf Secção P]])</f>
        <v xml:space="preserve"> -</v>
      </c>
      <c r="V950" s="153" t="str">
        <f>IF(Tabela1[[#This Row],[Qinf Secção E]]=" -", " -", Tabela1[[#This Row],[Quantidade máxima (q) (tonelada)]]/Tabela1[[#This Row],[Qinf Secção E]])</f>
        <v xml:space="preserve"> -</v>
      </c>
      <c r="W950" s="152" t="str">
        <f>IF(Tabela1[[#This Row],[Qsup Secção H]]=" -", " -", Tabela1[[#This Row],[Quantidade máxima (q) (tonelada)]]/Tabela1[[#This Row],[Qsup Secção H]])</f>
        <v xml:space="preserve"> -</v>
      </c>
      <c r="X950" s="152" t="str">
        <f>IF(Tabela1[[#This Row],[Qsup Secção P]]=" -", " -", Tabela1[[#This Row],[Quantidade máxima (q) (tonelada)]]/Tabela1[[#This Row],[Qsup Secção P]])</f>
        <v xml:space="preserve"> -</v>
      </c>
      <c r="Y950" s="153" t="str">
        <f>IF(Tabela1[[#This Row],[Qsup Secção E]]=" -", " -", Tabela1[[#This Row],[Quantidade máxima (q) (tonelada)]]/Tabela1[[#This Row],[Qsup Secção E]])</f>
        <v xml:space="preserve"> -</v>
      </c>
      <c r="Z9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1" spans="2:27" s="1" customFormat="1" x14ac:dyDescent="0.3">
      <c r="B951" s="145"/>
      <c r="C951" s="146"/>
      <c r="D951" s="146"/>
      <c r="E951" s="146"/>
      <c r="F951" s="146"/>
      <c r="G951" s="146"/>
      <c r="H951" s="147"/>
      <c r="I951" s="146"/>
      <c r="J951" s="146"/>
      <c r="K951" s="146"/>
      <c r="L9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1" s="151" t="str">
        <f>IF(Tabela1[[#This Row],[Qinf Secção H]]=" -", " -", Tabela1[[#This Row],[Quantidade máxima (q) (tonelada)]]/Tabela1[[#This Row],[Qinf Secção H]])</f>
        <v xml:space="preserve"> -</v>
      </c>
      <c r="U951" s="152" t="str">
        <f>IF(Tabela1[[#This Row],[Qinf Secção P]]=" -", " -", Tabela1[[#This Row],[Quantidade máxima (q) (tonelada)]]/Tabela1[[#This Row],[Qinf Secção P]])</f>
        <v xml:space="preserve"> -</v>
      </c>
      <c r="V951" s="153" t="str">
        <f>IF(Tabela1[[#This Row],[Qinf Secção E]]=" -", " -", Tabela1[[#This Row],[Quantidade máxima (q) (tonelada)]]/Tabela1[[#This Row],[Qinf Secção E]])</f>
        <v xml:space="preserve"> -</v>
      </c>
      <c r="W951" s="152" t="str">
        <f>IF(Tabela1[[#This Row],[Qsup Secção H]]=" -", " -", Tabela1[[#This Row],[Quantidade máxima (q) (tonelada)]]/Tabela1[[#This Row],[Qsup Secção H]])</f>
        <v xml:space="preserve"> -</v>
      </c>
      <c r="X951" s="152" t="str">
        <f>IF(Tabela1[[#This Row],[Qsup Secção P]]=" -", " -", Tabela1[[#This Row],[Quantidade máxima (q) (tonelada)]]/Tabela1[[#This Row],[Qsup Secção P]])</f>
        <v xml:space="preserve"> -</v>
      </c>
      <c r="Y951" s="153" t="str">
        <f>IF(Tabela1[[#This Row],[Qsup Secção E]]=" -", " -", Tabela1[[#This Row],[Quantidade máxima (q) (tonelada)]]/Tabela1[[#This Row],[Qsup Secção E]])</f>
        <v xml:space="preserve"> -</v>
      </c>
      <c r="Z9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2" spans="2:27" s="1" customFormat="1" x14ac:dyDescent="0.3">
      <c r="B952" s="145"/>
      <c r="C952" s="146"/>
      <c r="D952" s="146"/>
      <c r="E952" s="146"/>
      <c r="F952" s="146"/>
      <c r="G952" s="146"/>
      <c r="H952" s="147"/>
      <c r="I952" s="146"/>
      <c r="J952" s="146"/>
      <c r="K952" s="146"/>
      <c r="L9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2" s="151" t="str">
        <f>IF(Tabela1[[#This Row],[Qinf Secção H]]=" -", " -", Tabela1[[#This Row],[Quantidade máxima (q) (tonelada)]]/Tabela1[[#This Row],[Qinf Secção H]])</f>
        <v xml:space="preserve"> -</v>
      </c>
      <c r="U952" s="152" t="str">
        <f>IF(Tabela1[[#This Row],[Qinf Secção P]]=" -", " -", Tabela1[[#This Row],[Quantidade máxima (q) (tonelada)]]/Tabela1[[#This Row],[Qinf Secção P]])</f>
        <v xml:space="preserve"> -</v>
      </c>
      <c r="V952" s="153" t="str">
        <f>IF(Tabela1[[#This Row],[Qinf Secção E]]=" -", " -", Tabela1[[#This Row],[Quantidade máxima (q) (tonelada)]]/Tabela1[[#This Row],[Qinf Secção E]])</f>
        <v xml:space="preserve"> -</v>
      </c>
      <c r="W952" s="152" t="str">
        <f>IF(Tabela1[[#This Row],[Qsup Secção H]]=" -", " -", Tabela1[[#This Row],[Quantidade máxima (q) (tonelada)]]/Tabela1[[#This Row],[Qsup Secção H]])</f>
        <v xml:space="preserve"> -</v>
      </c>
      <c r="X952" s="152" t="str">
        <f>IF(Tabela1[[#This Row],[Qsup Secção P]]=" -", " -", Tabela1[[#This Row],[Quantidade máxima (q) (tonelada)]]/Tabela1[[#This Row],[Qsup Secção P]])</f>
        <v xml:space="preserve"> -</v>
      </c>
      <c r="Y952" s="153" t="str">
        <f>IF(Tabela1[[#This Row],[Qsup Secção E]]=" -", " -", Tabela1[[#This Row],[Quantidade máxima (q) (tonelada)]]/Tabela1[[#This Row],[Qsup Secção E]])</f>
        <v xml:space="preserve"> -</v>
      </c>
      <c r="Z9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3" spans="2:27" s="1" customFormat="1" x14ac:dyDescent="0.3">
      <c r="B953" s="145"/>
      <c r="C953" s="146"/>
      <c r="D953" s="146"/>
      <c r="E953" s="146"/>
      <c r="F953" s="146"/>
      <c r="G953" s="146"/>
      <c r="H953" s="147"/>
      <c r="I953" s="146"/>
      <c r="J953" s="146"/>
      <c r="K953" s="146"/>
      <c r="L9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3" s="151" t="str">
        <f>IF(Tabela1[[#This Row],[Qinf Secção H]]=" -", " -", Tabela1[[#This Row],[Quantidade máxima (q) (tonelada)]]/Tabela1[[#This Row],[Qinf Secção H]])</f>
        <v xml:space="preserve"> -</v>
      </c>
      <c r="U953" s="152" t="str">
        <f>IF(Tabela1[[#This Row],[Qinf Secção P]]=" -", " -", Tabela1[[#This Row],[Quantidade máxima (q) (tonelada)]]/Tabela1[[#This Row],[Qinf Secção P]])</f>
        <v xml:space="preserve"> -</v>
      </c>
      <c r="V953" s="153" t="str">
        <f>IF(Tabela1[[#This Row],[Qinf Secção E]]=" -", " -", Tabela1[[#This Row],[Quantidade máxima (q) (tonelada)]]/Tabela1[[#This Row],[Qinf Secção E]])</f>
        <v xml:space="preserve"> -</v>
      </c>
      <c r="W953" s="152" t="str">
        <f>IF(Tabela1[[#This Row],[Qsup Secção H]]=" -", " -", Tabela1[[#This Row],[Quantidade máxima (q) (tonelada)]]/Tabela1[[#This Row],[Qsup Secção H]])</f>
        <v xml:space="preserve"> -</v>
      </c>
      <c r="X953" s="152" t="str">
        <f>IF(Tabela1[[#This Row],[Qsup Secção P]]=" -", " -", Tabela1[[#This Row],[Quantidade máxima (q) (tonelada)]]/Tabela1[[#This Row],[Qsup Secção P]])</f>
        <v xml:space="preserve"> -</v>
      </c>
      <c r="Y953" s="153" t="str">
        <f>IF(Tabela1[[#This Row],[Qsup Secção E]]=" -", " -", Tabela1[[#This Row],[Quantidade máxima (q) (tonelada)]]/Tabela1[[#This Row],[Qsup Secção E]])</f>
        <v xml:space="preserve"> -</v>
      </c>
      <c r="Z9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4" spans="2:27" s="1" customFormat="1" x14ac:dyDescent="0.3">
      <c r="B954" s="145"/>
      <c r="C954" s="146"/>
      <c r="D954" s="146"/>
      <c r="E954" s="146"/>
      <c r="F954" s="146"/>
      <c r="G954" s="146"/>
      <c r="H954" s="147"/>
      <c r="I954" s="146"/>
      <c r="J954" s="146"/>
      <c r="K954" s="146"/>
      <c r="L9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4" s="151" t="str">
        <f>IF(Tabela1[[#This Row],[Qinf Secção H]]=" -", " -", Tabela1[[#This Row],[Quantidade máxima (q) (tonelada)]]/Tabela1[[#This Row],[Qinf Secção H]])</f>
        <v xml:space="preserve"> -</v>
      </c>
      <c r="U954" s="152" t="str">
        <f>IF(Tabela1[[#This Row],[Qinf Secção P]]=" -", " -", Tabela1[[#This Row],[Quantidade máxima (q) (tonelada)]]/Tabela1[[#This Row],[Qinf Secção P]])</f>
        <v xml:space="preserve"> -</v>
      </c>
      <c r="V954" s="153" t="str">
        <f>IF(Tabela1[[#This Row],[Qinf Secção E]]=" -", " -", Tabela1[[#This Row],[Quantidade máxima (q) (tonelada)]]/Tabela1[[#This Row],[Qinf Secção E]])</f>
        <v xml:space="preserve"> -</v>
      </c>
      <c r="W954" s="152" t="str">
        <f>IF(Tabela1[[#This Row],[Qsup Secção H]]=" -", " -", Tabela1[[#This Row],[Quantidade máxima (q) (tonelada)]]/Tabela1[[#This Row],[Qsup Secção H]])</f>
        <v xml:space="preserve"> -</v>
      </c>
      <c r="X954" s="152" t="str">
        <f>IF(Tabela1[[#This Row],[Qsup Secção P]]=" -", " -", Tabela1[[#This Row],[Quantidade máxima (q) (tonelada)]]/Tabela1[[#This Row],[Qsup Secção P]])</f>
        <v xml:space="preserve"> -</v>
      </c>
      <c r="Y954" s="153" t="str">
        <f>IF(Tabela1[[#This Row],[Qsup Secção E]]=" -", " -", Tabela1[[#This Row],[Quantidade máxima (q) (tonelada)]]/Tabela1[[#This Row],[Qsup Secção E]])</f>
        <v xml:space="preserve"> -</v>
      </c>
      <c r="Z9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5" spans="2:27" s="1" customFormat="1" x14ac:dyDescent="0.3">
      <c r="B955" s="145"/>
      <c r="C955" s="146"/>
      <c r="D955" s="146"/>
      <c r="E955" s="146"/>
      <c r="F955" s="146"/>
      <c r="G955" s="146"/>
      <c r="H955" s="147"/>
      <c r="I955" s="146"/>
      <c r="J955" s="146"/>
      <c r="K955" s="146"/>
      <c r="L9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5" s="151" t="str">
        <f>IF(Tabela1[[#This Row],[Qinf Secção H]]=" -", " -", Tabela1[[#This Row],[Quantidade máxima (q) (tonelada)]]/Tabela1[[#This Row],[Qinf Secção H]])</f>
        <v xml:space="preserve"> -</v>
      </c>
      <c r="U955" s="152" t="str">
        <f>IF(Tabela1[[#This Row],[Qinf Secção P]]=" -", " -", Tabela1[[#This Row],[Quantidade máxima (q) (tonelada)]]/Tabela1[[#This Row],[Qinf Secção P]])</f>
        <v xml:space="preserve"> -</v>
      </c>
      <c r="V955" s="153" t="str">
        <f>IF(Tabela1[[#This Row],[Qinf Secção E]]=" -", " -", Tabela1[[#This Row],[Quantidade máxima (q) (tonelada)]]/Tabela1[[#This Row],[Qinf Secção E]])</f>
        <v xml:space="preserve"> -</v>
      </c>
      <c r="W955" s="152" t="str">
        <f>IF(Tabela1[[#This Row],[Qsup Secção H]]=" -", " -", Tabela1[[#This Row],[Quantidade máxima (q) (tonelada)]]/Tabela1[[#This Row],[Qsup Secção H]])</f>
        <v xml:space="preserve"> -</v>
      </c>
      <c r="X955" s="152" t="str">
        <f>IF(Tabela1[[#This Row],[Qsup Secção P]]=" -", " -", Tabela1[[#This Row],[Quantidade máxima (q) (tonelada)]]/Tabela1[[#This Row],[Qsup Secção P]])</f>
        <v xml:space="preserve"> -</v>
      </c>
      <c r="Y955" s="153" t="str">
        <f>IF(Tabela1[[#This Row],[Qsup Secção E]]=" -", " -", Tabela1[[#This Row],[Quantidade máxima (q) (tonelada)]]/Tabela1[[#This Row],[Qsup Secção E]])</f>
        <v xml:space="preserve"> -</v>
      </c>
      <c r="Z9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6" spans="2:27" s="1" customFormat="1" x14ac:dyDescent="0.3">
      <c r="B956" s="145"/>
      <c r="C956" s="146"/>
      <c r="D956" s="146"/>
      <c r="E956" s="146"/>
      <c r="F956" s="146"/>
      <c r="G956" s="146"/>
      <c r="H956" s="147"/>
      <c r="I956" s="146"/>
      <c r="J956" s="146"/>
      <c r="K956" s="146"/>
      <c r="L9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6" s="151" t="str">
        <f>IF(Tabela1[[#This Row],[Qinf Secção H]]=" -", " -", Tabela1[[#This Row],[Quantidade máxima (q) (tonelada)]]/Tabela1[[#This Row],[Qinf Secção H]])</f>
        <v xml:space="preserve"> -</v>
      </c>
      <c r="U956" s="152" t="str">
        <f>IF(Tabela1[[#This Row],[Qinf Secção P]]=" -", " -", Tabela1[[#This Row],[Quantidade máxima (q) (tonelada)]]/Tabela1[[#This Row],[Qinf Secção P]])</f>
        <v xml:space="preserve"> -</v>
      </c>
      <c r="V956" s="153" t="str">
        <f>IF(Tabela1[[#This Row],[Qinf Secção E]]=" -", " -", Tabela1[[#This Row],[Quantidade máxima (q) (tonelada)]]/Tabela1[[#This Row],[Qinf Secção E]])</f>
        <v xml:space="preserve"> -</v>
      </c>
      <c r="W956" s="152" t="str">
        <f>IF(Tabela1[[#This Row],[Qsup Secção H]]=" -", " -", Tabela1[[#This Row],[Quantidade máxima (q) (tonelada)]]/Tabela1[[#This Row],[Qsup Secção H]])</f>
        <v xml:space="preserve"> -</v>
      </c>
      <c r="X956" s="152" t="str">
        <f>IF(Tabela1[[#This Row],[Qsup Secção P]]=" -", " -", Tabela1[[#This Row],[Quantidade máxima (q) (tonelada)]]/Tabela1[[#This Row],[Qsup Secção P]])</f>
        <v xml:space="preserve"> -</v>
      </c>
      <c r="Y956" s="153" t="str">
        <f>IF(Tabela1[[#This Row],[Qsup Secção E]]=" -", " -", Tabela1[[#This Row],[Quantidade máxima (q) (tonelada)]]/Tabela1[[#This Row],[Qsup Secção E]])</f>
        <v xml:space="preserve"> -</v>
      </c>
      <c r="Z9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7" spans="2:27" s="1" customFormat="1" x14ac:dyDescent="0.3">
      <c r="B957" s="145"/>
      <c r="C957" s="146"/>
      <c r="D957" s="146"/>
      <c r="E957" s="146"/>
      <c r="F957" s="146"/>
      <c r="G957" s="146"/>
      <c r="H957" s="147"/>
      <c r="I957" s="146"/>
      <c r="J957" s="146"/>
      <c r="K957" s="146"/>
      <c r="L9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7" s="151" t="str">
        <f>IF(Tabela1[[#This Row],[Qinf Secção H]]=" -", " -", Tabela1[[#This Row],[Quantidade máxima (q) (tonelada)]]/Tabela1[[#This Row],[Qinf Secção H]])</f>
        <v xml:space="preserve"> -</v>
      </c>
      <c r="U957" s="152" t="str">
        <f>IF(Tabela1[[#This Row],[Qinf Secção P]]=" -", " -", Tabela1[[#This Row],[Quantidade máxima (q) (tonelada)]]/Tabela1[[#This Row],[Qinf Secção P]])</f>
        <v xml:space="preserve"> -</v>
      </c>
      <c r="V957" s="153" t="str">
        <f>IF(Tabela1[[#This Row],[Qinf Secção E]]=" -", " -", Tabela1[[#This Row],[Quantidade máxima (q) (tonelada)]]/Tabela1[[#This Row],[Qinf Secção E]])</f>
        <v xml:space="preserve"> -</v>
      </c>
      <c r="W957" s="152" t="str">
        <f>IF(Tabela1[[#This Row],[Qsup Secção H]]=" -", " -", Tabela1[[#This Row],[Quantidade máxima (q) (tonelada)]]/Tabela1[[#This Row],[Qsup Secção H]])</f>
        <v xml:space="preserve"> -</v>
      </c>
      <c r="X957" s="152" t="str">
        <f>IF(Tabela1[[#This Row],[Qsup Secção P]]=" -", " -", Tabela1[[#This Row],[Quantidade máxima (q) (tonelada)]]/Tabela1[[#This Row],[Qsup Secção P]])</f>
        <v xml:space="preserve"> -</v>
      </c>
      <c r="Y957" s="153" t="str">
        <f>IF(Tabela1[[#This Row],[Qsup Secção E]]=" -", " -", Tabela1[[#This Row],[Quantidade máxima (q) (tonelada)]]/Tabela1[[#This Row],[Qsup Secção E]])</f>
        <v xml:space="preserve"> -</v>
      </c>
      <c r="Z9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8" spans="2:27" s="1" customFormat="1" x14ac:dyDescent="0.3">
      <c r="B958" s="145"/>
      <c r="C958" s="146"/>
      <c r="D958" s="146"/>
      <c r="E958" s="146"/>
      <c r="F958" s="146"/>
      <c r="G958" s="146"/>
      <c r="H958" s="147"/>
      <c r="I958" s="146"/>
      <c r="J958" s="146"/>
      <c r="K958" s="146"/>
      <c r="L9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8" s="151" t="str">
        <f>IF(Tabela1[[#This Row],[Qinf Secção H]]=" -", " -", Tabela1[[#This Row],[Quantidade máxima (q) (tonelada)]]/Tabela1[[#This Row],[Qinf Secção H]])</f>
        <v xml:space="preserve"> -</v>
      </c>
      <c r="U958" s="152" t="str">
        <f>IF(Tabela1[[#This Row],[Qinf Secção P]]=" -", " -", Tabela1[[#This Row],[Quantidade máxima (q) (tonelada)]]/Tabela1[[#This Row],[Qinf Secção P]])</f>
        <v xml:space="preserve"> -</v>
      </c>
      <c r="V958" s="153" t="str">
        <f>IF(Tabela1[[#This Row],[Qinf Secção E]]=" -", " -", Tabela1[[#This Row],[Quantidade máxima (q) (tonelada)]]/Tabela1[[#This Row],[Qinf Secção E]])</f>
        <v xml:space="preserve"> -</v>
      </c>
      <c r="W958" s="152" t="str">
        <f>IF(Tabela1[[#This Row],[Qsup Secção H]]=" -", " -", Tabela1[[#This Row],[Quantidade máxima (q) (tonelada)]]/Tabela1[[#This Row],[Qsup Secção H]])</f>
        <v xml:space="preserve"> -</v>
      </c>
      <c r="X958" s="152" t="str">
        <f>IF(Tabela1[[#This Row],[Qsup Secção P]]=" -", " -", Tabela1[[#This Row],[Quantidade máxima (q) (tonelada)]]/Tabela1[[#This Row],[Qsup Secção P]])</f>
        <v xml:space="preserve"> -</v>
      </c>
      <c r="Y958" s="153" t="str">
        <f>IF(Tabela1[[#This Row],[Qsup Secção E]]=" -", " -", Tabela1[[#This Row],[Quantidade máxima (q) (tonelada)]]/Tabela1[[#This Row],[Qsup Secção E]])</f>
        <v xml:space="preserve"> -</v>
      </c>
      <c r="Z9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59" spans="2:27" s="1" customFormat="1" x14ac:dyDescent="0.3">
      <c r="B959" s="145"/>
      <c r="C959" s="146"/>
      <c r="D959" s="146"/>
      <c r="E959" s="146"/>
      <c r="F959" s="146"/>
      <c r="G959" s="146"/>
      <c r="H959" s="147"/>
      <c r="I959" s="146"/>
      <c r="J959" s="146"/>
      <c r="K959" s="146"/>
      <c r="L9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59" s="151" t="str">
        <f>IF(Tabela1[[#This Row],[Qinf Secção H]]=" -", " -", Tabela1[[#This Row],[Quantidade máxima (q) (tonelada)]]/Tabela1[[#This Row],[Qinf Secção H]])</f>
        <v xml:space="preserve"> -</v>
      </c>
      <c r="U959" s="152" t="str">
        <f>IF(Tabela1[[#This Row],[Qinf Secção P]]=" -", " -", Tabela1[[#This Row],[Quantidade máxima (q) (tonelada)]]/Tabela1[[#This Row],[Qinf Secção P]])</f>
        <v xml:space="preserve"> -</v>
      </c>
      <c r="V959" s="153" t="str">
        <f>IF(Tabela1[[#This Row],[Qinf Secção E]]=" -", " -", Tabela1[[#This Row],[Quantidade máxima (q) (tonelada)]]/Tabela1[[#This Row],[Qinf Secção E]])</f>
        <v xml:space="preserve"> -</v>
      </c>
      <c r="W959" s="152" t="str">
        <f>IF(Tabela1[[#This Row],[Qsup Secção H]]=" -", " -", Tabela1[[#This Row],[Quantidade máxima (q) (tonelada)]]/Tabela1[[#This Row],[Qsup Secção H]])</f>
        <v xml:space="preserve"> -</v>
      </c>
      <c r="X959" s="152" t="str">
        <f>IF(Tabela1[[#This Row],[Qsup Secção P]]=" -", " -", Tabela1[[#This Row],[Quantidade máxima (q) (tonelada)]]/Tabela1[[#This Row],[Qsup Secção P]])</f>
        <v xml:space="preserve"> -</v>
      </c>
      <c r="Y959" s="153" t="str">
        <f>IF(Tabela1[[#This Row],[Qsup Secção E]]=" -", " -", Tabela1[[#This Row],[Quantidade máxima (q) (tonelada)]]/Tabela1[[#This Row],[Qsup Secção E]])</f>
        <v xml:space="preserve"> -</v>
      </c>
      <c r="Z9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0" spans="2:27" s="1" customFormat="1" x14ac:dyDescent="0.3">
      <c r="B960" s="145"/>
      <c r="C960" s="146"/>
      <c r="D960" s="146"/>
      <c r="E960" s="146"/>
      <c r="F960" s="146"/>
      <c r="G960" s="146"/>
      <c r="H960" s="147"/>
      <c r="I960" s="146"/>
      <c r="J960" s="146"/>
      <c r="K960" s="146"/>
      <c r="L9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0" s="151" t="str">
        <f>IF(Tabela1[[#This Row],[Qinf Secção H]]=" -", " -", Tabela1[[#This Row],[Quantidade máxima (q) (tonelada)]]/Tabela1[[#This Row],[Qinf Secção H]])</f>
        <v xml:space="preserve"> -</v>
      </c>
      <c r="U960" s="152" t="str">
        <f>IF(Tabela1[[#This Row],[Qinf Secção P]]=" -", " -", Tabela1[[#This Row],[Quantidade máxima (q) (tonelada)]]/Tabela1[[#This Row],[Qinf Secção P]])</f>
        <v xml:space="preserve"> -</v>
      </c>
      <c r="V960" s="153" t="str">
        <f>IF(Tabela1[[#This Row],[Qinf Secção E]]=" -", " -", Tabela1[[#This Row],[Quantidade máxima (q) (tonelada)]]/Tabela1[[#This Row],[Qinf Secção E]])</f>
        <v xml:space="preserve"> -</v>
      </c>
      <c r="W960" s="152" t="str">
        <f>IF(Tabela1[[#This Row],[Qsup Secção H]]=" -", " -", Tabela1[[#This Row],[Quantidade máxima (q) (tonelada)]]/Tabela1[[#This Row],[Qsup Secção H]])</f>
        <v xml:space="preserve"> -</v>
      </c>
      <c r="X960" s="152" t="str">
        <f>IF(Tabela1[[#This Row],[Qsup Secção P]]=" -", " -", Tabela1[[#This Row],[Quantidade máxima (q) (tonelada)]]/Tabela1[[#This Row],[Qsup Secção P]])</f>
        <v xml:space="preserve"> -</v>
      </c>
      <c r="Y960" s="153" t="str">
        <f>IF(Tabela1[[#This Row],[Qsup Secção E]]=" -", " -", Tabela1[[#This Row],[Quantidade máxima (q) (tonelada)]]/Tabela1[[#This Row],[Qsup Secção E]])</f>
        <v xml:space="preserve"> -</v>
      </c>
      <c r="Z9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1" spans="2:27" s="1" customFormat="1" x14ac:dyDescent="0.3">
      <c r="B961" s="145"/>
      <c r="C961" s="146"/>
      <c r="D961" s="146"/>
      <c r="E961" s="146"/>
      <c r="F961" s="146"/>
      <c r="G961" s="146"/>
      <c r="H961" s="147"/>
      <c r="I961" s="146"/>
      <c r="J961" s="146"/>
      <c r="K961" s="146"/>
      <c r="L9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1" s="151" t="str">
        <f>IF(Tabela1[[#This Row],[Qinf Secção H]]=" -", " -", Tabela1[[#This Row],[Quantidade máxima (q) (tonelada)]]/Tabela1[[#This Row],[Qinf Secção H]])</f>
        <v xml:space="preserve"> -</v>
      </c>
      <c r="U961" s="152" t="str">
        <f>IF(Tabela1[[#This Row],[Qinf Secção P]]=" -", " -", Tabela1[[#This Row],[Quantidade máxima (q) (tonelada)]]/Tabela1[[#This Row],[Qinf Secção P]])</f>
        <v xml:space="preserve"> -</v>
      </c>
      <c r="V961" s="153" t="str">
        <f>IF(Tabela1[[#This Row],[Qinf Secção E]]=" -", " -", Tabela1[[#This Row],[Quantidade máxima (q) (tonelada)]]/Tabela1[[#This Row],[Qinf Secção E]])</f>
        <v xml:space="preserve"> -</v>
      </c>
      <c r="W961" s="152" t="str">
        <f>IF(Tabela1[[#This Row],[Qsup Secção H]]=" -", " -", Tabela1[[#This Row],[Quantidade máxima (q) (tonelada)]]/Tabela1[[#This Row],[Qsup Secção H]])</f>
        <v xml:space="preserve"> -</v>
      </c>
      <c r="X961" s="152" t="str">
        <f>IF(Tabela1[[#This Row],[Qsup Secção P]]=" -", " -", Tabela1[[#This Row],[Quantidade máxima (q) (tonelada)]]/Tabela1[[#This Row],[Qsup Secção P]])</f>
        <v xml:space="preserve"> -</v>
      </c>
      <c r="Y961" s="153" t="str">
        <f>IF(Tabela1[[#This Row],[Qsup Secção E]]=" -", " -", Tabela1[[#This Row],[Quantidade máxima (q) (tonelada)]]/Tabela1[[#This Row],[Qsup Secção E]])</f>
        <v xml:space="preserve"> -</v>
      </c>
      <c r="Z9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2" spans="2:27" s="1" customFormat="1" x14ac:dyDescent="0.3">
      <c r="B962" s="145"/>
      <c r="C962" s="146"/>
      <c r="D962" s="146"/>
      <c r="E962" s="146"/>
      <c r="F962" s="146"/>
      <c r="G962" s="146"/>
      <c r="H962" s="147"/>
      <c r="I962" s="146"/>
      <c r="J962" s="146"/>
      <c r="K962" s="146"/>
      <c r="L9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2" s="151" t="str">
        <f>IF(Tabela1[[#This Row],[Qinf Secção H]]=" -", " -", Tabela1[[#This Row],[Quantidade máxima (q) (tonelada)]]/Tabela1[[#This Row],[Qinf Secção H]])</f>
        <v xml:space="preserve"> -</v>
      </c>
      <c r="U962" s="152" t="str">
        <f>IF(Tabela1[[#This Row],[Qinf Secção P]]=" -", " -", Tabela1[[#This Row],[Quantidade máxima (q) (tonelada)]]/Tabela1[[#This Row],[Qinf Secção P]])</f>
        <v xml:space="preserve"> -</v>
      </c>
      <c r="V962" s="153" t="str">
        <f>IF(Tabela1[[#This Row],[Qinf Secção E]]=" -", " -", Tabela1[[#This Row],[Quantidade máxima (q) (tonelada)]]/Tabela1[[#This Row],[Qinf Secção E]])</f>
        <v xml:space="preserve"> -</v>
      </c>
      <c r="W962" s="152" t="str">
        <f>IF(Tabela1[[#This Row],[Qsup Secção H]]=" -", " -", Tabela1[[#This Row],[Quantidade máxima (q) (tonelada)]]/Tabela1[[#This Row],[Qsup Secção H]])</f>
        <v xml:space="preserve"> -</v>
      </c>
      <c r="X962" s="152" t="str">
        <f>IF(Tabela1[[#This Row],[Qsup Secção P]]=" -", " -", Tabela1[[#This Row],[Quantidade máxima (q) (tonelada)]]/Tabela1[[#This Row],[Qsup Secção P]])</f>
        <v xml:space="preserve"> -</v>
      </c>
      <c r="Y962" s="153" t="str">
        <f>IF(Tabela1[[#This Row],[Qsup Secção E]]=" -", " -", Tabela1[[#This Row],[Quantidade máxima (q) (tonelada)]]/Tabela1[[#This Row],[Qsup Secção E]])</f>
        <v xml:space="preserve"> -</v>
      </c>
      <c r="Z9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3" spans="2:27" s="1" customFormat="1" x14ac:dyDescent="0.3">
      <c r="B963" s="145"/>
      <c r="C963" s="146"/>
      <c r="D963" s="146"/>
      <c r="E963" s="146"/>
      <c r="F963" s="146"/>
      <c r="G963" s="146"/>
      <c r="H963" s="147"/>
      <c r="I963" s="146"/>
      <c r="J963" s="146"/>
      <c r="K963" s="146"/>
      <c r="L9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3" s="151" t="str">
        <f>IF(Tabela1[[#This Row],[Qinf Secção H]]=" -", " -", Tabela1[[#This Row],[Quantidade máxima (q) (tonelada)]]/Tabela1[[#This Row],[Qinf Secção H]])</f>
        <v xml:space="preserve"> -</v>
      </c>
      <c r="U963" s="152" t="str">
        <f>IF(Tabela1[[#This Row],[Qinf Secção P]]=" -", " -", Tabela1[[#This Row],[Quantidade máxima (q) (tonelada)]]/Tabela1[[#This Row],[Qinf Secção P]])</f>
        <v xml:space="preserve"> -</v>
      </c>
      <c r="V963" s="153" t="str">
        <f>IF(Tabela1[[#This Row],[Qinf Secção E]]=" -", " -", Tabela1[[#This Row],[Quantidade máxima (q) (tonelada)]]/Tabela1[[#This Row],[Qinf Secção E]])</f>
        <v xml:space="preserve"> -</v>
      </c>
      <c r="W963" s="152" t="str">
        <f>IF(Tabela1[[#This Row],[Qsup Secção H]]=" -", " -", Tabela1[[#This Row],[Quantidade máxima (q) (tonelada)]]/Tabela1[[#This Row],[Qsup Secção H]])</f>
        <v xml:space="preserve"> -</v>
      </c>
      <c r="X963" s="152" t="str">
        <f>IF(Tabela1[[#This Row],[Qsup Secção P]]=" -", " -", Tabela1[[#This Row],[Quantidade máxima (q) (tonelada)]]/Tabela1[[#This Row],[Qsup Secção P]])</f>
        <v xml:space="preserve"> -</v>
      </c>
      <c r="Y963" s="153" t="str">
        <f>IF(Tabela1[[#This Row],[Qsup Secção E]]=" -", " -", Tabela1[[#This Row],[Quantidade máxima (q) (tonelada)]]/Tabela1[[#This Row],[Qsup Secção E]])</f>
        <v xml:space="preserve"> -</v>
      </c>
      <c r="Z9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4" spans="2:27" s="1" customFormat="1" x14ac:dyDescent="0.3">
      <c r="B964" s="145"/>
      <c r="C964" s="146"/>
      <c r="D964" s="146"/>
      <c r="E964" s="146"/>
      <c r="F964" s="146"/>
      <c r="G964" s="146"/>
      <c r="H964" s="147"/>
      <c r="I964" s="146"/>
      <c r="J964" s="146"/>
      <c r="K964" s="146"/>
      <c r="L9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4" s="151" t="str">
        <f>IF(Tabela1[[#This Row],[Qinf Secção H]]=" -", " -", Tabela1[[#This Row],[Quantidade máxima (q) (tonelada)]]/Tabela1[[#This Row],[Qinf Secção H]])</f>
        <v xml:space="preserve"> -</v>
      </c>
      <c r="U964" s="152" t="str">
        <f>IF(Tabela1[[#This Row],[Qinf Secção P]]=" -", " -", Tabela1[[#This Row],[Quantidade máxima (q) (tonelada)]]/Tabela1[[#This Row],[Qinf Secção P]])</f>
        <v xml:space="preserve"> -</v>
      </c>
      <c r="V964" s="153" t="str">
        <f>IF(Tabela1[[#This Row],[Qinf Secção E]]=" -", " -", Tabela1[[#This Row],[Quantidade máxima (q) (tonelada)]]/Tabela1[[#This Row],[Qinf Secção E]])</f>
        <v xml:space="preserve"> -</v>
      </c>
      <c r="W964" s="152" t="str">
        <f>IF(Tabela1[[#This Row],[Qsup Secção H]]=" -", " -", Tabela1[[#This Row],[Quantidade máxima (q) (tonelada)]]/Tabela1[[#This Row],[Qsup Secção H]])</f>
        <v xml:space="preserve"> -</v>
      </c>
      <c r="X964" s="152" t="str">
        <f>IF(Tabela1[[#This Row],[Qsup Secção P]]=" -", " -", Tabela1[[#This Row],[Quantidade máxima (q) (tonelada)]]/Tabela1[[#This Row],[Qsup Secção P]])</f>
        <v xml:space="preserve"> -</v>
      </c>
      <c r="Y964" s="153" t="str">
        <f>IF(Tabela1[[#This Row],[Qsup Secção E]]=" -", " -", Tabela1[[#This Row],[Quantidade máxima (q) (tonelada)]]/Tabela1[[#This Row],[Qsup Secção E]])</f>
        <v xml:space="preserve"> -</v>
      </c>
      <c r="Z9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5" spans="2:27" s="1" customFormat="1" x14ac:dyDescent="0.3">
      <c r="B965" s="145"/>
      <c r="C965" s="146"/>
      <c r="D965" s="146"/>
      <c r="E965" s="146"/>
      <c r="F965" s="146"/>
      <c r="G965" s="146"/>
      <c r="H965" s="147"/>
      <c r="I965" s="146"/>
      <c r="J965" s="146"/>
      <c r="K965" s="146"/>
      <c r="L9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5" s="151" t="str">
        <f>IF(Tabela1[[#This Row],[Qinf Secção H]]=" -", " -", Tabela1[[#This Row],[Quantidade máxima (q) (tonelada)]]/Tabela1[[#This Row],[Qinf Secção H]])</f>
        <v xml:space="preserve"> -</v>
      </c>
      <c r="U965" s="152" t="str">
        <f>IF(Tabela1[[#This Row],[Qinf Secção P]]=" -", " -", Tabela1[[#This Row],[Quantidade máxima (q) (tonelada)]]/Tabela1[[#This Row],[Qinf Secção P]])</f>
        <v xml:space="preserve"> -</v>
      </c>
      <c r="V965" s="153" t="str">
        <f>IF(Tabela1[[#This Row],[Qinf Secção E]]=" -", " -", Tabela1[[#This Row],[Quantidade máxima (q) (tonelada)]]/Tabela1[[#This Row],[Qinf Secção E]])</f>
        <v xml:space="preserve"> -</v>
      </c>
      <c r="W965" s="152" t="str">
        <f>IF(Tabela1[[#This Row],[Qsup Secção H]]=" -", " -", Tabela1[[#This Row],[Quantidade máxima (q) (tonelada)]]/Tabela1[[#This Row],[Qsup Secção H]])</f>
        <v xml:space="preserve"> -</v>
      </c>
      <c r="X965" s="152" t="str">
        <f>IF(Tabela1[[#This Row],[Qsup Secção P]]=" -", " -", Tabela1[[#This Row],[Quantidade máxima (q) (tonelada)]]/Tabela1[[#This Row],[Qsup Secção P]])</f>
        <v xml:space="preserve"> -</v>
      </c>
      <c r="Y965" s="153" t="str">
        <f>IF(Tabela1[[#This Row],[Qsup Secção E]]=" -", " -", Tabela1[[#This Row],[Quantidade máxima (q) (tonelada)]]/Tabela1[[#This Row],[Qsup Secção E]])</f>
        <v xml:space="preserve"> -</v>
      </c>
      <c r="Z9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6" spans="2:27" s="1" customFormat="1" x14ac:dyDescent="0.3">
      <c r="B966" s="145"/>
      <c r="C966" s="146"/>
      <c r="D966" s="146"/>
      <c r="E966" s="146"/>
      <c r="F966" s="146"/>
      <c r="G966" s="146"/>
      <c r="H966" s="147"/>
      <c r="I966" s="146"/>
      <c r="J966" s="146"/>
      <c r="K966" s="146"/>
      <c r="L9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6" s="151" t="str">
        <f>IF(Tabela1[[#This Row],[Qinf Secção H]]=" -", " -", Tabela1[[#This Row],[Quantidade máxima (q) (tonelada)]]/Tabela1[[#This Row],[Qinf Secção H]])</f>
        <v xml:space="preserve"> -</v>
      </c>
      <c r="U966" s="152" t="str">
        <f>IF(Tabela1[[#This Row],[Qinf Secção P]]=" -", " -", Tabela1[[#This Row],[Quantidade máxima (q) (tonelada)]]/Tabela1[[#This Row],[Qinf Secção P]])</f>
        <v xml:space="preserve"> -</v>
      </c>
      <c r="V966" s="153" t="str">
        <f>IF(Tabela1[[#This Row],[Qinf Secção E]]=" -", " -", Tabela1[[#This Row],[Quantidade máxima (q) (tonelada)]]/Tabela1[[#This Row],[Qinf Secção E]])</f>
        <v xml:space="preserve"> -</v>
      </c>
      <c r="W966" s="152" t="str">
        <f>IF(Tabela1[[#This Row],[Qsup Secção H]]=" -", " -", Tabela1[[#This Row],[Quantidade máxima (q) (tonelada)]]/Tabela1[[#This Row],[Qsup Secção H]])</f>
        <v xml:space="preserve"> -</v>
      </c>
      <c r="X966" s="152" t="str">
        <f>IF(Tabela1[[#This Row],[Qsup Secção P]]=" -", " -", Tabela1[[#This Row],[Quantidade máxima (q) (tonelada)]]/Tabela1[[#This Row],[Qsup Secção P]])</f>
        <v xml:space="preserve"> -</v>
      </c>
      <c r="Y966" s="153" t="str">
        <f>IF(Tabela1[[#This Row],[Qsup Secção E]]=" -", " -", Tabela1[[#This Row],[Quantidade máxima (q) (tonelada)]]/Tabela1[[#This Row],[Qsup Secção E]])</f>
        <v xml:space="preserve"> -</v>
      </c>
      <c r="Z9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7" spans="2:27" s="1" customFormat="1" x14ac:dyDescent="0.3">
      <c r="B967" s="145"/>
      <c r="C967" s="146"/>
      <c r="D967" s="146"/>
      <c r="E967" s="146"/>
      <c r="F967" s="146"/>
      <c r="G967" s="146"/>
      <c r="H967" s="147"/>
      <c r="I967" s="146"/>
      <c r="J967" s="146"/>
      <c r="K967" s="146"/>
      <c r="L9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7" s="151" t="str">
        <f>IF(Tabela1[[#This Row],[Qinf Secção H]]=" -", " -", Tabela1[[#This Row],[Quantidade máxima (q) (tonelada)]]/Tabela1[[#This Row],[Qinf Secção H]])</f>
        <v xml:space="preserve"> -</v>
      </c>
      <c r="U967" s="152" t="str">
        <f>IF(Tabela1[[#This Row],[Qinf Secção P]]=" -", " -", Tabela1[[#This Row],[Quantidade máxima (q) (tonelada)]]/Tabela1[[#This Row],[Qinf Secção P]])</f>
        <v xml:space="preserve"> -</v>
      </c>
      <c r="V967" s="153" t="str">
        <f>IF(Tabela1[[#This Row],[Qinf Secção E]]=" -", " -", Tabela1[[#This Row],[Quantidade máxima (q) (tonelada)]]/Tabela1[[#This Row],[Qinf Secção E]])</f>
        <v xml:space="preserve"> -</v>
      </c>
      <c r="W967" s="152" t="str">
        <f>IF(Tabela1[[#This Row],[Qsup Secção H]]=" -", " -", Tabela1[[#This Row],[Quantidade máxima (q) (tonelada)]]/Tabela1[[#This Row],[Qsup Secção H]])</f>
        <v xml:space="preserve"> -</v>
      </c>
      <c r="X967" s="152" t="str">
        <f>IF(Tabela1[[#This Row],[Qsup Secção P]]=" -", " -", Tabela1[[#This Row],[Quantidade máxima (q) (tonelada)]]/Tabela1[[#This Row],[Qsup Secção P]])</f>
        <v xml:space="preserve"> -</v>
      </c>
      <c r="Y967" s="153" t="str">
        <f>IF(Tabela1[[#This Row],[Qsup Secção E]]=" -", " -", Tabela1[[#This Row],[Quantidade máxima (q) (tonelada)]]/Tabela1[[#This Row],[Qsup Secção E]])</f>
        <v xml:space="preserve"> -</v>
      </c>
      <c r="Z9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8" spans="2:27" s="1" customFormat="1" x14ac:dyDescent="0.3">
      <c r="B968" s="145"/>
      <c r="C968" s="146"/>
      <c r="D968" s="146"/>
      <c r="E968" s="146"/>
      <c r="F968" s="146"/>
      <c r="G968" s="146"/>
      <c r="H968" s="147"/>
      <c r="I968" s="146"/>
      <c r="J968" s="146"/>
      <c r="K968" s="146"/>
      <c r="L9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8" s="151" t="str">
        <f>IF(Tabela1[[#This Row],[Qinf Secção H]]=" -", " -", Tabela1[[#This Row],[Quantidade máxima (q) (tonelada)]]/Tabela1[[#This Row],[Qinf Secção H]])</f>
        <v xml:space="preserve"> -</v>
      </c>
      <c r="U968" s="152" t="str">
        <f>IF(Tabela1[[#This Row],[Qinf Secção P]]=" -", " -", Tabela1[[#This Row],[Quantidade máxima (q) (tonelada)]]/Tabela1[[#This Row],[Qinf Secção P]])</f>
        <v xml:space="preserve"> -</v>
      </c>
      <c r="V968" s="153" t="str">
        <f>IF(Tabela1[[#This Row],[Qinf Secção E]]=" -", " -", Tabela1[[#This Row],[Quantidade máxima (q) (tonelada)]]/Tabela1[[#This Row],[Qinf Secção E]])</f>
        <v xml:space="preserve"> -</v>
      </c>
      <c r="W968" s="152" t="str">
        <f>IF(Tabela1[[#This Row],[Qsup Secção H]]=" -", " -", Tabela1[[#This Row],[Quantidade máxima (q) (tonelada)]]/Tabela1[[#This Row],[Qsup Secção H]])</f>
        <v xml:space="preserve"> -</v>
      </c>
      <c r="X968" s="152" t="str">
        <f>IF(Tabela1[[#This Row],[Qsup Secção P]]=" -", " -", Tabela1[[#This Row],[Quantidade máxima (q) (tonelada)]]/Tabela1[[#This Row],[Qsup Secção P]])</f>
        <v xml:space="preserve"> -</v>
      </c>
      <c r="Y968" s="153" t="str">
        <f>IF(Tabela1[[#This Row],[Qsup Secção E]]=" -", " -", Tabela1[[#This Row],[Quantidade máxima (q) (tonelada)]]/Tabela1[[#This Row],[Qsup Secção E]])</f>
        <v xml:space="preserve"> -</v>
      </c>
      <c r="Z9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69" spans="2:27" s="1" customFormat="1" x14ac:dyDescent="0.3">
      <c r="B969" s="145"/>
      <c r="C969" s="146"/>
      <c r="D969" s="146"/>
      <c r="E969" s="146"/>
      <c r="F969" s="146"/>
      <c r="G969" s="146"/>
      <c r="H969" s="147"/>
      <c r="I969" s="146"/>
      <c r="J969" s="146"/>
      <c r="K969" s="146"/>
      <c r="L9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69" s="151" t="str">
        <f>IF(Tabela1[[#This Row],[Qinf Secção H]]=" -", " -", Tabela1[[#This Row],[Quantidade máxima (q) (tonelada)]]/Tabela1[[#This Row],[Qinf Secção H]])</f>
        <v xml:space="preserve"> -</v>
      </c>
      <c r="U969" s="152" t="str">
        <f>IF(Tabela1[[#This Row],[Qinf Secção P]]=" -", " -", Tabela1[[#This Row],[Quantidade máxima (q) (tonelada)]]/Tabela1[[#This Row],[Qinf Secção P]])</f>
        <v xml:space="preserve"> -</v>
      </c>
      <c r="V969" s="153" t="str">
        <f>IF(Tabela1[[#This Row],[Qinf Secção E]]=" -", " -", Tabela1[[#This Row],[Quantidade máxima (q) (tonelada)]]/Tabela1[[#This Row],[Qinf Secção E]])</f>
        <v xml:space="preserve"> -</v>
      </c>
      <c r="W969" s="152" t="str">
        <f>IF(Tabela1[[#This Row],[Qsup Secção H]]=" -", " -", Tabela1[[#This Row],[Quantidade máxima (q) (tonelada)]]/Tabela1[[#This Row],[Qsup Secção H]])</f>
        <v xml:space="preserve"> -</v>
      </c>
      <c r="X969" s="152" t="str">
        <f>IF(Tabela1[[#This Row],[Qsup Secção P]]=" -", " -", Tabela1[[#This Row],[Quantidade máxima (q) (tonelada)]]/Tabela1[[#This Row],[Qsup Secção P]])</f>
        <v xml:space="preserve"> -</v>
      </c>
      <c r="Y969" s="153" t="str">
        <f>IF(Tabela1[[#This Row],[Qsup Secção E]]=" -", " -", Tabela1[[#This Row],[Quantidade máxima (q) (tonelada)]]/Tabela1[[#This Row],[Qsup Secção E]])</f>
        <v xml:space="preserve"> -</v>
      </c>
      <c r="Z9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0" spans="2:27" s="1" customFormat="1" x14ac:dyDescent="0.3">
      <c r="B970" s="145"/>
      <c r="C970" s="146"/>
      <c r="D970" s="146"/>
      <c r="E970" s="146"/>
      <c r="F970" s="146"/>
      <c r="G970" s="146"/>
      <c r="H970" s="147"/>
      <c r="I970" s="146"/>
      <c r="J970" s="146"/>
      <c r="K970" s="146"/>
      <c r="L9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0" s="151" t="str">
        <f>IF(Tabela1[[#This Row],[Qinf Secção H]]=" -", " -", Tabela1[[#This Row],[Quantidade máxima (q) (tonelada)]]/Tabela1[[#This Row],[Qinf Secção H]])</f>
        <v xml:space="preserve"> -</v>
      </c>
      <c r="U970" s="152" t="str">
        <f>IF(Tabela1[[#This Row],[Qinf Secção P]]=" -", " -", Tabela1[[#This Row],[Quantidade máxima (q) (tonelada)]]/Tabela1[[#This Row],[Qinf Secção P]])</f>
        <v xml:space="preserve"> -</v>
      </c>
      <c r="V970" s="153" t="str">
        <f>IF(Tabela1[[#This Row],[Qinf Secção E]]=" -", " -", Tabela1[[#This Row],[Quantidade máxima (q) (tonelada)]]/Tabela1[[#This Row],[Qinf Secção E]])</f>
        <v xml:space="preserve"> -</v>
      </c>
      <c r="W970" s="152" t="str">
        <f>IF(Tabela1[[#This Row],[Qsup Secção H]]=" -", " -", Tabela1[[#This Row],[Quantidade máxima (q) (tonelada)]]/Tabela1[[#This Row],[Qsup Secção H]])</f>
        <v xml:space="preserve"> -</v>
      </c>
      <c r="X970" s="152" t="str">
        <f>IF(Tabela1[[#This Row],[Qsup Secção P]]=" -", " -", Tabela1[[#This Row],[Quantidade máxima (q) (tonelada)]]/Tabela1[[#This Row],[Qsup Secção P]])</f>
        <v xml:space="preserve"> -</v>
      </c>
      <c r="Y970" s="153" t="str">
        <f>IF(Tabela1[[#This Row],[Qsup Secção E]]=" -", " -", Tabela1[[#This Row],[Quantidade máxima (q) (tonelada)]]/Tabela1[[#This Row],[Qsup Secção E]])</f>
        <v xml:space="preserve"> -</v>
      </c>
      <c r="Z9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1" spans="2:27" s="1" customFormat="1" x14ac:dyDescent="0.3">
      <c r="B971" s="145"/>
      <c r="C971" s="146"/>
      <c r="D971" s="146"/>
      <c r="E971" s="146"/>
      <c r="F971" s="146"/>
      <c r="G971" s="146"/>
      <c r="H971" s="147"/>
      <c r="I971" s="146"/>
      <c r="J971" s="146"/>
      <c r="K971" s="146"/>
      <c r="L9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1" s="151" t="str">
        <f>IF(Tabela1[[#This Row],[Qinf Secção H]]=" -", " -", Tabela1[[#This Row],[Quantidade máxima (q) (tonelada)]]/Tabela1[[#This Row],[Qinf Secção H]])</f>
        <v xml:space="preserve"> -</v>
      </c>
      <c r="U971" s="152" t="str">
        <f>IF(Tabela1[[#This Row],[Qinf Secção P]]=" -", " -", Tabela1[[#This Row],[Quantidade máxima (q) (tonelada)]]/Tabela1[[#This Row],[Qinf Secção P]])</f>
        <v xml:space="preserve"> -</v>
      </c>
      <c r="V971" s="153" t="str">
        <f>IF(Tabela1[[#This Row],[Qinf Secção E]]=" -", " -", Tabela1[[#This Row],[Quantidade máxima (q) (tonelada)]]/Tabela1[[#This Row],[Qinf Secção E]])</f>
        <v xml:space="preserve"> -</v>
      </c>
      <c r="W971" s="152" t="str">
        <f>IF(Tabela1[[#This Row],[Qsup Secção H]]=" -", " -", Tabela1[[#This Row],[Quantidade máxima (q) (tonelada)]]/Tabela1[[#This Row],[Qsup Secção H]])</f>
        <v xml:space="preserve"> -</v>
      </c>
      <c r="X971" s="152" t="str">
        <f>IF(Tabela1[[#This Row],[Qsup Secção P]]=" -", " -", Tabela1[[#This Row],[Quantidade máxima (q) (tonelada)]]/Tabela1[[#This Row],[Qsup Secção P]])</f>
        <v xml:space="preserve"> -</v>
      </c>
      <c r="Y971" s="153" t="str">
        <f>IF(Tabela1[[#This Row],[Qsup Secção E]]=" -", " -", Tabela1[[#This Row],[Quantidade máxima (q) (tonelada)]]/Tabela1[[#This Row],[Qsup Secção E]])</f>
        <v xml:space="preserve"> -</v>
      </c>
      <c r="Z9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2" spans="2:27" s="1" customFormat="1" x14ac:dyDescent="0.3">
      <c r="B972" s="145"/>
      <c r="C972" s="146"/>
      <c r="D972" s="146"/>
      <c r="E972" s="146"/>
      <c r="F972" s="146"/>
      <c r="G972" s="146"/>
      <c r="H972" s="147"/>
      <c r="I972" s="146"/>
      <c r="J972" s="146"/>
      <c r="K972" s="146"/>
      <c r="L9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2" s="151" t="str">
        <f>IF(Tabela1[[#This Row],[Qinf Secção H]]=" -", " -", Tabela1[[#This Row],[Quantidade máxima (q) (tonelada)]]/Tabela1[[#This Row],[Qinf Secção H]])</f>
        <v xml:space="preserve"> -</v>
      </c>
      <c r="U972" s="152" t="str">
        <f>IF(Tabela1[[#This Row],[Qinf Secção P]]=" -", " -", Tabela1[[#This Row],[Quantidade máxima (q) (tonelada)]]/Tabela1[[#This Row],[Qinf Secção P]])</f>
        <v xml:space="preserve"> -</v>
      </c>
      <c r="V972" s="153" t="str">
        <f>IF(Tabela1[[#This Row],[Qinf Secção E]]=" -", " -", Tabela1[[#This Row],[Quantidade máxima (q) (tonelada)]]/Tabela1[[#This Row],[Qinf Secção E]])</f>
        <v xml:space="preserve"> -</v>
      </c>
      <c r="W972" s="152" t="str">
        <f>IF(Tabela1[[#This Row],[Qsup Secção H]]=" -", " -", Tabela1[[#This Row],[Quantidade máxima (q) (tonelada)]]/Tabela1[[#This Row],[Qsup Secção H]])</f>
        <v xml:space="preserve"> -</v>
      </c>
      <c r="X972" s="152" t="str">
        <f>IF(Tabela1[[#This Row],[Qsup Secção P]]=" -", " -", Tabela1[[#This Row],[Quantidade máxima (q) (tonelada)]]/Tabela1[[#This Row],[Qsup Secção P]])</f>
        <v xml:space="preserve"> -</v>
      </c>
      <c r="Y972" s="153" t="str">
        <f>IF(Tabela1[[#This Row],[Qsup Secção E]]=" -", " -", Tabela1[[#This Row],[Quantidade máxima (q) (tonelada)]]/Tabela1[[#This Row],[Qsup Secção E]])</f>
        <v xml:space="preserve"> -</v>
      </c>
      <c r="Z9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3" spans="2:27" s="1" customFormat="1" x14ac:dyDescent="0.3">
      <c r="B973" s="145"/>
      <c r="C973" s="146"/>
      <c r="D973" s="146"/>
      <c r="E973" s="146"/>
      <c r="F973" s="146"/>
      <c r="G973" s="146"/>
      <c r="H973" s="147"/>
      <c r="I973" s="146"/>
      <c r="J973" s="146"/>
      <c r="K973" s="146"/>
      <c r="L9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3" s="151" t="str">
        <f>IF(Tabela1[[#This Row],[Qinf Secção H]]=" -", " -", Tabela1[[#This Row],[Quantidade máxima (q) (tonelada)]]/Tabela1[[#This Row],[Qinf Secção H]])</f>
        <v xml:space="preserve"> -</v>
      </c>
      <c r="U973" s="152" t="str">
        <f>IF(Tabela1[[#This Row],[Qinf Secção P]]=" -", " -", Tabela1[[#This Row],[Quantidade máxima (q) (tonelada)]]/Tabela1[[#This Row],[Qinf Secção P]])</f>
        <v xml:space="preserve"> -</v>
      </c>
      <c r="V973" s="153" t="str">
        <f>IF(Tabela1[[#This Row],[Qinf Secção E]]=" -", " -", Tabela1[[#This Row],[Quantidade máxima (q) (tonelada)]]/Tabela1[[#This Row],[Qinf Secção E]])</f>
        <v xml:space="preserve"> -</v>
      </c>
      <c r="W973" s="152" t="str">
        <f>IF(Tabela1[[#This Row],[Qsup Secção H]]=" -", " -", Tabela1[[#This Row],[Quantidade máxima (q) (tonelada)]]/Tabela1[[#This Row],[Qsup Secção H]])</f>
        <v xml:space="preserve"> -</v>
      </c>
      <c r="X973" s="152" t="str">
        <f>IF(Tabela1[[#This Row],[Qsup Secção P]]=" -", " -", Tabela1[[#This Row],[Quantidade máxima (q) (tonelada)]]/Tabela1[[#This Row],[Qsup Secção P]])</f>
        <v xml:space="preserve"> -</v>
      </c>
      <c r="Y973" s="153" t="str">
        <f>IF(Tabela1[[#This Row],[Qsup Secção E]]=" -", " -", Tabela1[[#This Row],[Quantidade máxima (q) (tonelada)]]/Tabela1[[#This Row],[Qsup Secção E]])</f>
        <v xml:space="preserve"> -</v>
      </c>
      <c r="Z9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4" spans="2:27" s="1" customFormat="1" x14ac:dyDescent="0.3">
      <c r="B974" s="145"/>
      <c r="C974" s="146"/>
      <c r="D974" s="146"/>
      <c r="E974" s="146"/>
      <c r="F974" s="146"/>
      <c r="G974" s="146"/>
      <c r="H974" s="147"/>
      <c r="I974" s="146"/>
      <c r="J974" s="146"/>
      <c r="K974" s="146"/>
      <c r="L9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4" s="151" t="str">
        <f>IF(Tabela1[[#This Row],[Qinf Secção H]]=" -", " -", Tabela1[[#This Row],[Quantidade máxima (q) (tonelada)]]/Tabela1[[#This Row],[Qinf Secção H]])</f>
        <v xml:space="preserve"> -</v>
      </c>
      <c r="U974" s="152" t="str">
        <f>IF(Tabela1[[#This Row],[Qinf Secção P]]=" -", " -", Tabela1[[#This Row],[Quantidade máxima (q) (tonelada)]]/Tabela1[[#This Row],[Qinf Secção P]])</f>
        <v xml:space="preserve"> -</v>
      </c>
      <c r="V974" s="153" t="str">
        <f>IF(Tabela1[[#This Row],[Qinf Secção E]]=" -", " -", Tabela1[[#This Row],[Quantidade máxima (q) (tonelada)]]/Tabela1[[#This Row],[Qinf Secção E]])</f>
        <v xml:space="preserve"> -</v>
      </c>
      <c r="W974" s="152" t="str">
        <f>IF(Tabela1[[#This Row],[Qsup Secção H]]=" -", " -", Tabela1[[#This Row],[Quantidade máxima (q) (tonelada)]]/Tabela1[[#This Row],[Qsup Secção H]])</f>
        <v xml:space="preserve"> -</v>
      </c>
      <c r="X974" s="152" t="str">
        <f>IF(Tabela1[[#This Row],[Qsup Secção P]]=" -", " -", Tabela1[[#This Row],[Quantidade máxima (q) (tonelada)]]/Tabela1[[#This Row],[Qsup Secção P]])</f>
        <v xml:space="preserve"> -</v>
      </c>
      <c r="Y974" s="153" t="str">
        <f>IF(Tabela1[[#This Row],[Qsup Secção E]]=" -", " -", Tabela1[[#This Row],[Quantidade máxima (q) (tonelada)]]/Tabela1[[#This Row],[Qsup Secção E]])</f>
        <v xml:space="preserve"> -</v>
      </c>
      <c r="Z9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5" spans="2:27" s="1" customFormat="1" x14ac:dyDescent="0.3">
      <c r="B975" s="145"/>
      <c r="C975" s="146"/>
      <c r="D975" s="146"/>
      <c r="E975" s="146"/>
      <c r="F975" s="146"/>
      <c r="G975" s="146"/>
      <c r="H975" s="147"/>
      <c r="I975" s="146"/>
      <c r="J975" s="146"/>
      <c r="K975" s="146"/>
      <c r="L9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5" s="151" t="str">
        <f>IF(Tabela1[[#This Row],[Qinf Secção H]]=" -", " -", Tabela1[[#This Row],[Quantidade máxima (q) (tonelada)]]/Tabela1[[#This Row],[Qinf Secção H]])</f>
        <v xml:space="preserve"> -</v>
      </c>
      <c r="U975" s="152" t="str">
        <f>IF(Tabela1[[#This Row],[Qinf Secção P]]=" -", " -", Tabela1[[#This Row],[Quantidade máxima (q) (tonelada)]]/Tabela1[[#This Row],[Qinf Secção P]])</f>
        <v xml:space="preserve"> -</v>
      </c>
      <c r="V975" s="153" t="str">
        <f>IF(Tabela1[[#This Row],[Qinf Secção E]]=" -", " -", Tabela1[[#This Row],[Quantidade máxima (q) (tonelada)]]/Tabela1[[#This Row],[Qinf Secção E]])</f>
        <v xml:space="preserve"> -</v>
      </c>
      <c r="W975" s="152" t="str">
        <f>IF(Tabela1[[#This Row],[Qsup Secção H]]=" -", " -", Tabela1[[#This Row],[Quantidade máxima (q) (tonelada)]]/Tabela1[[#This Row],[Qsup Secção H]])</f>
        <v xml:space="preserve"> -</v>
      </c>
      <c r="X975" s="152" t="str">
        <f>IF(Tabela1[[#This Row],[Qsup Secção P]]=" -", " -", Tabela1[[#This Row],[Quantidade máxima (q) (tonelada)]]/Tabela1[[#This Row],[Qsup Secção P]])</f>
        <v xml:space="preserve"> -</v>
      </c>
      <c r="Y975" s="153" t="str">
        <f>IF(Tabela1[[#This Row],[Qsup Secção E]]=" -", " -", Tabela1[[#This Row],[Quantidade máxima (q) (tonelada)]]/Tabela1[[#This Row],[Qsup Secção E]])</f>
        <v xml:space="preserve"> -</v>
      </c>
      <c r="Z9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6" spans="2:27" s="1" customFormat="1" x14ac:dyDescent="0.3">
      <c r="B976" s="145"/>
      <c r="C976" s="146"/>
      <c r="D976" s="146"/>
      <c r="E976" s="146"/>
      <c r="F976" s="146"/>
      <c r="G976" s="146"/>
      <c r="H976" s="147"/>
      <c r="I976" s="146"/>
      <c r="J976" s="146"/>
      <c r="K976" s="146"/>
      <c r="L9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6" s="151" t="str">
        <f>IF(Tabela1[[#This Row],[Qinf Secção H]]=" -", " -", Tabela1[[#This Row],[Quantidade máxima (q) (tonelada)]]/Tabela1[[#This Row],[Qinf Secção H]])</f>
        <v xml:space="preserve"> -</v>
      </c>
      <c r="U976" s="152" t="str">
        <f>IF(Tabela1[[#This Row],[Qinf Secção P]]=" -", " -", Tabela1[[#This Row],[Quantidade máxima (q) (tonelada)]]/Tabela1[[#This Row],[Qinf Secção P]])</f>
        <v xml:space="preserve"> -</v>
      </c>
      <c r="V976" s="153" t="str">
        <f>IF(Tabela1[[#This Row],[Qinf Secção E]]=" -", " -", Tabela1[[#This Row],[Quantidade máxima (q) (tonelada)]]/Tabela1[[#This Row],[Qinf Secção E]])</f>
        <v xml:space="preserve"> -</v>
      </c>
      <c r="W976" s="152" t="str">
        <f>IF(Tabela1[[#This Row],[Qsup Secção H]]=" -", " -", Tabela1[[#This Row],[Quantidade máxima (q) (tonelada)]]/Tabela1[[#This Row],[Qsup Secção H]])</f>
        <v xml:space="preserve"> -</v>
      </c>
      <c r="X976" s="152" t="str">
        <f>IF(Tabela1[[#This Row],[Qsup Secção P]]=" -", " -", Tabela1[[#This Row],[Quantidade máxima (q) (tonelada)]]/Tabela1[[#This Row],[Qsup Secção P]])</f>
        <v xml:space="preserve"> -</v>
      </c>
      <c r="Y976" s="153" t="str">
        <f>IF(Tabela1[[#This Row],[Qsup Secção E]]=" -", " -", Tabela1[[#This Row],[Quantidade máxima (q) (tonelada)]]/Tabela1[[#This Row],[Qsup Secção E]])</f>
        <v xml:space="preserve"> -</v>
      </c>
      <c r="Z9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7" spans="2:27" s="1" customFormat="1" x14ac:dyDescent="0.3">
      <c r="B977" s="145"/>
      <c r="C977" s="146"/>
      <c r="D977" s="146"/>
      <c r="E977" s="146"/>
      <c r="F977" s="146"/>
      <c r="G977" s="146"/>
      <c r="H977" s="147"/>
      <c r="I977" s="146"/>
      <c r="J977" s="146"/>
      <c r="K977" s="146"/>
      <c r="L9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7" s="151" t="str">
        <f>IF(Tabela1[[#This Row],[Qinf Secção H]]=" -", " -", Tabela1[[#This Row],[Quantidade máxima (q) (tonelada)]]/Tabela1[[#This Row],[Qinf Secção H]])</f>
        <v xml:space="preserve"> -</v>
      </c>
      <c r="U977" s="152" t="str">
        <f>IF(Tabela1[[#This Row],[Qinf Secção P]]=" -", " -", Tabela1[[#This Row],[Quantidade máxima (q) (tonelada)]]/Tabela1[[#This Row],[Qinf Secção P]])</f>
        <v xml:space="preserve"> -</v>
      </c>
      <c r="V977" s="153" t="str">
        <f>IF(Tabela1[[#This Row],[Qinf Secção E]]=" -", " -", Tabela1[[#This Row],[Quantidade máxima (q) (tonelada)]]/Tabela1[[#This Row],[Qinf Secção E]])</f>
        <v xml:space="preserve"> -</v>
      </c>
      <c r="W977" s="152" t="str">
        <f>IF(Tabela1[[#This Row],[Qsup Secção H]]=" -", " -", Tabela1[[#This Row],[Quantidade máxima (q) (tonelada)]]/Tabela1[[#This Row],[Qsup Secção H]])</f>
        <v xml:space="preserve"> -</v>
      </c>
      <c r="X977" s="152" t="str">
        <f>IF(Tabela1[[#This Row],[Qsup Secção P]]=" -", " -", Tabela1[[#This Row],[Quantidade máxima (q) (tonelada)]]/Tabela1[[#This Row],[Qsup Secção P]])</f>
        <v xml:space="preserve"> -</v>
      </c>
      <c r="Y977" s="153" t="str">
        <f>IF(Tabela1[[#This Row],[Qsup Secção E]]=" -", " -", Tabela1[[#This Row],[Quantidade máxima (q) (tonelada)]]/Tabela1[[#This Row],[Qsup Secção E]])</f>
        <v xml:space="preserve"> -</v>
      </c>
      <c r="Z9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8" spans="2:27" s="1" customFormat="1" x14ac:dyDescent="0.3">
      <c r="B978" s="145"/>
      <c r="C978" s="146"/>
      <c r="D978" s="146"/>
      <c r="E978" s="146"/>
      <c r="F978" s="146"/>
      <c r="G978" s="146"/>
      <c r="H978" s="147"/>
      <c r="I978" s="146"/>
      <c r="J978" s="146"/>
      <c r="K978" s="146"/>
      <c r="L9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8" s="151" t="str">
        <f>IF(Tabela1[[#This Row],[Qinf Secção H]]=" -", " -", Tabela1[[#This Row],[Quantidade máxima (q) (tonelada)]]/Tabela1[[#This Row],[Qinf Secção H]])</f>
        <v xml:space="preserve"> -</v>
      </c>
      <c r="U978" s="152" t="str">
        <f>IF(Tabela1[[#This Row],[Qinf Secção P]]=" -", " -", Tabela1[[#This Row],[Quantidade máxima (q) (tonelada)]]/Tabela1[[#This Row],[Qinf Secção P]])</f>
        <v xml:space="preserve"> -</v>
      </c>
      <c r="V978" s="153" t="str">
        <f>IF(Tabela1[[#This Row],[Qinf Secção E]]=" -", " -", Tabela1[[#This Row],[Quantidade máxima (q) (tonelada)]]/Tabela1[[#This Row],[Qinf Secção E]])</f>
        <v xml:space="preserve"> -</v>
      </c>
      <c r="W978" s="152" t="str">
        <f>IF(Tabela1[[#This Row],[Qsup Secção H]]=" -", " -", Tabela1[[#This Row],[Quantidade máxima (q) (tonelada)]]/Tabela1[[#This Row],[Qsup Secção H]])</f>
        <v xml:space="preserve"> -</v>
      </c>
      <c r="X978" s="152" t="str">
        <f>IF(Tabela1[[#This Row],[Qsup Secção P]]=" -", " -", Tabela1[[#This Row],[Quantidade máxima (q) (tonelada)]]/Tabela1[[#This Row],[Qsup Secção P]])</f>
        <v xml:space="preserve"> -</v>
      </c>
      <c r="Y978" s="153" t="str">
        <f>IF(Tabela1[[#This Row],[Qsup Secção E]]=" -", " -", Tabela1[[#This Row],[Quantidade máxima (q) (tonelada)]]/Tabela1[[#This Row],[Qsup Secção E]])</f>
        <v xml:space="preserve"> -</v>
      </c>
      <c r="Z9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79" spans="2:27" s="1" customFormat="1" x14ac:dyDescent="0.3">
      <c r="B979" s="145"/>
      <c r="C979" s="146"/>
      <c r="D979" s="146"/>
      <c r="E979" s="146"/>
      <c r="F979" s="146"/>
      <c r="G979" s="146"/>
      <c r="H979" s="147"/>
      <c r="I979" s="146"/>
      <c r="J979" s="146"/>
      <c r="K979" s="146"/>
      <c r="L9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79" s="151" t="str">
        <f>IF(Tabela1[[#This Row],[Qinf Secção H]]=" -", " -", Tabela1[[#This Row],[Quantidade máxima (q) (tonelada)]]/Tabela1[[#This Row],[Qinf Secção H]])</f>
        <v xml:space="preserve"> -</v>
      </c>
      <c r="U979" s="152" t="str">
        <f>IF(Tabela1[[#This Row],[Qinf Secção P]]=" -", " -", Tabela1[[#This Row],[Quantidade máxima (q) (tonelada)]]/Tabela1[[#This Row],[Qinf Secção P]])</f>
        <v xml:space="preserve"> -</v>
      </c>
      <c r="V979" s="153" t="str">
        <f>IF(Tabela1[[#This Row],[Qinf Secção E]]=" -", " -", Tabela1[[#This Row],[Quantidade máxima (q) (tonelada)]]/Tabela1[[#This Row],[Qinf Secção E]])</f>
        <v xml:space="preserve"> -</v>
      </c>
      <c r="W979" s="152" t="str">
        <f>IF(Tabela1[[#This Row],[Qsup Secção H]]=" -", " -", Tabela1[[#This Row],[Quantidade máxima (q) (tonelada)]]/Tabela1[[#This Row],[Qsup Secção H]])</f>
        <v xml:space="preserve"> -</v>
      </c>
      <c r="X979" s="152" t="str">
        <f>IF(Tabela1[[#This Row],[Qsup Secção P]]=" -", " -", Tabela1[[#This Row],[Quantidade máxima (q) (tonelada)]]/Tabela1[[#This Row],[Qsup Secção P]])</f>
        <v xml:space="preserve"> -</v>
      </c>
      <c r="Y979" s="153" t="str">
        <f>IF(Tabela1[[#This Row],[Qsup Secção E]]=" -", " -", Tabela1[[#This Row],[Quantidade máxima (q) (tonelada)]]/Tabela1[[#This Row],[Qsup Secção E]])</f>
        <v xml:space="preserve"> -</v>
      </c>
      <c r="Z9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0" spans="2:27" s="1" customFormat="1" x14ac:dyDescent="0.3">
      <c r="B980" s="145"/>
      <c r="C980" s="146"/>
      <c r="D980" s="146"/>
      <c r="E980" s="146"/>
      <c r="F980" s="146"/>
      <c r="G980" s="146"/>
      <c r="H980" s="147"/>
      <c r="I980" s="146"/>
      <c r="J980" s="146"/>
      <c r="K980" s="146"/>
      <c r="L9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0" s="151" t="str">
        <f>IF(Tabela1[[#This Row],[Qinf Secção H]]=" -", " -", Tabela1[[#This Row],[Quantidade máxima (q) (tonelada)]]/Tabela1[[#This Row],[Qinf Secção H]])</f>
        <v xml:space="preserve"> -</v>
      </c>
      <c r="U980" s="152" t="str">
        <f>IF(Tabela1[[#This Row],[Qinf Secção P]]=" -", " -", Tabela1[[#This Row],[Quantidade máxima (q) (tonelada)]]/Tabela1[[#This Row],[Qinf Secção P]])</f>
        <v xml:space="preserve"> -</v>
      </c>
      <c r="V980" s="153" t="str">
        <f>IF(Tabela1[[#This Row],[Qinf Secção E]]=" -", " -", Tabela1[[#This Row],[Quantidade máxima (q) (tonelada)]]/Tabela1[[#This Row],[Qinf Secção E]])</f>
        <v xml:space="preserve"> -</v>
      </c>
      <c r="W980" s="152" t="str">
        <f>IF(Tabela1[[#This Row],[Qsup Secção H]]=" -", " -", Tabela1[[#This Row],[Quantidade máxima (q) (tonelada)]]/Tabela1[[#This Row],[Qsup Secção H]])</f>
        <v xml:space="preserve"> -</v>
      </c>
      <c r="X980" s="152" t="str">
        <f>IF(Tabela1[[#This Row],[Qsup Secção P]]=" -", " -", Tabela1[[#This Row],[Quantidade máxima (q) (tonelada)]]/Tabela1[[#This Row],[Qsup Secção P]])</f>
        <v xml:space="preserve"> -</v>
      </c>
      <c r="Y980" s="153" t="str">
        <f>IF(Tabela1[[#This Row],[Qsup Secção E]]=" -", " -", Tabela1[[#This Row],[Quantidade máxima (q) (tonelada)]]/Tabela1[[#This Row],[Qsup Secção E]])</f>
        <v xml:space="preserve"> -</v>
      </c>
      <c r="Z9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1" spans="2:27" s="1" customFormat="1" x14ac:dyDescent="0.3">
      <c r="B981" s="145"/>
      <c r="C981" s="146"/>
      <c r="D981" s="146"/>
      <c r="E981" s="146"/>
      <c r="F981" s="146"/>
      <c r="G981" s="146"/>
      <c r="H981" s="147"/>
      <c r="I981" s="146"/>
      <c r="J981" s="146"/>
      <c r="K981" s="146"/>
      <c r="L9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1" s="151" t="str">
        <f>IF(Tabela1[[#This Row],[Qinf Secção H]]=" -", " -", Tabela1[[#This Row],[Quantidade máxima (q) (tonelada)]]/Tabela1[[#This Row],[Qinf Secção H]])</f>
        <v xml:space="preserve"> -</v>
      </c>
      <c r="U981" s="152" t="str">
        <f>IF(Tabela1[[#This Row],[Qinf Secção P]]=" -", " -", Tabela1[[#This Row],[Quantidade máxima (q) (tonelada)]]/Tabela1[[#This Row],[Qinf Secção P]])</f>
        <v xml:space="preserve"> -</v>
      </c>
      <c r="V981" s="153" t="str">
        <f>IF(Tabela1[[#This Row],[Qinf Secção E]]=" -", " -", Tabela1[[#This Row],[Quantidade máxima (q) (tonelada)]]/Tabela1[[#This Row],[Qinf Secção E]])</f>
        <v xml:space="preserve"> -</v>
      </c>
      <c r="W981" s="152" t="str">
        <f>IF(Tabela1[[#This Row],[Qsup Secção H]]=" -", " -", Tabela1[[#This Row],[Quantidade máxima (q) (tonelada)]]/Tabela1[[#This Row],[Qsup Secção H]])</f>
        <v xml:space="preserve"> -</v>
      </c>
      <c r="X981" s="152" t="str">
        <f>IF(Tabela1[[#This Row],[Qsup Secção P]]=" -", " -", Tabela1[[#This Row],[Quantidade máxima (q) (tonelada)]]/Tabela1[[#This Row],[Qsup Secção P]])</f>
        <v xml:space="preserve"> -</v>
      </c>
      <c r="Y981" s="153" t="str">
        <f>IF(Tabela1[[#This Row],[Qsup Secção E]]=" -", " -", Tabela1[[#This Row],[Quantidade máxima (q) (tonelada)]]/Tabela1[[#This Row],[Qsup Secção E]])</f>
        <v xml:space="preserve"> -</v>
      </c>
      <c r="Z9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2" spans="2:27" s="1" customFormat="1" x14ac:dyDescent="0.3">
      <c r="B982" s="145"/>
      <c r="C982" s="146"/>
      <c r="D982" s="146"/>
      <c r="E982" s="146"/>
      <c r="F982" s="146"/>
      <c r="G982" s="146"/>
      <c r="H982" s="147"/>
      <c r="I982" s="146"/>
      <c r="J982" s="146"/>
      <c r="K982" s="146"/>
      <c r="L9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2" s="151" t="str">
        <f>IF(Tabela1[[#This Row],[Qinf Secção H]]=" -", " -", Tabela1[[#This Row],[Quantidade máxima (q) (tonelada)]]/Tabela1[[#This Row],[Qinf Secção H]])</f>
        <v xml:space="preserve"> -</v>
      </c>
      <c r="U982" s="152" t="str">
        <f>IF(Tabela1[[#This Row],[Qinf Secção P]]=" -", " -", Tabela1[[#This Row],[Quantidade máxima (q) (tonelada)]]/Tabela1[[#This Row],[Qinf Secção P]])</f>
        <v xml:space="preserve"> -</v>
      </c>
      <c r="V982" s="153" t="str">
        <f>IF(Tabela1[[#This Row],[Qinf Secção E]]=" -", " -", Tabela1[[#This Row],[Quantidade máxima (q) (tonelada)]]/Tabela1[[#This Row],[Qinf Secção E]])</f>
        <v xml:space="preserve"> -</v>
      </c>
      <c r="W982" s="152" t="str">
        <f>IF(Tabela1[[#This Row],[Qsup Secção H]]=" -", " -", Tabela1[[#This Row],[Quantidade máxima (q) (tonelada)]]/Tabela1[[#This Row],[Qsup Secção H]])</f>
        <v xml:space="preserve"> -</v>
      </c>
      <c r="X982" s="152" t="str">
        <f>IF(Tabela1[[#This Row],[Qsup Secção P]]=" -", " -", Tabela1[[#This Row],[Quantidade máxima (q) (tonelada)]]/Tabela1[[#This Row],[Qsup Secção P]])</f>
        <v xml:space="preserve"> -</v>
      </c>
      <c r="Y982" s="153" t="str">
        <f>IF(Tabela1[[#This Row],[Qsup Secção E]]=" -", " -", Tabela1[[#This Row],[Quantidade máxima (q) (tonelada)]]/Tabela1[[#This Row],[Qsup Secção E]])</f>
        <v xml:space="preserve"> -</v>
      </c>
      <c r="Z9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3" spans="2:27" s="1" customFormat="1" x14ac:dyDescent="0.3">
      <c r="B983" s="145"/>
      <c r="C983" s="146"/>
      <c r="D983" s="146"/>
      <c r="E983" s="146"/>
      <c r="F983" s="146"/>
      <c r="G983" s="146"/>
      <c r="H983" s="147"/>
      <c r="I983" s="146"/>
      <c r="J983" s="146"/>
      <c r="K983" s="146"/>
      <c r="L9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3" s="151" t="str">
        <f>IF(Tabela1[[#This Row],[Qinf Secção H]]=" -", " -", Tabela1[[#This Row],[Quantidade máxima (q) (tonelada)]]/Tabela1[[#This Row],[Qinf Secção H]])</f>
        <v xml:space="preserve"> -</v>
      </c>
      <c r="U983" s="152" t="str">
        <f>IF(Tabela1[[#This Row],[Qinf Secção P]]=" -", " -", Tabela1[[#This Row],[Quantidade máxima (q) (tonelada)]]/Tabela1[[#This Row],[Qinf Secção P]])</f>
        <v xml:space="preserve"> -</v>
      </c>
      <c r="V983" s="153" t="str">
        <f>IF(Tabela1[[#This Row],[Qinf Secção E]]=" -", " -", Tabela1[[#This Row],[Quantidade máxima (q) (tonelada)]]/Tabela1[[#This Row],[Qinf Secção E]])</f>
        <v xml:space="preserve"> -</v>
      </c>
      <c r="W983" s="152" t="str">
        <f>IF(Tabela1[[#This Row],[Qsup Secção H]]=" -", " -", Tabela1[[#This Row],[Quantidade máxima (q) (tonelada)]]/Tabela1[[#This Row],[Qsup Secção H]])</f>
        <v xml:space="preserve"> -</v>
      </c>
      <c r="X983" s="152" t="str">
        <f>IF(Tabela1[[#This Row],[Qsup Secção P]]=" -", " -", Tabela1[[#This Row],[Quantidade máxima (q) (tonelada)]]/Tabela1[[#This Row],[Qsup Secção P]])</f>
        <v xml:space="preserve"> -</v>
      </c>
      <c r="Y983" s="153" t="str">
        <f>IF(Tabela1[[#This Row],[Qsup Secção E]]=" -", " -", Tabela1[[#This Row],[Quantidade máxima (q) (tonelada)]]/Tabela1[[#This Row],[Qsup Secção E]])</f>
        <v xml:space="preserve"> -</v>
      </c>
      <c r="Z9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4" spans="2:27" s="1" customFormat="1" x14ac:dyDescent="0.3">
      <c r="B984" s="145"/>
      <c r="C984" s="146"/>
      <c r="D984" s="146"/>
      <c r="E984" s="146"/>
      <c r="F984" s="146"/>
      <c r="G984" s="146"/>
      <c r="H984" s="147"/>
      <c r="I984" s="146"/>
      <c r="J984" s="146"/>
      <c r="K984" s="146"/>
      <c r="L9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4" s="151" t="str">
        <f>IF(Tabela1[[#This Row],[Qinf Secção H]]=" -", " -", Tabela1[[#This Row],[Quantidade máxima (q) (tonelada)]]/Tabela1[[#This Row],[Qinf Secção H]])</f>
        <v xml:space="preserve"> -</v>
      </c>
      <c r="U984" s="152" t="str">
        <f>IF(Tabela1[[#This Row],[Qinf Secção P]]=" -", " -", Tabela1[[#This Row],[Quantidade máxima (q) (tonelada)]]/Tabela1[[#This Row],[Qinf Secção P]])</f>
        <v xml:space="preserve"> -</v>
      </c>
      <c r="V984" s="153" t="str">
        <f>IF(Tabela1[[#This Row],[Qinf Secção E]]=" -", " -", Tabela1[[#This Row],[Quantidade máxima (q) (tonelada)]]/Tabela1[[#This Row],[Qinf Secção E]])</f>
        <v xml:space="preserve"> -</v>
      </c>
      <c r="W984" s="152" t="str">
        <f>IF(Tabela1[[#This Row],[Qsup Secção H]]=" -", " -", Tabela1[[#This Row],[Quantidade máxima (q) (tonelada)]]/Tabela1[[#This Row],[Qsup Secção H]])</f>
        <v xml:space="preserve"> -</v>
      </c>
      <c r="X984" s="152" t="str">
        <f>IF(Tabela1[[#This Row],[Qsup Secção P]]=" -", " -", Tabela1[[#This Row],[Quantidade máxima (q) (tonelada)]]/Tabela1[[#This Row],[Qsup Secção P]])</f>
        <v xml:space="preserve"> -</v>
      </c>
      <c r="Y984" s="153" t="str">
        <f>IF(Tabela1[[#This Row],[Qsup Secção E]]=" -", " -", Tabela1[[#This Row],[Quantidade máxima (q) (tonelada)]]/Tabela1[[#This Row],[Qsup Secção E]])</f>
        <v xml:space="preserve"> -</v>
      </c>
      <c r="Z9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5" spans="2:27" s="1" customFormat="1" x14ac:dyDescent="0.3">
      <c r="B985" s="145"/>
      <c r="C985" s="146"/>
      <c r="D985" s="146"/>
      <c r="E985" s="146"/>
      <c r="F985" s="146"/>
      <c r="G985" s="146"/>
      <c r="H985" s="147"/>
      <c r="I985" s="146"/>
      <c r="J985" s="146"/>
      <c r="K985" s="146"/>
      <c r="L9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5" s="151" t="str">
        <f>IF(Tabela1[[#This Row],[Qinf Secção H]]=" -", " -", Tabela1[[#This Row],[Quantidade máxima (q) (tonelada)]]/Tabela1[[#This Row],[Qinf Secção H]])</f>
        <v xml:space="preserve"> -</v>
      </c>
      <c r="U985" s="152" t="str">
        <f>IF(Tabela1[[#This Row],[Qinf Secção P]]=" -", " -", Tabela1[[#This Row],[Quantidade máxima (q) (tonelada)]]/Tabela1[[#This Row],[Qinf Secção P]])</f>
        <v xml:space="preserve"> -</v>
      </c>
      <c r="V985" s="153" t="str">
        <f>IF(Tabela1[[#This Row],[Qinf Secção E]]=" -", " -", Tabela1[[#This Row],[Quantidade máxima (q) (tonelada)]]/Tabela1[[#This Row],[Qinf Secção E]])</f>
        <v xml:space="preserve"> -</v>
      </c>
      <c r="W985" s="152" t="str">
        <f>IF(Tabela1[[#This Row],[Qsup Secção H]]=" -", " -", Tabela1[[#This Row],[Quantidade máxima (q) (tonelada)]]/Tabela1[[#This Row],[Qsup Secção H]])</f>
        <v xml:space="preserve"> -</v>
      </c>
      <c r="X985" s="152" t="str">
        <f>IF(Tabela1[[#This Row],[Qsup Secção P]]=" -", " -", Tabela1[[#This Row],[Quantidade máxima (q) (tonelada)]]/Tabela1[[#This Row],[Qsup Secção P]])</f>
        <v xml:space="preserve"> -</v>
      </c>
      <c r="Y985" s="153" t="str">
        <f>IF(Tabela1[[#This Row],[Qsup Secção E]]=" -", " -", Tabela1[[#This Row],[Quantidade máxima (q) (tonelada)]]/Tabela1[[#This Row],[Qsup Secção E]])</f>
        <v xml:space="preserve"> -</v>
      </c>
      <c r="Z9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6" spans="2:27" s="1" customFormat="1" x14ac:dyDescent="0.3">
      <c r="B986" s="145"/>
      <c r="C986" s="146"/>
      <c r="D986" s="146"/>
      <c r="E986" s="146"/>
      <c r="F986" s="146"/>
      <c r="G986" s="146"/>
      <c r="H986" s="147"/>
      <c r="I986" s="146"/>
      <c r="J986" s="146"/>
      <c r="K986" s="146"/>
      <c r="L9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6" s="151" t="str">
        <f>IF(Tabela1[[#This Row],[Qinf Secção H]]=" -", " -", Tabela1[[#This Row],[Quantidade máxima (q) (tonelada)]]/Tabela1[[#This Row],[Qinf Secção H]])</f>
        <v xml:space="preserve"> -</v>
      </c>
      <c r="U986" s="152" t="str">
        <f>IF(Tabela1[[#This Row],[Qinf Secção P]]=" -", " -", Tabela1[[#This Row],[Quantidade máxima (q) (tonelada)]]/Tabela1[[#This Row],[Qinf Secção P]])</f>
        <v xml:space="preserve"> -</v>
      </c>
      <c r="V986" s="153" t="str">
        <f>IF(Tabela1[[#This Row],[Qinf Secção E]]=" -", " -", Tabela1[[#This Row],[Quantidade máxima (q) (tonelada)]]/Tabela1[[#This Row],[Qinf Secção E]])</f>
        <v xml:space="preserve"> -</v>
      </c>
      <c r="W986" s="152" t="str">
        <f>IF(Tabela1[[#This Row],[Qsup Secção H]]=" -", " -", Tabela1[[#This Row],[Quantidade máxima (q) (tonelada)]]/Tabela1[[#This Row],[Qsup Secção H]])</f>
        <v xml:space="preserve"> -</v>
      </c>
      <c r="X986" s="152" t="str">
        <f>IF(Tabela1[[#This Row],[Qsup Secção P]]=" -", " -", Tabela1[[#This Row],[Quantidade máxima (q) (tonelada)]]/Tabela1[[#This Row],[Qsup Secção P]])</f>
        <v xml:space="preserve"> -</v>
      </c>
      <c r="Y986" s="153" t="str">
        <f>IF(Tabela1[[#This Row],[Qsup Secção E]]=" -", " -", Tabela1[[#This Row],[Quantidade máxima (q) (tonelada)]]/Tabela1[[#This Row],[Qsup Secção E]])</f>
        <v xml:space="preserve"> -</v>
      </c>
      <c r="Z9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7" spans="2:27" s="1" customFormat="1" x14ac:dyDescent="0.3">
      <c r="B987" s="145"/>
      <c r="C987" s="146"/>
      <c r="D987" s="146"/>
      <c r="E987" s="146"/>
      <c r="F987" s="146"/>
      <c r="G987" s="146"/>
      <c r="H987" s="147"/>
      <c r="I987" s="146"/>
      <c r="J987" s="146"/>
      <c r="K987" s="146"/>
      <c r="L9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7" s="151" t="str">
        <f>IF(Tabela1[[#This Row],[Qinf Secção H]]=" -", " -", Tabela1[[#This Row],[Quantidade máxima (q) (tonelada)]]/Tabela1[[#This Row],[Qinf Secção H]])</f>
        <v xml:space="preserve"> -</v>
      </c>
      <c r="U987" s="152" t="str">
        <f>IF(Tabela1[[#This Row],[Qinf Secção P]]=" -", " -", Tabela1[[#This Row],[Quantidade máxima (q) (tonelada)]]/Tabela1[[#This Row],[Qinf Secção P]])</f>
        <v xml:space="preserve"> -</v>
      </c>
      <c r="V987" s="153" t="str">
        <f>IF(Tabela1[[#This Row],[Qinf Secção E]]=" -", " -", Tabela1[[#This Row],[Quantidade máxima (q) (tonelada)]]/Tabela1[[#This Row],[Qinf Secção E]])</f>
        <v xml:space="preserve"> -</v>
      </c>
      <c r="W987" s="152" t="str">
        <f>IF(Tabela1[[#This Row],[Qsup Secção H]]=" -", " -", Tabela1[[#This Row],[Quantidade máxima (q) (tonelada)]]/Tabela1[[#This Row],[Qsup Secção H]])</f>
        <v xml:space="preserve"> -</v>
      </c>
      <c r="X987" s="152" t="str">
        <f>IF(Tabela1[[#This Row],[Qsup Secção P]]=" -", " -", Tabela1[[#This Row],[Quantidade máxima (q) (tonelada)]]/Tabela1[[#This Row],[Qsup Secção P]])</f>
        <v xml:space="preserve"> -</v>
      </c>
      <c r="Y987" s="153" t="str">
        <f>IF(Tabela1[[#This Row],[Qsup Secção E]]=" -", " -", Tabela1[[#This Row],[Quantidade máxima (q) (tonelada)]]/Tabela1[[#This Row],[Qsup Secção E]])</f>
        <v xml:space="preserve"> -</v>
      </c>
      <c r="Z9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8" spans="2:27" s="1" customFormat="1" x14ac:dyDescent="0.3">
      <c r="B988" s="145"/>
      <c r="C988" s="146"/>
      <c r="D988" s="146"/>
      <c r="E988" s="146"/>
      <c r="F988" s="146"/>
      <c r="G988" s="146"/>
      <c r="H988" s="147"/>
      <c r="I988" s="146"/>
      <c r="J988" s="146"/>
      <c r="K988" s="146"/>
      <c r="L9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8" s="151" t="str">
        <f>IF(Tabela1[[#This Row],[Qinf Secção H]]=" -", " -", Tabela1[[#This Row],[Quantidade máxima (q) (tonelada)]]/Tabela1[[#This Row],[Qinf Secção H]])</f>
        <v xml:space="preserve"> -</v>
      </c>
      <c r="U988" s="152" t="str">
        <f>IF(Tabela1[[#This Row],[Qinf Secção P]]=" -", " -", Tabela1[[#This Row],[Quantidade máxima (q) (tonelada)]]/Tabela1[[#This Row],[Qinf Secção P]])</f>
        <v xml:space="preserve"> -</v>
      </c>
      <c r="V988" s="153" t="str">
        <f>IF(Tabela1[[#This Row],[Qinf Secção E]]=" -", " -", Tabela1[[#This Row],[Quantidade máxima (q) (tonelada)]]/Tabela1[[#This Row],[Qinf Secção E]])</f>
        <v xml:space="preserve"> -</v>
      </c>
      <c r="W988" s="152" t="str">
        <f>IF(Tabela1[[#This Row],[Qsup Secção H]]=" -", " -", Tabela1[[#This Row],[Quantidade máxima (q) (tonelada)]]/Tabela1[[#This Row],[Qsup Secção H]])</f>
        <v xml:space="preserve"> -</v>
      </c>
      <c r="X988" s="152" t="str">
        <f>IF(Tabela1[[#This Row],[Qsup Secção P]]=" -", " -", Tabela1[[#This Row],[Quantidade máxima (q) (tonelada)]]/Tabela1[[#This Row],[Qsup Secção P]])</f>
        <v xml:space="preserve"> -</v>
      </c>
      <c r="Y988" s="153" t="str">
        <f>IF(Tabela1[[#This Row],[Qsup Secção E]]=" -", " -", Tabela1[[#This Row],[Quantidade máxima (q) (tonelada)]]/Tabela1[[#This Row],[Qsup Secção E]])</f>
        <v xml:space="preserve"> -</v>
      </c>
      <c r="Z9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89" spans="2:27" s="1" customFormat="1" x14ac:dyDescent="0.3">
      <c r="B989" s="145"/>
      <c r="C989" s="146"/>
      <c r="D989" s="146"/>
      <c r="E989" s="146"/>
      <c r="F989" s="146"/>
      <c r="G989" s="146"/>
      <c r="H989" s="147"/>
      <c r="I989" s="146"/>
      <c r="J989" s="146"/>
      <c r="K989" s="146"/>
      <c r="L9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89" s="151" t="str">
        <f>IF(Tabela1[[#This Row],[Qinf Secção H]]=" -", " -", Tabela1[[#This Row],[Quantidade máxima (q) (tonelada)]]/Tabela1[[#This Row],[Qinf Secção H]])</f>
        <v xml:space="preserve"> -</v>
      </c>
      <c r="U989" s="152" t="str">
        <f>IF(Tabela1[[#This Row],[Qinf Secção P]]=" -", " -", Tabela1[[#This Row],[Quantidade máxima (q) (tonelada)]]/Tabela1[[#This Row],[Qinf Secção P]])</f>
        <v xml:space="preserve"> -</v>
      </c>
      <c r="V989" s="153" t="str">
        <f>IF(Tabela1[[#This Row],[Qinf Secção E]]=" -", " -", Tabela1[[#This Row],[Quantidade máxima (q) (tonelada)]]/Tabela1[[#This Row],[Qinf Secção E]])</f>
        <v xml:space="preserve"> -</v>
      </c>
      <c r="W989" s="152" t="str">
        <f>IF(Tabela1[[#This Row],[Qsup Secção H]]=" -", " -", Tabela1[[#This Row],[Quantidade máxima (q) (tonelada)]]/Tabela1[[#This Row],[Qsup Secção H]])</f>
        <v xml:space="preserve"> -</v>
      </c>
      <c r="X989" s="152" t="str">
        <f>IF(Tabela1[[#This Row],[Qsup Secção P]]=" -", " -", Tabela1[[#This Row],[Quantidade máxima (q) (tonelada)]]/Tabela1[[#This Row],[Qsup Secção P]])</f>
        <v xml:space="preserve"> -</v>
      </c>
      <c r="Y989" s="153" t="str">
        <f>IF(Tabela1[[#This Row],[Qsup Secção E]]=" -", " -", Tabela1[[#This Row],[Quantidade máxima (q) (tonelada)]]/Tabela1[[#This Row],[Qsup Secção E]])</f>
        <v xml:space="preserve"> -</v>
      </c>
      <c r="Z9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0" spans="2:27" s="1" customFormat="1" x14ac:dyDescent="0.3">
      <c r="B990" s="145"/>
      <c r="C990" s="146"/>
      <c r="D990" s="146"/>
      <c r="E990" s="146"/>
      <c r="F990" s="146"/>
      <c r="G990" s="146"/>
      <c r="H990" s="147"/>
      <c r="I990" s="146"/>
      <c r="J990" s="146"/>
      <c r="K990" s="146"/>
      <c r="L9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0" s="151" t="str">
        <f>IF(Tabela1[[#This Row],[Qinf Secção H]]=" -", " -", Tabela1[[#This Row],[Quantidade máxima (q) (tonelada)]]/Tabela1[[#This Row],[Qinf Secção H]])</f>
        <v xml:space="preserve"> -</v>
      </c>
      <c r="U990" s="152" t="str">
        <f>IF(Tabela1[[#This Row],[Qinf Secção P]]=" -", " -", Tabela1[[#This Row],[Quantidade máxima (q) (tonelada)]]/Tabela1[[#This Row],[Qinf Secção P]])</f>
        <v xml:space="preserve"> -</v>
      </c>
      <c r="V990" s="153" t="str">
        <f>IF(Tabela1[[#This Row],[Qinf Secção E]]=" -", " -", Tabela1[[#This Row],[Quantidade máxima (q) (tonelada)]]/Tabela1[[#This Row],[Qinf Secção E]])</f>
        <v xml:space="preserve"> -</v>
      </c>
      <c r="W990" s="152" t="str">
        <f>IF(Tabela1[[#This Row],[Qsup Secção H]]=" -", " -", Tabela1[[#This Row],[Quantidade máxima (q) (tonelada)]]/Tabela1[[#This Row],[Qsup Secção H]])</f>
        <v xml:space="preserve"> -</v>
      </c>
      <c r="X990" s="152" t="str">
        <f>IF(Tabela1[[#This Row],[Qsup Secção P]]=" -", " -", Tabela1[[#This Row],[Quantidade máxima (q) (tonelada)]]/Tabela1[[#This Row],[Qsup Secção P]])</f>
        <v xml:space="preserve"> -</v>
      </c>
      <c r="Y990" s="153" t="str">
        <f>IF(Tabela1[[#This Row],[Qsup Secção E]]=" -", " -", Tabela1[[#This Row],[Quantidade máxima (q) (tonelada)]]/Tabela1[[#This Row],[Qsup Secção E]])</f>
        <v xml:space="preserve"> -</v>
      </c>
      <c r="Z9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1" spans="2:27" s="1" customFormat="1" x14ac:dyDescent="0.3">
      <c r="B991" s="145"/>
      <c r="C991" s="146"/>
      <c r="D991" s="146"/>
      <c r="E991" s="146"/>
      <c r="F991" s="146"/>
      <c r="G991" s="146"/>
      <c r="H991" s="147"/>
      <c r="I991" s="146"/>
      <c r="J991" s="146"/>
      <c r="K991" s="146"/>
      <c r="L9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1" s="151" t="str">
        <f>IF(Tabela1[[#This Row],[Qinf Secção H]]=" -", " -", Tabela1[[#This Row],[Quantidade máxima (q) (tonelada)]]/Tabela1[[#This Row],[Qinf Secção H]])</f>
        <v xml:space="preserve"> -</v>
      </c>
      <c r="U991" s="152" t="str">
        <f>IF(Tabela1[[#This Row],[Qinf Secção P]]=" -", " -", Tabela1[[#This Row],[Quantidade máxima (q) (tonelada)]]/Tabela1[[#This Row],[Qinf Secção P]])</f>
        <v xml:space="preserve"> -</v>
      </c>
      <c r="V991" s="153" t="str">
        <f>IF(Tabela1[[#This Row],[Qinf Secção E]]=" -", " -", Tabela1[[#This Row],[Quantidade máxima (q) (tonelada)]]/Tabela1[[#This Row],[Qinf Secção E]])</f>
        <v xml:space="preserve"> -</v>
      </c>
      <c r="W991" s="152" t="str">
        <f>IF(Tabela1[[#This Row],[Qsup Secção H]]=" -", " -", Tabela1[[#This Row],[Quantidade máxima (q) (tonelada)]]/Tabela1[[#This Row],[Qsup Secção H]])</f>
        <v xml:space="preserve"> -</v>
      </c>
      <c r="X991" s="152" t="str">
        <f>IF(Tabela1[[#This Row],[Qsup Secção P]]=" -", " -", Tabela1[[#This Row],[Quantidade máxima (q) (tonelada)]]/Tabela1[[#This Row],[Qsup Secção P]])</f>
        <v xml:space="preserve"> -</v>
      </c>
      <c r="Y991" s="153" t="str">
        <f>IF(Tabela1[[#This Row],[Qsup Secção E]]=" -", " -", Tabela1[[#This Row],[Quantidade máxima (q) (tonelada)]]/Tabela1[[#This Row],[Qsup Secção E]])</f>
        <v xml:space="preserve"> -</v>
      </c>
      <c r="Z9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2" spans="2:27" s="1" customFormat="1" x14ac:dyDescent="0.3">
      <c r="B992" s="145"/>
      <c r="C992" s="146"/>
      <c r="D992" s="146"/>
      <c r="E992" s="146"/>
      <c r="F992" s="146"/>
      <c r="G992" s="146"/>
      <c r="H992" s="147"/>
      <c r="I992" s="146"/>
      <c r="J992" s="146"/>
      <c r="K992" s="146"/>
      <c r="L9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2" s="151" t="str">
        <f>IF(Tabela1[[#This Row],[Qinf Secção H]]=" -", " -", Tabela1[[#This Row],[Quantidade máxima (q) (tonelada)]]/Tabela1[[#This Row],[Qinf Secção H]])</f>
        <v xml:space="preserve"> -</v>
      </c>
      <c r="U992" s="152" t="str">
        <f>IF(Tabela1[[#This Row],[Qinf Secção P]]=" -", " -", Tabela1[[#This Row],[Quantidade máxima (q) (tonelada)]]/Tabela1[[#This Row],[Qinf Secção P]])</f>
        <v xml:space="preserve"> -</v>
      </c>
      <c r="V992" s="153" t="str">
        <f>IF(Tabela1[[#This Row],[Qinf Secção E]]=" -", " -", Tabela1[[#This Row],[Quantidade máxima (q) (tonelada)]]/Tabela1[[#This Row],[Qinf Secção E]])</f>
        <v xml:space="preserve"> -</v>
      </c>
      <c r="W992" s="152" t="str">
        <f>IF(Tabela1[[#This Row],[Qsup Secção H]]=" -", " -", Tabela1[[#This Row],[Quantidade máxima (q) (tonelada)]]/Tabela1[[#This Row],[Qsup Secção H]])</f>
        <v xml:space="preserve"> -</v>
      </c>
      <c r="X992" s="152" t="str">
        <f>IF(Tabela1[[#This Row],[Qsup Secção P]]=" -", " -", Tabela1[[#This Row],[Quantidade máxima (q) (tonelada)]]/Tabela1[[#This Row],[Qsup Secção P]])</f>
        <v xml:space="preserve"> -</v>
      </c>
      <c r="Y992" s="153" t="str">
        <f>IF(Tabela1[[#This Row],[Qsup Secção E]]=" -", " -", Tabela1[[#This Row],[Quantidade máxima (q) (tonelada)]]/Tabela1[[#This Row],[Qsup Secção E]])</f>
        <v xml:space="preserve"> -</v>
      </c>
      <c r="Z9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3" spans="2:27" s="1" customFormat="1" x14ac:dyDescent="0.3">
      <c r="B993" s="145"/>
      <c r="C993" s="146"/>
      <c r="D993" s="146"/>
      <c r="E993" s="146"/>
      <c r="F993" s="146"/>
      <c r="G993" s="146"/>
      <c r="H993" s="147"/>
      <c r="I993" s="146"/>
      <c r="J993" s="146"/>
      <c r="K993" s="146"/>
      <c r="L9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3" s="151" t="str">
        <f>IF(Tabela1[[#This Row],[Qinf Secção H]]=" -", " -", Tabela1[[#This Row],[Quantidade máxima (q) (tonelada)]]/Tabela1[[#This Row],[Qinf Secção H]])</f>
        <v xml:space="preserve"> -</v>
      </c>
      <c r="U993" s="152" t="str">
        <f>IF(Tabela1[[#This Row],[Qinf Secção P]]=" -", " -", Tabela1[[#This Row],[Quantidade máxima (q) (tonelada)]]/Tabela1[[#This Row],[Qinf Secção P]])</f>
        <v xml:space="preserve"> -</v>
      </c>
      <c r="V993" s="153" t="str">
        <f>IF(Tabela1[[#This Row],[Qinf Secção E]]=" -", " -", Tabela1[[#This Row],[Quantidade máxima (q) (tonelada)]]/Tabela1[[#This Row],[Qinf Secção E]])</f>
        <v xml:space="preserve"> -</v>
      </c>
      <c r="W993" s="152" t="str">
        <f>IF(Tabela1[[#This Row],[Qsup Secção H]]=" -", " -", Tabela1[[#This Row],[Quantidade máxima (q) (tonelada)]]/Tabela1[[#This Row],[Qsup Secção H]])</f>
        <v xml:space="preserve"> -</v>
      </c>
      <c r="X993" s="152" t="str">
        <f>IF(Tabela1[[#This Row],[Qsup Secção P]]=" -", " -", Tabela1[[#This Row],[Quantidade máxima (q) (tonelada)]]/Tabela1[[#This Row],[Qsup Secção P]])</f>
        <v xml:space="preserve"> -</v>
      </c>
      <c r="Y993" s="153" t="str">
        <f>IF(Tabela1[[#This Row],[Qsup Secção E]]=" -", " -", Tabela1[[#This Row],[Quantidade máxima (q) (tonelada)]]/Tabela1[[#This Row],[Qsup Secção E]])</f>
        <v xml:space="preserve"> -</v>
      </c>
      <c r="Z9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4" spans="2:27" s="1" customFormat="1" x14ac:dyDescent="0.3">
      <c r="B994" s="145"/>
      <c r="C994" s="146"/>
      <c r="D994" s="146"/>
      <c r="E994" s="146"/>
      <c r="F994" s="146"/>
      <c r="G994" s="146"/>
      <c r="H994" s="147"/>
      <c r="I994" s="146"/>
      <c r="J994" s="146"/>
      <c r="K994" s="146"/>
      <c r="L9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4" s="151" t="str">
        <f>IF(Tabela1[[#This Row],[Qinf Secção H]]=" -", " -", Tabela1[[#This Row],[Quantidade máxima (q) (tonelada)]]/Tabela1[[#This Row],[Qinf Secção H]])</f>
        <v xml:space="preserve"> -</v>
      </c>
      <c r="U994" s="152" t="str">
        <f>IF(Tabela1[[#This Row],[Qinf Secção P]]=" -", " -", Tabela1[[#This Row],[Quantidade máxima (q) (tonelada)]]/Tabela1[[#This Row],[Qinf Secção P]])</f>
        <v xml:space="preserve"> -</v>
      </c>
      <c r="V994" s="153" t="str">
        <f>IF(Tabela1[[#This Row],[Qinf Secção E]]=" -", " -", Tabela1[[#This Row],[Quantidade máxima (q) (tonelada)]]/Tabela1[[#This Row],[Qinf Secção E]])</f>
        <v xml:space="preserve"> -</v>
      </c>
      <c r="W994" s="152" t="str">
        <f>IF(Tabela1[[#This Row],[Qsup Secção H]]=" -", " -", Tabela1[[#This Row],[Quantidade máxima (q) (tonelada)]]/Tabela1[[#This Row],[Qsup Secção H]])</f>
        <v xml:space="preserve"> -</v>
      </c>
      <c r="X994" s="152" t="str">
        <f>IF(Tabela1[[#This Row],[Qsup Secção P]]=" -", " -", Tabela1[[#This Row],[Quantidade máxima (q) (tonelada)]]/Tabela1[[#This Row],[Qsup Secção P]])</f>
        <v xml:space="preserve"> -</v>
      </c>
      <c r="Y994" s="153" t="str">
        <f>IF(Tabela1[[#This Row],[Qsup Secção E]]=" -", " -", Tabela1[[#This Row],[Quantidade máxima (q) (tonelada)]]/Tabela1[[#This Row],[Qsup Secção E]])</f>
        <v xml:space="preserve"> -</v>
      </c>
      <c r="Z9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5" spans="2:27" s="1" customFormat="1" x14ac:dyDescent="0.3">
      <c r="B995" s="145"/>
      <c r="C995" s="146"/>
      <c r="D995" s="146"/>
      <c r="E995" s="146"/>
      <c r="F995" s="146"/>
      <c r="G995" s="146"/>
      <c r="H995" s="147"/>
      <c r="I995" s="146"/>
      <c r="J995" s="146"/>
      <c r="K995" s="146"/>
      <c r="L9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5" s="151" t="str">
        <f>IF(Tabela1[[#This Row],[Qinf Secção H]]=" -", " -", Tabela1[[#This Row],[Quantidade máxima (q) (tonelada)]]/Tabela1[[#This Row],[Qinf Secção H]])</f>
        <v xml:space="preserve"> -</v>
      </c>
      <c r="U995" s="152" t="str">
        <f>IF(Tabela1[[#This Row],[Qinf Secção P]]=" -", " -", Tabela1[[#This Row],[Quantidade máxima (q) (tonelada)]]/Tabela1[[#This Row],[Qinf Secção P]])</f>
        <v xml:space="preserve"> -</v>
      </c>
      <c r="V995" s="153" t="str">
        <f>IF(Tabela1[[#This Row],[Qinf Secção E]]=" -", " -", Tabela1[[#This Row],[Quantidade máxima (q) (tonelada)]]/Tabela1[[#This Row],[Qinf Secção E]])</f>
        <v xml:space="preserve"> -</v>
      </c>
      <c r="W995" s="152" t="str">
        <f>IF(Tabela1[[#This Row],[Qsup Secção H]]=" -", " -", Tabela1[[#This Row],[Quantidade máxima (q) (tonelada)]]/Tabela1[[#This Row],[Qsup Secção H]])</f>
        <v xml:space="preserve"> -</v>
      </c>
      <c r="X995" s="152" t="str">
        <f>IF(Tabela1[[#This Row],[Qsup Secção P]]=" -", " -", Tabela1[[#This Row],[Quantidade máxima (q) (tonelada)]]/Tabela1[[#This Row],[Qsup Secção P]])</f>
        <v xml:space="preserve"> -</v>
      </c>
      <c r="Y995" s="153" t="str">
        <f>IF(Tabela1[[#This Row],[Qsup Secção E]]=" -", " -", Tabela1[[#This Row],[Quantidade máxima (q) (tonelada)]]/Tabela1[[#This Row],[Qsup Secção E]])</f>
        <v xml:space="preserve"> -</v>
      </c>
      <c r="Z9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6" spans="2:27" s="1" customFormat="1" x14ac:dyDescent="0.3">
      <c r="B996" s="145"/>
      <c r="C996" s="146"/>
      <c r="D996" s="146"/>
      <c r="E996" s="146"/>
      <c r="F996" s="146"/>
      <c r="G996" s="146"/>
      <c r="H996" s="147"/>
      <c r="I996" s="146"/>
      <c r="J996" s="146"/>
      <c r="K996" s="146"/>
      <c r="L9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6" s="151" t="str">
        <f>IF(Tabela1[[#This Row],[Qinf Secção H]]=" -", " -", Tabela1[[#This Row],[Quantidade máxima (q) (tonelada)]]/Tabela1[[#This Row],[Qinf Secção H]])</f>
        <v xml:space="preserve"> -</v>
      </c>
      <c r="U996" s="152" t="str">
        <f>IF(Tabela1[[#This Row],[Qinf Secção P]]=" -", " -", Tabela1[[#This Row],[Quantidade máxima (q) (tonelada)]]/Tabela1[[#This Row],[Qinf Secção P]])</f>
        <v xml:space="preserve"> -</v>
      </c>
      <c r="V996" s="153" t="str">
        <f>IF(Tabela1[[#This Row],[Qinf Secção E]]=" -", " -", Tabela1[[#This Row],[Quantidade máxima (q) (tonelada)]]/Tabela1[[#This Row],[Qinf Secção E]])</f>
        <v xml:space="preserve"> -</v>
      </c>
      <c r="W996" s="152" t="str">
        <f>IF(Tabela1[[#This Row],[Qsup Secção H]]=" -", " -", Tabela1[[#This Row],[Quantidade máxima (q) (tonelada)]]/Tabela1[[#This Row],[Qsup Secção H]])</f>
        <v xml:space="preserve"> -</v>
      </c>
      <c r="X996" s="152" t="str">
        <f>IF(Tabela1[[#This Row],[Qsup Secção P]]=" -", " -", Tabela1[[#This Row],[Quantidade máxima (q) (tonelada)]]/Tabela1[[#This Row],[Qsup Secção P]])</f>
        <v xml:space="preserve"> -</v>
      </c>
      <c r="Y996" s="153" t="str">
        <f>IF(Tabela1[[#This Row],[Qsup Secção E]]=" -", " -", Tabela1[[#This Row],[Quantidade máxima (q) (tonelada)]]/Tabela1[[#This Row],[Qsup Secção E]])</f>
        <v xml:space="preserve"> -</v>
      </c>
      <c r="Z9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7" spans="2:27" s="1" customFormat="1" x14ac:dyDescent="0.3">
      <c r="B997" s="145"/>
      <c r="C997" s="146"/>
      <c r="D997" s="146"/>
      <c r="E997" s="146"/>
      <c r="F997" s="146"/>
      <c r="G997" s="146"/>
      <c r="H997" s="147"/>
      <c r="I997" s="146"/>
      <c r="J997" s="146"/>
      <c r="K997" s="146"/>
      <c r="L9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7" s="151" t="str">
        <f>IF(Tabela1[[#This Row],[Qinf Secção H]]=" -", " -", Tabela1[[#This Row],[Quantidade máxima (q) (tonelada)]]/Tabela1[[#This Row],[Qinf Secção H]])</f>
        <v xml:space="preserve"> -</v>
      </c>
      <c r="U997" s="152" t="str">
        <f>IF(Tabela1[[#This Row],[Qinf Secção P]]=" -", " -", Tabela1[[#This Row],[Quantidade máxima (q) (tonelada)]]/Tabela1[[#This Row],[Qinf Secção P]])</f>
        <v xml:space="preserve"> -</v>
      </c>
      <c r="V997" s="153" t="str">
        <f>IF(Tabela1[[#This Row],[Qinf Secção E]]=" -", " -", Tabela1[[#This Row],[Quantidade máxima (q) (tonelada)]]/Tabela1[[#This Row],[Qinf Secção E]])</f>
        <v xml:space="preserve"> -</v>
      </c>
      <c r="W997" s="152" t="str">
        <f>IF(Tabela1[[#This Row],[Qsup Secção H]]=" -", " -", Tabela1[[#This Row],[Quantidade máxima (q) (tonelada)]]/Tabela1[[#This Row],[Qsup Secção H]])</f>
        <v xml:space="preserve"> -</v>
      </c>
      <c r="X997" s="152" t="str">
        <f>IF(Tabela1[[#This Row],[Qsup Secção P]]=" -", " -", Tabela1[[#This Row],[Quantidade máxima (q) (tonelada)]]/Tabela1[[#This Row],[Qsup Secção P]])</f>
        <v xml:space="preserve"> -</v>
      </c>
      <c r="Y997" s="153" t="str">
        <f>IF(Tabela1[[#This Row],[Qsup Secção E]]=" -", " -", Tabela1[[#This Row],[Quantidade máxima (q) (tonelada)]]/Tabela1[[#This Row],[Qsup Secção E]])</f>
        <v xml:space="preserve"> -</v>
      </c>
      <c r="Z9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8" spans="2:27" s="1" customFormat="1" x14ac:dyDescent="0.3">
      <c r="B998" s="145"/>
      <c r="C998" s="146"/>
      <c r="D998" s="146"/>
      <c r="E998" s="146"/>
      <c r="F998" s="146"/>
      <c r="G998" s="146"/>
      <c r="H998" s="147"/>
      <c r="I998" s="146"/>
      <c r="J998" s="146"/>
      <c r="K998" s="146"/>
      <c r="L9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8" s="151" t="str">
        <f>IF(Tabela1[[#This Row],[Qinf Secção H]]=" -", " -", Tabela1[[#This Row],[Quantidade máxima (q) (tonelada)]]/Tabela1[[#This Row],[Qinf Secção H]])</f>
        <v xml:space="preserve"> -</v>
      </c>
      <c r="U998" s="152" t="str">
        <f>IF(Tabela1[[#This Row],[Qinf Secção P]]=" -", " -", Tabela1[[#This Row],[Quantidade máxima (q) (tonelada)]]/Tabela1[[#This Row],[Qinf Secção P]])</f>
        <v xml:space="preserve"> -</v>
      </c>
      <c r="V998" s="153" t="str">
        <f>IF(Tabela1[[#This Row],[Qinf Secção E]]=" -", " -", Tabela1[[#This Row],[Quantidade máxima (q) (tonelada)]]/Tabela1[[#This Row],[Qinf Secção E]])</f>
        <v xml:space="preserve"> -</v>
      </c>
      <c r="W998" s="152" t="str">
        <f>IF(Tabela1[[#This Row],[Qsup Secção H]]=" -", " -", Tabela1[[#This Row],[Quantidade máxima (q) (tonelada)]]/Tabela1[[#This Row],[Qsup Secção H]])</f>
        <v xml:space="preserve"> -</v>
      </c>
      <c r="X998" s="152" t="str">
        <f>IF(Tabela1[[#This Row],[Qsup Secção P]]=" -", " -", Tabela1[[#This Row],[Quantidade máxima (q) (tonelada)]]/Tabela1[[#This Row],[Qsup Secção P]])</f>
        <v xml:space="preserve"> -</v>
      </c>
      <c r="Y998" s="153" t="str">
        <f>IF(Tabela1[[#This Row],[Qsup Secção E]]=" -", " -", Tabela1[[#This Row],[Quantidade máxima (q) (tonelada)]]/Tabela1[[#This Row],[Qsup Secção E]])</f>
        <v xml:space="preserve"> -</v>
      </c>
      <c r="Z9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999" spans="2:27" s="1" customFormat="1" x14ac:dyDescent="0.3">
      <c r="B999" s="145"/>
      <c r="C999" s="146"/>
      <c r="D999" s="146"/>
      <c r="E999" s="146"/>
      <c r="F999" s="146"/>
      <c r="G999" s="146"/>
      <c r="H999" s="147"/>
      <c r="I999" s="146"/>
      <c r="J999" s="146"/>
      <c r="K999" s="146"/>
      <c r="L9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9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9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9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9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9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9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9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999" s="151" t="str">
        <f>IF(Tabela1[[#This Row],[Qinf Secção H]]=" -", " -", Tabela1[[#This Row],[Quantidade máxima (q) (tonelada)]]/Tabela1[[#This Row],[Qinf Secção H]])</f>
        <v xml:space="preserve"> -</v>
      </c>
      <c r="U999" s="152" t="str">
        <f>IF(Tabela1[[#This Row],[Qinf Secção P]]=" -", " -", Tabela1[[#This Row],[Quantidade máxima (q) (tonelada)]]/Tabela1[[#This Row],[Qinf Secção P]])</f>
        <v xml:space="preserve"> -</v>
      </c>
      <c r="V999" s="153" t="str">
        <f>IF(Tabela1[[#This Row],[Qinf Secção E]]=" -", " -", Tabela1[[#This Row],[Quantidade máxima (q) (tonelada)]]/Tabela1[[#This Row],[Qinf Secção E]])</f>
        <v xml:space="preserve"> -</v>
      </c>
      <c r="W999" s="152" t="str">
        <f>IF(Tabela1[[#This Row],[Qsup Secção H]]=" -", " -", Tabela1[[#This Row],[Quantidade máxima (q) (tonelada)]]/Tabela1[[#This Row],[Qsup Secção H]])</f>
        <v xml:space="preserve"> -</v>
      </c>
      <c r="X999" s="152" t="str">
        <f>IF(Tabela1[[#This Row],[Qsup Secção P]]=" -", " -", Tabela1[[#This Row],[Quantidade máxima (q) (tonelada)]]/Tabela1[[#This Row],[Qsup Secção P]])</f>
        <v xml:space="preserve"> -</v>
      </c>
      <c r="Y999" s="153" t="str">
        <f>IF(Tabela1[[#This Row],[Qsup Secção E]]=" -", " -", Tabela1[[#This Row],[Quantidade máxima (q) (tonelada)]]/Tabela1[[#This Row],[Qsup Secção E]])</f>
        <v xml:space="preserve"> -</v>
      </c>
      <c r="Z9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9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0" spans="2:27" s="1" customFormat="1" x14ac:dyDescent="0.3">
      <c r="B1000" s="145"/>
      <c r="C1000" s="146"/>
      <c r="D1000" s="146"/>
      <c r="E1000" s="146"/>
      <c r="F1000" s="146"/>
      <c r="G1000" s="146"/>
      <c r="H1000" s="147"/>
      <c r="I1000" s="146"/>
      <c r="J1000" s="146"/>
      <c r="K1000" s="146"/>
      <c r="L10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0" s="151" t="str">
        <f>IF(Tabela1[[#This Row],[Qinf Secção H]]=" -", " -", Tabela1[[#This Row],[Quantidade máxima (q) (tonelada)]]/Tabela1[[#This Row],[Qinf Secção H]])</f>
        <v xml:space="preserve"> -</v>
      </c>
      <c r="U1000" s="152" t="str">
        <f>IF(Tabela1[[#This Row],[Qinf Secção P]]=" -", " -", Tabela1[[#This Row],[Quantidade máxima (q) (tonelada)]]/Tabela1[[#This Row],[Qinf Secção P]])</f>
        <v xml:space="preserve"> -</v>
      </c>
      <c r="V1000" s="153" t="str">
        <f>IF(Tabela1[[#This Row],[Qinf Secção E]]=" -", " -", Tabela1[[#This Row],[Quantidade máxima (q) (tonelada)]]/Tabela1[[#This Row],[Qinf Secção E]])</f>
        <v xml:space="preserve"> -</v>
      </c>
      <c r="W1000" s="152" t="str">
        <f>IF(Tabela1[[#This Row],[Qsup Secção H]]=" -", " -", Tabela1[[#This Row],[Quantidade máxima (q) (tonelada)]]/Tabela1[[#This Row],[Qsup Secção H]])</f>
        <v xml:space="preserve"> -</v>
      </c>
      <c r="X1000" s="152" t="str">
        <f>IF(Tabela1[[#This Row],[Qsup Secção P]]=" -", " -", Tabela1[[#This Row],[Quantidade máxima (q) (tonelada)]]/Tabela1[[#This Row],[Qsup Secção P]])</f>
        <v xml:space="preserve"> -</v>
      </c>
      <c r="Y1000" s="153" t="str">
        <f>IF(Tabela1[[#This Row],[Qsup Secção E]]=" -", " -", Tabela1[[#This Row],[Quantidade máxima (q) (tonelada)]]/Tabela1[[#This Row],[Qsup Secção E]])</f>
        <v xml:space="preserve"> -</v>
      </c>
      <c r="Z10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1" spans="2:27" s="1" customFormat="1" x14ac:dyDescent="0.3">
      <c r="B1001" s="145"/>
      <c r="C1001" s="146"/>
      <c r="D1001" s="146"/>
      <c r="E1001" s="146"/>
      <c r="F1001" s="146"/>
      <c r="G1001" s="146"/>
      <c r="H1001" s="147"/>
      <c r="I1001" s="146"/>
      <c r="J1001" s="146"/>
      <c r="K1001" s="146"/>
      <c r="L10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1" s="151" t="str">
        <f>IF(Tabela1[[#This Row],[Qinf Secção H]]=" -", " -", Tabela1[[#This Row],[Quantidade máxima (q) (tonelada)]]/Tabela1[[#This Row],[Qinf Secção H]])</f>
        <v xml:space="preserve"> -</v>
      </c>
      <c r="U1001" s="152" t="str">
        <f>IF(Tabela1[[#This Row],[Qinf Secção P]]=" -", " -", Tabela1[[#This Row],[Quantidade máxima (q) (tonelada)]]/Tabela1[[#This Row],[Qinf Secção P]])</f>
        <v xml:space="preserve"> -</v>
      </c>
      <c r="V1001" s="153" t="str">
        <f>IF(Tabela1[[#This Row],[Qinf Secção E]]=" -", " -", Tabela1[[#This Row],[Quantidade máxima (q) (tonelada)]]/Tabela1[[#This Row],[Qinf Secção E]])</f>
        <v xml:space="preserve"> -</v>
      </c>
      <c r="W1001" s="152" t="str">
        <f>IF(Tabela1[[#This Row],[Qsup Secção H]]=" -", " -", Tabela1[[#This Row],[Quantidade máxima (q) (tonelada)]]/Tabela1[[#This Row],[Qsup Secção H]])</f>
        <v xml:space="preserve"> -</v>
      </c>
      <c r="X1001" s="152" t="str">
        <f>IF(Tabela1[[#This Row],[Qsup Secção P]]=" -", " -", Tabela1[[#This Row],[Quantidade máxima (q) (tonelada)]]/Tabela1[[#This Row],[Qsup Secção P]])</f>
        <v xml:space="preserve"> -</v>
      </c>
      <c r="Y1001" s="153" t="str">
        <f>IF(Tabela1[[#This Row],[Qsup Secção E]]=" -", " -", Tabela1[[#This Row],[Quantidade máxima (q) (tonelada)]]/Tabela1[[#This Row],[Qsup Secção E]])</f>
        <v xml:space="preserve"> -</v>
      </c>
      <c r="Z10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2" spans="2:27" s="1" customFormat="1" x14ac:dyDescent="0.3">
      <c r="B1002" s="145"/>
      <c r="C1002" s="146"/>
      <c r="D1002" s="146"/>
      <c r="E1002" s="146"/>
      <c r="F1002" s="146"/>
      <c r="G1002" s="146"/>
      <c r="H1002" s="147"/>
      <c r="I1002" s="146"/>
      <c r="J1002" s="146"/>
      <c r="K1002" s="146"/>
      <c r="L10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2" s="151" t="str">
        <f>IF(Tabela1[[#This Row],[Qinf Secção H]]=" -", " -", Tabela1[[#This Row],[Quantidade máxima (q) (tonelada)]]/Tabela1[[#This Row],[Qinf Secção H]])</f>
        <v xml:space="preserve"> -</v>
      </c>
      <c r="U1002" s="152" t="str">
        <f>IF(Tabela1[[#This Row],[Qinf Secção P]]=" -", " -", Tabela1[[#This Row],[Quantidade máxima (q) (tonelada)]]/Tabela1[[#This Row],[Qinf Secção P]])</f>
        <v xml:space="preserve"> -</v>
      </c>
      <c r="V1002" s="153" t="str">
        <f>IF(Tabela1[[#This Row],[Qinf Secção E]]=" -", " -", Tabela1[[#This Row],[Quantidade máxima (q) (tonelada)]]/Tabela1[[#This Row],[Qinf Secção E]])</f>
        <v xml:space="preserve"> -</v>
      </c>
      <c r="W1002" s="152" t="str">
        <f>IF(Tabela1[[#This Row],[Qsup Secção H]]=" -", " -", Tabela1[[#This Row],[Quantidade máxima (q) (tonelada)]]/Tabela1[[#This Row],[Qsup Secção H]])</f>
        <v xml:space="preserve"> -</v>
      </c>
      <c r="X1002" s="152" t="str">
        <f>IF(Tabela1[[#This Row],[Qsup Secção P]]=" -", " -", Tabela1[[#This Row],[Quantidade máxima (q) (tonelada)]]/Tabela1[[#This Row],[Qsup Secção P]])</f>
        <v xml:space="preserve"> -</v>
      </c>
      <c r="Y1002" s="153" t="str">
        <f>IF(Tabela1[[#This Row],[Qsup Secção E]]=" -", " -", Tabela1[[#This Row],[Quantidade máxima (q) (tonelada)]]/Tabela1[[#This Row],[Qsup Secção E]])</f>
        <v xml:space="preserve"> -</v>
      </c>
      <c r="Z10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3" spans="2:27" s="1" customFormat="1" x14ac:dyDescent="0.3">
      <c r="B1003" s="145"/>
      <c r="C1003" s="146"/>
      <c r="D1003" s="146"/>
      <c r="E1003" s="146"/>
      <c r="F1003" s="146"/>
      <c r="G1003" s="146"/>
      <c r="H1003" s="147"/>
      <c r="I1003" s="146"/>
      <c r="J1003" s="146"/>
      <c r="K1003" s="146"/>
      <c r="L10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3" s="151" t="str">
        <f>IF(Tabela1[[#This Row],[Qinf Secção H]]=" -", " -", Tabela1[[#This Row],[Quantidade máxima (q) (tonelada)]]/Tabela1[[#This Row],[Qinf Secção H]])</f>
        <v xml:space="preserve"> -</v>
      </c>
      <c r="U1003" s="152" t="str">
        <f>IF(Tabela1[[#This Row],[Qinf Secção P]]=" -", " -", Tabela1[[#This Row],[Quantidade máxima (q) (tonelada)]]/Tabela1[[#This Row],[Qinf Secção P]])</f>
        <v xml:space="preserve"> -</v>
      </c>
      <c r="V1003" s="153" t="str">
        <f>IF(Tabela1[[#This Row],[Qinf Secção E]]=" -", " -", Tabela1[[#This Row],[Quantidade máxima (q) (tonelada)]]/Tabela1[[#This Row],[Qinf Secção E]])</f>
        <v xml:space="preserve"> -</v>
      </c>
      <c r="W1003" s="152" t="str">
        <f>IF(Tabela1[[#This Row],[Qsup Secção H]]=" -", " -", Tabela1[[#This Row],[Quantidade máxima (q) (tonelada)]]/Tabela1[[#This Row],[Qsup Secção H]])</f>
        <v xml:space="preserve"> -</v>
      </c>
      <c r="X1003" s="152" t="str">
        <f>IF(Tabela1[[#This Row],[Qsup Secção P]]=" -", " -", Tabela1[[#This Row],[Quantidade máxima (q) (tonelada)]]/Tabela1[[#This Row],[Qsup Secção P]])</f>
        <v xml:space="preserve"> -</v>
      </c>
      <c r="Y1003" s="153" t="str">
        <f>IF(Tabela1[[#This Row],[Qsup Secção E]]=" -", " -", Tabela1[[#This Row],[Quantidade máxima (q) (tonelada)]]/Tabela1[[#This Row],[Qsup Secção E]])</f>
        <v xml:space="preserve"> -</v>
      </c>
      <c r="Z10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4" spans="2:27" s="1" customFormat="1" x14ac:dyDescent="0.3">
      <c r="B1004" s="145"/>
      <c r="C1004" s="146"/>
      <c r="D1004" s="146"/>
      <c r="E1004" s="146"/>
      <c r="F1004" s="146"/>
      <c r="G1004" s="146"/>
      <c r="H1004" s="147"/>
      <c r="I1004" s="146"/>
      <c r="J1004" s="146"/>
      <c r="K1004" s="146"/>
      <c r="L10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4" s="151" t="str">
        <f>IF(Tabela1[[#This Row],[Qinf Secção H]]=" -", " -", Tabela1[[#This Row],[Quantidade máxima (q) (tonelada)]]/Tabela1[[#This Row],[Qinf Secção H]])</f>
        <v xml:space="preserve"> -</v>
      </c>
      <c r="U1004" s="152" t="str">
        <f>IF(Tabela1[[#This Row],[Qinf Secção P]]=" -", " -", Tabela1[[#This Row],[Quantidade máxima (q) (tonelada)]]/Tabela1[[#This Row],[Qinf Secção P]])</f>
        <v xml:space="preserve"> -</v>
      </c>
      <c r="V1004" s="153" t="str">
        <f>IF(Tabela1[[#This Row],[Qinf Secção E]]=" -", " -", Tabela1[[#This Row],[Quantidade máxima (q) (tonelada)]]/Tabela1[[#This Row],[Qinf Secção E]])</f>
        <v xml:space="preserve"> -</v>
      </c>
      <c r="W1004" s="152" t="str">
        <f>IF(Tabela1[[#This Row],[Qsup Secção H]]=" -", " -", Tabela1[[#This Row],[Quantidade máxima (q) (tonelada)]]/Tabela1[[#This Row],[Qsup Secção H]])</f>
        <v xml:space="preserve"> -</v>
      </c>
      <c r="X1004" s="152" t="str">
        <f>IF(Tabela1[[#This Row],[Qsup Secção P]]=" -", " -", Tabela1[[#This Row],[Quantidade máxima (q) (tonelada)]]/Tabela1[[#This Row],[Qsup Secção P]])</f>
        <v xml:space="preserve"> -</v>
      </c>
      <c r="Y1004" s="153" t="str">
        <f>IF(Tabela1[[#This Row],[Qsup Secção E]]=" -", " -", Tabela1[[#This Row],[Quantidade máxima (q) (tonelada)]]/Tabela1[[#This Row],[Qsup Secção E]])</f>
        <v xml:space="preserve"> -</v>
      </c>
      <c r="Z10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5" spans="2:27" s="1" customFormat="1" x14ac:dyDescent="0.3">
      <c r="B1005" s="145"/>
      <c r="C1005" s="146"/>
      <c r="D1005" s="146"/>
      <c r="E1005" s="146"/>
      <c r="F1005" s="146"/>
      <c r="G1005" s="146"/>
      <c r="H1005" s="147"/>
      <c r="I1005" s="146"/>
      <c r="J1005" s="146"/>
      <c r="K1005" s="146"/>
      <c r="L10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5" s="151" t="str">
        <f>IF(Tabela1[[#This Row],[Qinf Secção H]]=" -", " -", Tabela1[[#This Row],[Quantidade máxima (q) (tonelada)]]/Tabela1[[#This Row],[Qinf Secção H]])</f>
        <v xml:space="preserve"> -</v>
      </c>
      <c r="U1005" s="152" t="str">
        <f>IF(Tabela1[[#This Row],[Qinf Secção P]]=" -", " -", Tabela1[[#This Row],[Quantidade máxima (q) (tonelada)]]/Tabela1[[#This Row],[Qinf Secção P]])</f>
        <v xml:space="preserve"> -</v>
      </c>
      <c r="V1005" s="153" t="str">
        <f>IF(Tabela1[[#This Row],[Qinf Secção E]]=" -", " -", Tabela1[[#This Row],[Quantidade máxima (q) (tonelada)]]/Tabela1[[#This Row],[Qinf Secção E]])</f>
        <v xml:space="preserve"> -</v>
      </c>
      <c r="W1005" s="152" t="str">
        <f>IF(Tabela1[[#This Row],[Qsup Secção H]]=" -", " -", Tabela1[[#This Row],[Quantidade máxima (q) (tonelada)]]/Tabela1[[#This Row],[Qsup Secção H]])</f>
        <v xml:space="preserve"> -</v>
      </c>
      <c r="X1005" s="152" t="str">
        <f>IF(Tabela1[[#This Row],[Qsup Secção P]]=" -", " -", Tabela1[[#This Row],[Quantidade máxima (q) (tonelada)]]/Tabela1[[#This Row],[Qsup Secção P]])</f>
        <v xml:space="preserve"> -</v>
      </c>
      <c r="Y1005" s="153" t="str">
        <f>IF(Tabela1[[#This Row],[Qsup Secção E]]=" -", " -", Tabela1[[#This Row],[Quantidade máxima (q) (tonelada)]]/Tabela1[[#This Row],[Qsup Secção E]])</f>
        <v xml:space="preserve"> -</v>
      </c>
      <c r="Z10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6" spans="2:27" s="1" customFormat="1" x14ac:dyDescent="0.3">
      <c r="B1006" s="145"/>
      <c r="C1006" s="146"/>
      <c r="D1006" s="146"/>
      <c r="E1006" s="146"/>
      <c r="F1006" s="146"/>
      <c r="G1006" s="146"/>
      <c r="H1006" s="147"/>
      <c r="I1006" s="146"/>
      <c r="J1006" s="146"/>
      <c r="K1006" s="146"/>
      <c r="L10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6" s="151" t="str">
        <f>IF(Tabela1[[#This Row],[Qinf Secção H]]=" -", " -", Tabela1[[#This Row],[Quantidade máxima (q) (tonelada)]]/Tabela1[[#This Row],[Qinf Secção H]])</f>
        <v xml:space="preserve"> -</v>
      </c>
      <c r="U1006" s="152" t="str">
        <f>IF(Tabela1[[#This Row],[Qinf Secção P]]=" -", " -", Tabela1[[#This Row],[Quantidade máxima (q) (tonelada)]]/Tabela1[[#This Row],[Qinf Secção P]])</f>
        <v xml:space="preserve"> -</v>
      </c>
      <c r="V1006" s="153" t="str">
        <f>IF(Tabela1[[#This Row],[Qinf Secção E]]=" -", " -", Tabela1[[#This Row],[Quantidade máxima (q) (tonelada)]]/Tabela1[[#This Row],[Qinf Secção E]])</f>
        <v xml:space="preserve"> -</v>
      </c>
      <c r="W1006" s="152" t="str">
        <f>IF(Tabela1[[#This Row],[Qsup Secção H]]=" -", " -", Tabela1[[#This Row],[Quantidade máxima (q) (tonelada)]]/Tabela1[[#This Row],[Qsup Secção H]])</f>
        <v xml:space="preserve"> -</v>
      </c>
      <c r="X1006" s="152" t="str">
        <f>IF(Tabela1[[#This Row],[Qsup Secção P]]=" -", " -", Tabela1[[#This Row],[Quantidade máxima (q) (tonelada)]]/Tabela1[[#This Row],[Qsup Secção P]])</f>
        <v xml:space="preserve"> -</v>
      </c>
      <c r="Y1006" s="153" t="str">
        <f>IF(Tabela1[[#This Row],[Qsup Secção E]]=" -", " -", Tabela1[[#This Row],[Quantidade máxima (q) (tonelada)]]/Tabela1[[#This Row],[Qsup Secção E]])</f>
        <v xml:space="preserve"> -</v>
      </c>
      <c r="Z10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7" spans="2:27" s="1" customFormat="1" x14ac:dyDescent="0.3">
      <c r="B1007" s="145"/>
      <c r="C1007" s="146"/>
      <c r="D1007" s="146"/>
      <c r="E1007" s="146"/>
      <c r="F1007" s="146"/>
      <c r="G1007" s="146"/>
      <c r="H1007" s="147"/>
      <c r="I1007" s="146"/>
      <c r="J1007" s="146"/>
      <c r="K1007" s="146"/>
      <c r="L10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7" s="151" t="str">
        <f>IF(Tabela1[[#This Row],[Qinf Secção H]]=" -", " -", Tabela1[[#This Row],[Quantidade máxima (q) (tonelada)]]/Tabela1[[#This Row],[Qinf Secção H]])</f>
        <v xml:space="preserve"> -</v>
      </c>
      <c r="U1007" s="152" t="str">
        <f>IF(Tabela1[[#This Row],[Qinf Secção P]]=" -", " -", Tabela1[[#This Row],[Quantidade máxima (q) (tonelada)]]/Tabela1[[#This Row],[Qinf Secção P]])</f>
        <v xml:space="preserve"> -</v>
      </c>
      <c r="V1007" s="153" t="str">
        <f>IF(Tabela1[[#This Row],[Qinf Secção E]]=" -", " -", Tabela1[[#This Row],[Quantidade máxima (q) (tonelada)]]/Tabela1[[#This Row],[Qinf Secção E]])</f>
        <v xml:space="preserve"> -</v>
      </c>
      <c r="W1007" s="152" t="str">
        <f>IF(Tabela1[[#This Row],[Qsup Secção H]]=" -", " -", Tabela1[[#This Row],[Quantidade máxima (q) (tonelada)]]/Tabela1[[#This Row],[Qsup Secção H]])</f>
        <v xml:space="preserve"> -</v>
      </c>
      <c r="X1007" s="152" t="str">
        <f>IF(Tabela1[[#This Row],[Qsup Secção P]]=" -", " -", Tabela1[[#This Row],[Quantidade máxima (q) (tonelada)]]/Tabela1[[#This Row],[Qsup Secção P]])</f>
        <v xml:space="preserve"> -</v>
      </c>
      <c r="Y1007" s="153" t="str">
        <f>IF(Tabela1[[#This Row],[Qsup Secção E]]=" -", " -", Tabela1[[#This Row],[Quantidade máxima (q) (tonelada)]]/Tabela1[[#This Row],[Qsup Secção E]])</f>
        <v xml:space="preserve"> -</v>
      </c>
      <c r="Z10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8" spans="2:27" s="1" customFormat="1" x14ac:dyDescent="0.3">
      <c r="B1008" s="145"/>
      <c r="C1008" s="146"/>
      <c r="D1008" s="146"/>
      <c r="E1008" s="146"/>
      <c r="F1008" s="146"/>
      <c r="G1008" s="146"/>
      <c r="H1008" s="147"/>
      <c r="I1008" s="146"/>
      <c r="J1008" s="146"/>
      <c r="K1008" s="146"/>
      <c r="L10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8" s="151" t="str">
        <f>IF(Tabela1[[#This Row],[Qinf Secção H]]=" -", " -", Tabela1[[#This Row],[Quantidade máxima (q) (tonelada)]]/Tabela1[[#This Row],[Qinf Secção H]])</f>
        <v xml:space="preserve"> -</v>
      </c>
      <c r="U1008" s="152" t="str">
        <f>IF(Tabela1[[#This Row],[Qinf Secção P]]=" -", " -", Tabela1[[#This Row],[Quantidade máxima (q) (tonelada)]]/Tabela1[[#This Row],[Qinf Secção P]])</f>
        <v xml:space="preserve"> -</v>
      </c>
      <c r="V1008" s="153" t="str">
        <f>IF(Tabela1[[#This Row],[Qinf Secção E]]=" -", " -", Tabela1[[#This Row],[Quantidade máxima (q) (tonelada)]]/Tabela1[[#This Row],[Qinf Secção E]])</f>
        <v xml:space="preserve"> -</v>
      </c>
      <c r="W1008" s="152" t="str">
        <f>IF(Tabela1[[#This Row],[Qsup Secção H]]=" -", " -", Tabela1[[#This Row],[Quantidade máxima (q) (tonelada)]]/Tabela1[[#This Row],[Qsup Secção H]])</f>
        <v xml:space="preserve"> -</v>
      </c>
      <c r="X1008" s="152" t="str">
        <f>IF(Tabela1[[#This Row],[Qsup Secção P]]=" -", " -", Tabela1[[#This Row],[Quantidade máxima (q) (tonelada)]]/Tabela1[[#This Row],[Qsup Secção P]])</f>
        <v xml:space="preserve"> -</v>
      </c>
      <c r="Y1008" s="153" t="str">
        <f>IF(Tabela1[[#This Row],[Qsup Secção E]]=" -", " -", Tabela1[[#This Row],[Quantidade máxima (q) (tonelada)]]/Tabela1[[#This Row],[Qsup Secção E]])</f>
        <v xml:space="preserve"> -</v>
      </c>
      <c r="Z10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09" spans="2:27" s="1" customFormat="1" x14ac:dyDescent="0.3">
      <c r="B1009" s="145"/>
      <c r="C1009" s="146"/>
      <c r="D1009" s="146"/>
      <c r="E1009" s="146"/>
      <c r="F1009" s="146"/>
      <c r="G1009" s="146"/>
      <c r="H1009" s="147"/>
      <c r="I1009" s="146"/>
      <c r="J1009" s="146"/>
      <c r="K1009" s="146"/>
      <c r="L10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09" s="151" t="str">
        <f>IF(Tabela1[[#This Row],[Qinf Secção H]]=" -", " -", Tabela1[[#This Row],[Quantidade máxima (q) (tonelada)]]/Tabela1[[#This Row],[Qinf Secção H]])</f>
        <v xml:space="preserve"> -</v>
      </c>
      <c r="U1009" s="152" t="str">
        <f>IF(Tabela1[[#This Row],[Qinf Secção P]]=" -", " -", Tabela1[[#This Row],[Quantidade máxima (q) (tonelada)]]/Tabela1[[#This Row],[Qinf Secção P]])</f>
        <v xml:space="preserve"> -</v>
      </c>
      <c r="V1009" s="153" t="str">
        <f>IF(Tabela1[[#This Row],[Qinf Secção E]]=" -", " -", Tabela1[[#This Row],[Quantidade máxima (q) (tonelada)]]/Tabela1[[#This Row],[Qinf Secção E]])</f>
        <v xml:space="preserve"> -</v>
      </c>
      <c r="W1009" s="152" t="str">
        <f>IF(Tabela1[[#This Row],[Qsup Secção H]]=" -", " -", Tabela1[[#This Row],[Quantidade máxima (q) (tonelada)]]/Tabela1[[#This Row],[Qsup Secção H]])</f>
        <v xml:space="preserve"> -</v>
      </c>
      <c r="X1009" s="152" t="str">
        <f>IF(Tabela1[[#This Row],[Qsup Secção P]]=" -", " -", Tabela1[[#This Row],[Quantidade máxima (q) (tonelada)]]/Tabela1[[#This Row],[Qsup Secção P]])</f>
        <v xml:space="preserve"> -</v>
      </c>
      <c r="Y1009" s="153" t="str">
        <f>IF(Tabela1[[#This Row],[Qsup Secção E]]=" -", " -", Tabela1[[#This Row],[Quantidade máxima (q) (tonelada)]]/Tabela1[[#This Row],[Qsup Secção E]])</f>
        <v xml:space="preserve"> -</v>
      </c>
      <c r="Z10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0" spans="2:27" s="1" customFormat="1" x14ac:dyDescent="0.3">
      <c r="B1010" s="145"/>
      <c r="C1010" s="146"/>
      <c r="D1010" s="146"/>
      <c r="E1010" s="146"/>
      <c r="F1010" s="146"/>
      <c r="G1010" s="146"/>
      <c r="H1010" s="147"/>
      <c r="I1010" s="146"/>
      <c r="J1010" s="146"/>
      <c r="K1010" s="146"/>
      <c r="L10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0" s="151" t="str">
        <f>IF(Tabela1[[#This Row],[Qinf Secção H]]=" -", " -", Tabela1[[#This Row],[Quantidade máxima (q) (tonelada)]]/Tabela1[[#This Row],[Qinf Secção H]])</f>
        <v xml:space="preserve"> -</v>
      </c>
      <c r="U1010" s="152" t="str">
        <f>IF(Tabela1[[#This Row],[Qinf Secção P]]=" -", " -", Tabela1[[#This Row],[Quantidade máxima (q) (tonelada)]]/Tabela1[[#This Row],[Qinf Secção P]])</f>
        <v xml:space="preserve"> -</v>
      </c>
      <c r="V1010" s="153" t="str">
        <f>IF(Tabela1[[#This Row],[Qinf Secção E]]=" -", " -", Tabela1[[#This Row],[Quantidade máxima (q) (tonelada)]]/Tabela1[[#This Row],[Qinf Secção E]])</f>
        <v xml:space="preserve"> -</v>
      </c>
      <c r="W1010" s="152" t="str">
        <f>IF(Tabela1[[#This Row],[Qsup Secção H]]=" -", " -", Tabela1[[#This Row],[Quantidade máxima (q) (tonelada)]]/Tabela1[[#This Row],[Qsup Secção H]])</f>
        <v xml:space="preserve"> -</v>
      </c>
      <c r="X1010" s="152" t="str">
        <f>IF(Tabela1[[#This Row],[Qsup Secção P]]=" -", " -", Tabela1[[#This Row],[Quantidade máxima (q) (tonelada)]]/Tabela1[[#This Row],[Qsup Secção P]])</f>
        <v xml:space="preserve"> -</v>
      </c>
      <c r="Y1010" s="153" t="str">
        <f>IF(Tabela1[[#This Row],[Qsup Secção E]]=" -", " -", Tabela1[[#This Row],[Quantidade máxima (q) (tonelada)]]/Tabela1[[#This Row],[Qsup Secção E]])</f>
        <v xml:space="preserve"> -</v>
      </c>
      <c r="Z10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1" spans="2:27" s="1" customFormat="1" x14ac:dyDescent="0.3">
      <c r="B1011" s="145"/>
      <c r="C1011" s="146"/>
      <c r="D1011" s="146"/>
      <c r="E1011" s="146"/>
      <c r="F1011" s="146"/>
      <c r="G1011" s="146"/>
      <c r="H1011" s="147"/>
      <c r="I1011" s="146"/>
      <c r="J1011" s="146"/>
      <c r="K1011" s="146"/>
      <c r="L10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1" s="151" t="str">
        <f>IF(Tabela1[[#This Row],[Qinf Secção H]]=" -", " -", Tabela1[[#This Row],[Quantidade máxima (q) (tonelada)]]/Tabela1[[#This Row],[Qinf Secção H]])</f>
        <v xml:space="preserve"> -</v>
      </c>
      <c r="U1011" s="152" t="str">
        <f>IF(Tabela1[[#This Row],[Qinf Secção P]]=" -", " -", Tabela1[[#This Row],[Quantidade máxima (q) (tonelada)]]/Tabela1[[#This Row],[Qinf Secção P]])</f>
        <v xml:space="preserve"> -</v>
      </c>
      <c r="V1011" s="153" t="str">
        <f>IF(Tabela1[[#This Row],[Qinf Secção E]]=" -", " -", Tabela1[[#This Row],[Quantidade máxima (q) (tonelada)]]/Tabela1[[#This Row],[Qinf Secção E]])</f>
        <v xml:space="preserve"> -</v>
      </c>
      <c r="W1011" s="152" t="str">
        <f>IF(Tabela1[[#This Row],[Qsup Secção H]]=" -", " -", Tabela1[[#This Row],[Quantidade máxima (q) (tonelada)]]/Tabela1[[#This Row],[Qsup Secção H]])</f>
        <v xml:space="preserve"> -</v>
      </c>
      <c r="X1011" s="152" t="str">
        <f>IF(Tabela1[[#This Row],[Qsup Secção P]]=" -", " -", Tabela1[[#This Row],[Quantidade máxima (q) (tonelada)]]/Tabela1[[#This Row],[Qsup Secção P]])</f>
        <v xml:space="preserve"> -</v>
      </c>
      <c r="Y1011" s="153" t="str">
        <f>IF(Tabela1[[#This Row],[Qsup Secção E]]=" -", " -", Tabela1[[#This Row],[Quantidade máxima (q) (tonelada)]]/Tabela1[[#This Row],[Qsup Secção E]])</f>
        <v xml:space="preserve"> -</v>
      </c>
      <c r="Z10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2" spans="2:27" s="1" customFormat="1" x14ac:dyDescent="0.3">
      <c r="B1012" s="145"/>
      <c r="C1012" s="146"/>
      <c r="D1012" s="146"/>
      <c r="E1012" s="146"/>
      <c r="F1012" s="146"/>
      <c r="G1012" s="146"/>
      <c r="H1012" s="147"/>
      <c r="I1012" s="146"/>
      <c r="J1012" s="146"/>
      <c r="K1012" s="146"/>
      <c r="L10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2" s="151" t="str">
        <f>IF(Tabela1[[#This Row],[Qinf Secção H]]=" -", " -", Tabela1[[#This Row],[Quantidade máxima (q) (tonelada)]]/Tabela1[[#This Row],[Qinf Secção H]])</f>
        <v xml:space="preserve"> -</v>
      </c>
      <c r="U1012" s="152" t="str">
        <f>IF(Tabela1[[#This Row],[Qinf Secção P]]=" -", " -", Tabela1[[#This Row],[Quantidade máxima (q) (tonelada)]]/Tabela1[[#This Row],[Qinf Secção P]])</f>
        <v xml:space="preserve"> -</v>
      </c>
      <c r="V1012" s="153" t="str">
        <f>IF(Tabela1[[#This Row],[Qinf Secção E]]=" -", " -", Tabela1[[#This Row],[Quantidade máxima (q) (tonelada)]]/Tabela1[[#This Row],[Qinf Secção E]])</f>
        <v xml:space="preserve"> -</v>
      </c>
      <c r="W1012" s="152" t="str">
        <f>IF(Tabela1[[#This Row],[Qsup Secção H]]=" -", " -", Tabela1[[#This Row],[Quantidade máxima (q) (tonelada)]]/Tabela1[[#This Row],[Qsup Secção H]])</f>
        <v xml:space="preserve"> -</v>
      </c>
      <c r="X1012" s="152" t="str">
        <f>IF(Tabela1[[#This Row],[Qsup Secção P]]=" -", " -", Tabela1[[#This Row],[Quantidade máxima (q) (tonelada)]]/Tabela1[[#This Row],[Qsup Secção P]])</f>
        <v xml:space="preserve"> -</v>
      </c>
      <c r="Y1012" s="153" t="str">
        <f>IF(Tabela1[[#This Row],[Qsup Secção E]]=" -", " -", Tabela1[[#This Row],[Quantidade máxima (q) (tonelada)]]/Tabela1[[#This Row],[Qsup Secção E]])</f>
        <v xml:space="preserve"> -</v>
      </c>
      <c r="Z10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3" spans="2:27" s="1" customFormat="1" x14ac:dyDescent="0.3">
      <c r="B1013" s="145"/>
      <c r="C1013" s="146"/>
      <c r="D1013" s="146"/>
      <c r="E1013" s="146"/>
      <c r="F1013" s="146"/>
      <c r="G1013" s="146"/>
      <c r="H1013" s="147"/>
      <c r="I1013" s="146"/>
      <c r="J1013" s="146"/>
      <c r="K1013" s="146"/>
      <c r="L10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3" s="151" t="str">
        <f>IF(Tabela1[[#This Row],[Qinf Secção H]]=" -", " -", Tabela1[[#This Row],[Quantidade máxima (q) (tonelada)]]/Tabela1[[#This Row],[Qinf Secção H]])</f>
        <v xml:space="preserve"> -</v>
      </c>
      <c r="U1013" s="152" t="str">
        <f>IF(Tabela1[[#This Row],[Qinf Secção P]]=" -", " -", Tabela1[[#This Row],[Quantidade máxima (q) (tonelada)]]/Tabela1[[#This Row],[Qinf Secção P]])</f>
        <v xml:space="preserve"> -</v>
      </c>
      <c r="V1013" s="153" t="str">
        <f>IF(Tabela1[[#This Row],[Qinf Secção E]]=" -", " -", Tabela1[[#This Row],[Quantidade máxima (q) (tonelada)]]/Tabela1[[#This Row],[Qinf Secção E]])</f>
        <v xml:space="preserve"> -</v>
      </c>
      <c r="W1013" s="152" t="str">
        <f>IF(Tabela1[[#This Row],[Qsup Secção H]]=" -", " -", Tabela1[[#This Row],[Quantidade máxima (q) (tonelada)]]/Tabela1[[#This Row],[Qsup Secção H]])</f>
        <v xml:space="preserve"> -</v>
      </c>
      <c r="X1013" s="152" t="str">
        <f>IF(Tabela1[[#This Row],[Qsup Secção P]]=" -", " -", Tabela1[[#This Row],[Quantidade máxima (q) (tonelada)]]/Tabela1[[#This Row],[Qsup Secção P]])</f>
        <v xml:space="preserve"> -</v>
      </c>
      <c r="Y1013" s="153" t="str">
        <f>IF(Tabela1[[#This Row],[Qsup Secção E]]=" -", " -", Tabela1[[#This Row],[Quantidade máxima (q) (tonelada)]]/Tabela1[[#This Row],[Qsup Secção E]])</f>
        <v xml:space="preserve"> -</v>
      </c>
      <c r="Z10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4" spans="2:27" s="1" customFormat="1" x14ac:dyDescent="0.3">
      <c r="B1014" s="145"/>
      <c r="C1014" s="146"/>
      <c r="D1014" s="146"/>
      <c r="E1014" s="146"/>
      <c r="F1014" s="146"/>
      <c r="G1014" s="146"/>
      <c r="H1014" s="147"/>
      <c r="I1014" s="146"/>
      <c r="J1014" s="146"/>
      <c r="K1014" s="146"/>
      <c r="L10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4" s="151" t="str">
        <f>IF(Tabela1[[#This Row],[Qinf Secção H]]=" -", " -", Tabela1[[#This Row],[Quantidade máxima (q) (tonelada)]]/Tabela1[[#This Row],[Qinf Secção H]])</f>
        <v xml:space="preserve"> -</v>
      </c>
      <c r="U1014" s="152" t="str">
        <f>IF(Tabela1[[#This Row],[Qinf Secção P]]=" -", " -", Tabela1[[#This Row],[Quantidade máxima (q) (tonelada)]]/Tabela1[[#This Row],[Qinf Secção P]])</f>
        <v xml:space="preserve"> -</v>
      </c>
      <c r="V1014" s="153" t="str">
        <f>IF(Tabela1[[#This Row],[Qinf Secção E]]=" -", " -", Tabela1[[#This Row],[Quantidade máxima (q) (tonelada)]]/Tabela1[[#This Row],[Qinf Secção E]])</f>
        <v xml:space="preserve"> -</v>
      </c>
      <c r="W1014" s="152" t="str">
        <f>IF(Tabela1[[#This Row],[Qsup Secção H]]=" -", " -", Tabela1[[#This Row],[Quantidade máxima (q) (tonelada)]]/Tabela1[[#This Row],[Qsup Secção H]])</f>
        <v xml:space="preserve"> -</v>
      </c>
      <c r="X1014" s="152" t="str">
        <f>IF(Tabela1[[#This Row],[Qsup Secção P]]=" -", " -", Tabela1[[#This Row],[Quantidade máxima (q) (tonelada)]]/Tabela1[[#This Row],[Qsup Secção P]])</f>
        <v xml:space="preserve"> -</v>
      </c>
      <c r="Y1014" s="153" t="str">
        <f>IF(Tabela1[[#This Row],[Qsup Secção E]]=" -", " -", Tabela1[[#This Row],[Quantidade máxima (q) (tonelada)]]/Tabela1[[#This Row],[Qsup Secção E]])</f>
        <v xml:space="preserve"> -</v>
      </c>
      <c r="Z10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5" spans="2:27" s="1" customFormat="1" x14ac:dyDescent="0.3">
      <c r="B1015" s="145"/>
      <c r="C1015" s="146"/>
      <c r="D1015" s="146"/>
      <c r="E1015" s="146"/>
      <c r="F1015" s="146"/>
      <c r="G1015" s="146"/>
      <c r="H1015" s="147"/>
      <c r="I1015" s="146"/>
      <c r="J1015" s="146"/>
      <c r="K1015" s="146"/>
      <c r="L10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5" s="151" t="str">
        <f>IF(Tabela1[[#This Row],[Qinf Secção H]]=" -", " -", Tabela1[[#This Row],[Quantidade máxima (q) (tonelada)]]/Tabela1[[#This Row],[Qinf Secção H]])</f>
        <v xml:space="preserve"> -</v>
      </c>
      <c r="U1015" s="152" t="str">
        <f>IF(Tabela1[[#This Row],[Qinf Secção P]]=" -", " -", Tabela1[[#This Row],[Quantidade máxima (q) (tonelada)]]/Tabela1[[#This Row],[Qinf Secção P]])</f>
        <v xml:space="preserve"> -</v>
      </c>
      <c r="V1015" s="153" t="str">
        <f>IF(Tabela1[[#This Row],[Qinf Secção E]]=" -", " -", Tabela1[[#This Row],[Quantidade máxima (q) (tonelada)]]/Tabela1[[#This Row],[Qinf Secção E]])</f>
        <v xml:space="preserve"> -</v>
      </c>
      <c r="W1015" s="152" t="str">
        <f>IF(Tabela1[[#This Row],[Qsup Secção H]]=" -", " -", Tabela1[[#This Row],[Quantidade máxima (q) (tonelada)]]/Tabela1[[#This Row],[Qsup Secção H]])</f>
        <v xml:space="preserve"> -</v>
      </c>
      <c r="X1015" s="152" t="str">
        <f>IF(Tabela1[[#This Row],[Qsup Secção P]]=" -", " -", Tabela1[[#This Row],[Quantidade máxima (q) (tonelada)]]/Tabela1[[#This Row],[Qsup Secção P]])</f>
        <v xml:space="preserve"> -</v>
      </c>
      <c r="Y1015" s="153" t="str">
        <f>IF(Tabela1[[#This Row],[Qsup Secção E]]=" -", " -", Tabela1[[#This Row],[Quantidade máxima (q) (tonelada)]]/Tabela1[[#This Row],[Qsup Secção E]])</f>
        <v xml:space="preserve"> -</v>
      </c>
      <c r="Z10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6" spans="2:27" s="1" customFormat="1" x14ac:dyDescent="0.3">
      <c r="B1016" s="145"/>
      <c r="C1016" s="146"/>
      <c r="D1016" s="146"/>
      <c r="E1016" s="146"/>
      <c r="F1016" s="146"/>
      <c r="G1016" s="146"/>
      <c r="H1016" s="147"/>
      <c r="I1016" s="146"/>
      <c r="J1016" s="146"/>
      <c r="K1016" s="146"/>
      <c r="L10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6" s="151" t="str">
        <f>IF(Tabela1[[#This Row],[Qinf Secção H]]=" -", " -", Tabela1[[#This Row],[Quantidade máxima (q) (tonelada)]]/Tabela1[[#This Row],[Qinf Secção H]])</f>
        <v xml:space="preserve"> -</v>
      </c>
      <c r="U1016" s="152" t="str">
        <f>IF(Tabela1[[#This Row],[Qinf Secção P]]=" -", " -", Tabela1[[#This Row],[Quantidade máxima (q) (tonelada)]]/Tabela1[[#This Row],[Qinf Secção P]])</f>
        <v xml:space="preserve"> -</v>
      </c>
      <c r="V1016" s="153" t="str">
        <f>IF(Tabela1[[#This Row],[Qinf Secção E]]=" -", " -", Tabela1[[#This Row],[Quantidade máxima (q) (tonelada)]]/Tabela1[[#This Row],[Qinf Secção E]])</f>
        <v xml:space="preserve"> -</v>
      </c>
      <c r="W1016" s="152" t="str">
        <f>IF(Tabela1[[#This Row],[Qsup Secção H]]=" -", " -", Tabela1[[#This Row],[Quantidade máxima (q) (tonelada)]]/Tabela1[[#This Row],[Qsup Secção H]])</f>
        <v xml:space="preserve"> -</v>
      </c>
      <c r="X1016" s="152" t="str">
        <f>IF(Tabela1[[#This Row],[Qsup Secção P]]=" -", " -", Tabela1[[#This Row],[Quantidade máxima (q) (tonelada)]]/Tabela1[[#This Row],[Qsup Secção P]])</f>
        <v xml:space="preserve"> -</v>
      </c>
      <c r="Y1016" s="153" t="str">
        <f>IF(Tabela1[[#This Row],[Qsup Secção E]]=" -", " -", Tabela1[[#This Row],[Quantidade máxima (q) (tonelada)]]/Tabela1[[#This Row],[Qsup Secção E]])</f>
        <v xml:space="preserve"> -</v>
      </c>
      <c r="Z10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7" spans="2:27" s="1" customFormat="1" x14ac:dyDescent="0.3">
      <c r="B1017" s="145"/>
      <c r="C1017" s="146"/>
      <c r="D1017" s="146"/>
      <c r="E1017" s="146"/>
      <c r="F1017" s="146"/>
      <c r="G1017" s="146"/>
      <c r="H1017" s="147"/>
      <c r="I1017" s="146"/>
      <c r="J1017" s="146"/>
      <c r="K1017" s="146"/>
      <c r="L10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7" s="151" t="str">
        <f>IF(Tabela1[[#This Row],[Qinf Secção H]]=" -", " -", Tabela1[[#This Row],[Quantidade máxima (q) (tonelada)]]/Tabela1[[#This Row],[Qinf Secção H]])</f>
        <v xml:space="preserve"> -</v>
      </c>
      <c r="U1017" s="152" t="str">
        <f>IF(Tabela1[[#This Row],[Qinf Secção P]]=" -", " -", Tabela1[[#This Row],[Quantidade máxima (q) (tonelada)]]/Tabela1[[#This Row],[Qinf Secção P]])</f>
        <v xml:space="preserve"> -</v>
      </c>
      <c r="V1017" s="153" t="str">
        <f>IF(Tabela1[[#This Row],[Qinf Secção E]]=" -", " -", Tabela1[[#This Row],[Quantidade máxima (q) (tonelada)]]/Tabela1[[#This Row],[Qinf Secção E]])</f>
        <v xml:space="preserve"> -</v>
      </c>
      <c r="W1017" s="152" t="str">
        <f>IF(Tabela1[[#This Row],[Qsup Secção H]]=" -", " -", Tabela1[[#This Row],[Quantidade máxima (q) (tonelada)]]/Tabela1[[#This Row],[Qsup Secção H]])</f>
        <v xml:space="preserve"> -</v>
      </c>
      <c r="X1017" s="152" t="str">
        <f>IF(Tabela1[[#This Row],[Qsup Secção P]]=" -", " -", Tabela1[[#This Row],[Quantidade máxima (q) (tonelada)]]/Tabela1[[#This Row],[Qsup Secção P]])</f>
        <v xml:space="preserve"> -</v>
      </c>
      <c r="Y1017" s="153" t="str">
        <f>IF(Tabela1[[#This Row],[Qsup Secção E]]=" -", " -", Tabela1[[#This Row],[Quantidade máxima (q) (tonelada)]]/Tabela1[[#This Row],[Qsup Secção E]])</f>
        <v xml:space="preserve"> -</v>
      </c>
      <c r="Z10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8" spans="2:27" s="1" customFormat="1" x14ac:dyDescent="0.3">
      <c r="B1018" s="145"/>
      <c r="C1018" s="146"/>
      <c r="D1018" s="146"/>
      <c r="E1018" s="146"/>
      <c r="F1018" s="146"/>
      <c r="G1018" s="146"/>
      <c r="H1018" s="147"/>
      <c r="I1018" s="146"/>
      <c r="J1018" s="146"/>
      <c r="K1018" s="146"/>
      <c r="L10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8" s="151" t="str">
        <f>IF(Tabela1[[#This Row],[Qinf Secção H]]=" -", " -", Tabela1[[#This Row],[Quantidade máxima (q) (tonelada)]]/Tabela1[[#This Row],[Qinf Secção H]])</f>
        <v xml:space="preserve"> -</v>
      </c>
      <c r="U1018" s="152" t="str">
        <f>IF(Tabela1[[#This Row],[Qinf Secção P]]=" -", " -", Tabela1[[#This Row],[Quantidade máxima (q) (tonelada)]]/Tabela1[[#This Row],[Qinf Secção P]])</f>
        <v xml:space="preserve"> -</v>
      </c>
      <c r="V1018" s="153" t="str">
        <f>IF(Tabela1[[#This Row],[Qinf Secção E]]=" -", " -", Tabela1[[#This Row],[Quantidade máxima (q) (tonelada)]]/Tabela1[[#This Row],[Qinf Secção E]])</f>
        <v xml:space="preserve"> -</v>
      </c>
      <c r="W1018" s="152" t="str">
        <f>IF(Tabela1[[#This Row],[Qsup Secção H]]=" -", " -", Tabela1[[#This Row],[Quantidade máxima (q) (tonelada)]]/Tabela1[[#This Row],[Qsup Secção H]])</f>
        <v xml:space="preserve"> -</v>
      </c>
      <c r="X1018" s="152" t="str">
        <f>IF(Tabela1[[#This Row],[Qsup Secção P]]=" -", " -", Tabela1[[#This Row],[Quantidade máxima (q) (tonelada)]]/Tabela1[[#This Row],[Qsup Secção P]])</f>
        <v xml:space="preserve"> -</v>
      </c>
      <c r="Y1018" s="153" t="str">
        <f>IF(Tabela1[[#This Row],[Qsup Secção E]]=" -", " -", Tabela1[[#This Row],[Quantidade máxima (q) (tonelada)]]/Tabela1[[#This Row],[Qsup Secção E]])</f>
        <v xml:space="preserve"> -</v>
      </c>
      <c r="Z10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19" spans="2:27" s="1" customFormat="1" x14ac:dyDescent="0.3">
      <c r="B1019" s="145"/>
      <c r="C1019" s="146"/>
      <c r="D1019" s="146"/>
      <c r="E1019" s="146"/>
      <c r="F1019" s="146"/>
      <c r="G1019" s="146"/>
      <c r="H1019" s="147"/>
      <c r="I1019" s="146"/>
      <c r="J1019" s="146"/>
      <c r="K1019" s="146"/>
      <c r="L10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19" s="151" t="str">
        <f>IF(Tabela1[[#This Row],[Qinf Secção H]]=" -", " -", Tabela1[[#This Row],[Quantidade máxima (q) (tonelada)]]/Tabela1[[#This Row],[Qinf Secção H]])</f>
        <v xml:space="preserve"> -</v>
      </c>
      <c r="U1019" s="152" t="str">
        <f>IF(Tabela1[[#This Row],[Qinf Secção P]]=" -", " -", Tabela1[[#This Row],[Quantidade máxima (q) (tonelada)]]/Tabela1[[#This Row],[Qinf Secção P]])</f>
        <v xml:space="preserve"> -</v>
      </c>
      <c r="V1019" s="153" t="str">
        <f>IF(Tabela1[[#This Row],[Qinf Secção E]]=" -", " -", Tabela1[[#This Row],[Quantidade máxima (q) (tonelada)]]/Tabela1[[#This Row],[Qinf Secção E]])</f>
        <v xml:space="preserve"> -</v>
      </c>
      <c r="W1019" s="152" t="str">
        <f>IF(Tabela1[[#This Row],[Qsup Secção H]]=" -", " -", Tabela1[[#This Row],[Quantidade máxima (q) (tonelada)]]/Tabela1[[#This Row],[Qsup Secção H]])</f>
        <v xml:space="preserve"> -</v>
      </c>
      <c r="X1019" s="152" t="str">
        <f>IF(Tabela1[[#This Row],[Qsup Secção P]]=" -", " -", Tabela1[[#This Row],[Quantidade máxima (q) (tonelada)]]/Tabela1[[#This Row],[Qsup Secção P]])</f>
        <v xml:space="preserve"> -</v>
      </c>
      <c r="Y1019" s="153" t="str">
        <f>IF(Tabela1[[#This Row],[Qsup Secção E]]=" -", " -", Tabela1[[#This Row],[Quantidade máxima (q) (tonelada)]]/Tabela1[[#This Row],[Qsup Secção E]])</f>
        <v xml:space="preserve"> -</v>
      </c>
      <c r="Z10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0" spans="2:27" s="1" customFormat="1" x14ac:dyDescent="0.3">
      <c r="B1020" s="145"/>
      <c r="C1020" s="146"/>
      <c r="D1020" s="146"/>
      <c r="E1020" s="146"/>
      <c r="F1020" s="146"/>
      <c r="G1020" s="146"/>
      <c r="H1020" s="147"/>
      <c r="I1020" s="146"/>
      <c r="J1020" s="146"/>
      <c r="K1020" s="146"/>
      <c r="L10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0" s="151" t="str">
        <f>IF(Tabela1[[#This Row],[Qinf Secção H]]=" -", " -", Tabela1[[#This Row],[Quantidade máxima (q) (tonelada)]]/Tabela1[[#This Row],[Qinf Secção H]])</f>
        <v xml:space="preserve"> -</v>
      </c>
      <c r="U1020" s="152" t="str">
        <f>IF(Tabela1[[#This Row],[Qinf Secção P]]=" -", " -", Tabela1[[#This Row],[Quantidade máxima (q) (tonelada)]]/Tabela1[[#This Row],[Qinf Secção P]])</f>
        <v xml:space="preserve"> -</v>
      </c>
      <c r="V1020" s="153" t="str">
        <f>IF(Tabela1[[#This Row],[Qinf Secção E]]=" -", " -", Tabela1[[#This Row],[Quantidade máxima (q) (tonelada)]]/Tabela1[[#This Row],[Qinf Secção E]])</f>
        <v xml:space="preserve"> -</v>
      </c>
      <c r="W1020" s="152" t="str">
        <f>IF(Tabela1[[#This Row],[Qsup Secção H]]=" -", " -", Tabela1[[#This Row],[Quantidade máxima (q) (tonelada)]]/Tabela1[[#This Row],[Qsup Secção H]])</f>
        <v xml:space="preserve"> -</v>
      </c>
      <c r="X1020" s="152" t="str">
        <f>IF(Tabela1[[#This Row],[Qsup Secção P]]=" -", " -", Tabela1[[#This Row],[Quantidade máxima (q) (tonelada)]]/Tabela1[[#This Row],[Qsup Secção P]])</f>
        <v xml:space="preserve"> -</v>
      </c>
      <c r="Y1020" s="153" t="str">
        <f>IF(Tabela1[[#This Row],[Qsup Secção E]]=" -", " -", Tabela1[[#This Row],[Quantidade máxima (q) (tonelada)]]/Tabela1[[#This Row],[Qsup Secção E]])</f>
        <v xml:space="preserve"> -</v>
      </c>
      <c r="Z10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1" spans="2:27" s="1" customFormat="1" x14ac:dyDescent="0.3">
      <c r="B1021" s="145"/>
      <c r="C1021" s="146"/>
      <c r="D1021" s="146"/>
      <c r="E1021" s="146"/>
      <c r="F1021" s="146"/>
      <c r="G1021" s="146"/>
      <c r="H1021" s="147"/>
      <c r="I1021" s="146"/>
      <c r="J1021" s="146"/>
      <c r="K1021" s="146"/>
      <c r="L10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1" s="151" t="str">
        <f>IF(Tabela1[[#This Row],[Qinf Secção H]]=" -", " -", Tabela1[[#This Row],[Quantidade máxima (q) (tonelada)]]/Tabela1[[#This Row],[Qinf Secção H]])</f>
        <v xml:space="preserve"> -</v>
      </c>
      <c r="U1021" s="152" t="str">
        <f>IF(Tabela1[[#This Row],[Qinf Secção P]]=" -", " -", Tabela1[[#This Row],[Quantidade máxima (q) (tonelada)]]/Tabela1[[#This Row],[Qinf Secção P]])</f>
        <v xml:space="preserve"> -</v>
      </c>
      <c r="V1021" s="153" t="str">
        <f>IF(Tabela1[[#This Row],[Qinf Secção E]]=" -", " -", Tabela1[[#This Row],[Quantidade máxima (q) (tonelada)]]/Tabela1[[#This Row],[Qinf Secção E]])</f>
        <v xml:space="preserve"> -</v>
      </c>
      <c r="W1021" s="152" t="str">
        <f>IF(Tabela1[[#This Row],[Qsup Secção H]]=" -", " -", Tabela1[[#This Row],[Quantidade máxima (q) (tonelada)]]/Tabela1[[#This Row],[Qsup Secção H]])</f>
        <v xml:space="preserve"> -</v>
      </c>
      <c r="X1021" s="152" t="str">
        <f>IF(Tabela1[[#This Row],[Qsup Secção P]]=" -", " -", Tabela1[[#This Row],[Quantidade máxima (q) (tonelada)]]/Tabela1[[#This Row],[Qsup Secção P]])</f>
        <v xml:space="preserve"> -</v>
      </c>
      <c r="Y1021" s="153" t="str">
        <f>IF(Tabela1[[#This Row],[Qsup Secção E]]=" -", " -", Tabela1[[#This Row],[Quantidade máxima (q) (tonelada)]]/Tabela1[[#This Row],[Qsup Secção E]])</f>
        <v xml:space="preserve"> -</v>
      </c>
      <c r="Z10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2" spans="2:27" s="1" customFormat="1" x14ac:dyDescent="0.3">
      <c r="B1022" s="145"/>
      <c r="C1022" s="146"/>
      <c r="D1022" s="146"/>
      <c r="E1022" s="146"/>
      <c r="F1022" s="146"/>
      <c r="G1022" s="146"/>
      <c r="H1022" s="147"/>
      <c r="I1022" s="146"/>
      <c r="J1022" s="146"/>
      <c r="K1022" s="146"/>
      <c r="L102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2" s="151" t="str">
        <f>IF(Tabela1[[#This Row],[Qinf Secção H]]=" -", " -", Tabela1[[#This Row],[Quantidade máxima (q) (tonelada)]]/Tabela1[[#This Row],[Qinf Secção H]])</f>
        <v xml:space="preserve"> -</v>
      </c>
      <c r="U1022" s="152" t="str">
        <f>IF(Tabela1[[#This Row],[Qinf Secção P]]=" -", " -", Tabela1[[#This Row],[Quantidade máxima (q) (tonelada)]]/Tabela1[[#This Row],[Qinf Secção P]])</f>
        <v xml:space="preserve"> -</v>
      </c>
      <c r="V1022" s="153" t="str">
        <f>IF(Tabela1[[#This Row],[Qinf Secção E]]=" -", " -", Tabela1[[#This Row],[Quantidade máxima (q) (tonelada)]]/Tabela1[[#This Row],[Qinf Secção E]])</f>
        <v xml:space="preserve"> -</v>
      </c>
      <c r="W1022" s="152" t="str">
        <f>IF(Tabela1[[#This Row],[Qsup Secção H]]=" -", " -", Tabela1[[#This Row],[Quantidade máxima (q) (tonelada)]]/Tabela1[[#This Row],[Qsup Secção H]])</f>
        <v xml:space="preserve"> -</v>
      </c>
      <c r="X1022" s="152" t="str">
        <f>IF(Tabela1[[#This Row],[Qsup Secção P]]=" -", " -", Tabela1[[#This Row],[Quantidade máxima (q) (tonelada)]]/Tabela1[[#This Row],[Qsup Secção P]])</f>
        <v xml:space="preserve"> -</v>
      </c>
      <c r="Y1022" s="153" t="str">
        <f>IF(Tabela1[[#This Row],[Qsup Secção E]]=" -", " -", Tabela1[[#This Row],[Quantidade máxima (q) (tonelada)]]/Tabela1[[#This Row],[Qsup Secção E]])</f>
        <v xml:space="preserve"> -</v>
      </c>
      <c r="Z102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3" spans="2:27" s="1" customFormat="1" x14ac:dyDescent="0.3">
      <c r="B1023" s="145"/>
      <c r="C1023" s="146"/>
      <c r="D1023" s="146"/>
      <c r="E1023" s="146"/>
      <c r="F1023" s="146"/>
      <c r="G1023" s="146"/>
      <c r="H1023" s="147"/>
      <c r="I1023" s="146"/>
      <c r="J1023" s="146"/>
      <c r="K1023" s="146"/>
      <c r="L102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3" s="151" t="str">
        <f>IF(Tabela1[[#This Row],[Qinf Secção H]]=" -", " -", Tabela1[[#This Row],[Quantidade máxima (q) (tonelada)]]/Tabela1[[#This Row],[Qinf Secção H]])</f>
        <v xml:space="preserve"> -</v>
      </c>
      <c r="U1023" s="152" t="str">
        <f>IF(Tabela1[[#This Row],[Qinf Secção P]]=" -", " -", Tabela1[[#This Row],[Quantidade máxima (q) (tonelada)]]/Tabela1[[#This Row],[Qinf Secção P]])</f>
        <v xml:space="preserve"> -</v>
      </c>
      <c r="V1023" s="153" t="str">
        <f>IF(Tabela1[[#This Row],[Qinf Secção E]]=" -", " -", Tabela1[[#This Row],[Quantidade máxima (q) (tonelada)]]/Tabela1[[#This Row],[Qinf Secção E]])</f>
        <v xml:space="preserve"> -</v>
      </c>
      <c r="W1023" s="152" t="str">
        <f>IF(Tabela1[[#This Row],[Qsup Secção H]]=" -", " -", Tabela1[[#This Row],[Quantidade máxima (q) (tonelada)]]/Tabela1[[#This Row],[Qsup Secção H]])</f>
        <v xml:space="preserve"> -</v>
      </c>
      <c r="X1023" s="152" t="str">
        <f>IF(Tabela1[[#This Row],[Qsup Secção P]]=" -", " -", Tabela1[[#This Row],[Quantidade máxima (q) (tonelada)]]/Tabela1[[#This Row],[Qsup Secção P]])</f>
        <v xml:space="preserve"> -</v>
      </c>
      <c r="Y1023" s="153" t="str">
        <f>IF(Tabela1[[#This Row],[Qsup Secção E]]=" -", " -", Tabela1[[#This Row],[Quantidade máxima (q) (tonelada)]]/Tabela1[[#This Row],[Qsup Secção E]])</f>
        <v xml:space="preserve"> -</v>
      </c>
      <c r="Z102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4" spans="2:27" s="1" customFormat="1" x14ac:dyDescent="0.3">
      <c r="B1024" s="145"/>
      <c r="C1024" s="146"/>
      <c r="D1024" s="146"/>
      <c r="E1024" s="146"/>
      <c r="F1024" s="146"/>
      <c r="G1024" s="146"/>
      <c r="H1024" s="147"/>
      <c r="I1024" s="146"/>
      <c r="J1024" s="146"/>
      <c r="K1024" s="146"/>
      <c r="L102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4" s="151" t="str">
        <f>IF(Tabela1[[#This Row],[Qinf Secção H]]=" -", " -", Tabela1[[#This Row],[Quantidade máxima (q) (tonelada)]]/Tabela1[[#This Row],[Qinf Secção H]])</f>
        <v xml:space="preserve"> -</v>
      </c>
      <c r="U1024" s="152" t="str">
        <f>IF(Tabela1[[#This Row],[Qinf Secção P]]=" -", " -", Tabela1[[#This Row],[Quantidade máxima (q) (tonelada)]]/Tabela1[[#This Row],[Qinf Secção P]])</f>
        <v xml:space="preserve"> -</v>
      </c>
      <c r="V1024" s="153" t="str">
        <f>IF(Tabela1[[#This Row],[Qinf Secção E]]=" -", " -", Tabela1[[#This Row],[Quantidade máxima (q) (tonelada)]]/Tabela1[[#This Row],[Qinf Secção E]])</f>
        <v xml:space="preserve"> -</v>
      </c>
      <c r="W1024" s="152" t="str">
        <f>IF(Tabela1[[#This Row],[Qsup Secção H]]=" -", " -", Tabela1[[#This Row],[Quantidade máxima (q) (tonelada)]]/Tabela1[[#This Row],[Qsup Secção H]])</f>
        <v xml:space="preserve"> -</v>
      </c>
      <c r="X1024" s="152" t="str">
        <f>IF(Tabela1[[#This Row],[Qsup Secção P]]=" -", " -", Tabela1[[#This Row],[Quantidade máxima (q) (tonelada)]]/Tabela1[[#This Row],[Qsup Secção P]])</f>
        <v xml:space="preserve"> -</v>
      </c>
      <c r="Y1024" s="153" t="str">
        <f>IF(Tabela1[[#This Row],[Qsup Secção E]]=" -", " -", Tabela1[[#This Row],[Quantidade máxima (q) (tonelada)]]/Tabela1[[#This Row],[Qsup Secção E]])</f>
        <v xml:space="preserve"> -</v>
      </c>
      <c r="Z102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5" spans="2:27" s="1" customFormat="1" x14ac:dyDescent="0.3">
      <c r="B1025" s="145"/>
      <c r="C1025" s="146"/>
      <c r="D1025" s="146"/>
      <c r="E1025" s="146"/>
      <c r="F1025" s="146"/>
      <c r="G1025" s="146"/>
      <c r="H1025" s="147"/>
      <c r="I1025" s="146"/>
      <c r="J1025" s="146"/>
      <c r="K1025" s="146"/>
      <c r="L102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5" s="151" t="str">
        <f>IF(Tabela1[[#This Row],[Qinf Secção H]]=" -", " -", Tabela1[[#This Row],[Quantidade máxima (q) (tonelada)]]/Tabela1[[#This Row],[Qinf Secção H]])</f>
        <v xml:space="preserve"> -</v>
      </c>
      <c r="U1025" s="152" t="str">
        <f>IF(Tabela1[[#This Row],[Qinf Secção P]]=" -", " -", Tabela1[[#This Row],[Quantidade máxima (q) (tonelada)]]/Tabela1[[#This Row],[Qinf Secção P]])</f>
        <v xml:space="preserve"> -</v>
      </c>
      <c r="V1025" s="153" t="str">
        <f>IF(Tabela1[[#This Row],[Qinf Secção E]]=" -", " -", Tabela1[[#This Row],[Quantidade máxima (q) (tonelada)]]/Tabela1[[#This Row],[Qinf Secção E]])</f>
        <v xml:space="preserve"> -</v>
      </c>
      <c r="W1025" s="152" t="str">
        <f>IF(Tabela1[[#This Row],[Qsup Secção H]]=" -", " -", Tabela1[[#This Row],[Quantidade máxima (q) (tonelada)]]/Tabela1[[#This Row],[Qsup Secção H]])</f>
        <v xml:space="preserve"> -</v>
      </c>
      <c r="X1025" s="152" t="str">
        <f>IF(Tabela1[[#This Row],[Qsup Secção P]]=" -", " -", Tabela1[[#This Row],[Quantidade máxima (q) (tonelada)]]/Tabela1[[#This Row],[Qsup Secção P]])</f>
        <v xml:space="preserve"> -</v>
      </c>
      <c r="Y1025" s="153" t="str">
        <f>IF(Tabela1[[#This Row],[Qsup Secção E]]=" -", " -", Tabela1[[#This Row],[Quantidade máxima (q) (tonelada)]]/Tabela1[[#This Row],[Qsup Secção E]])</f>
        <v xml:space="preserve"> -</v>
      </c>
      <c r="Z102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6" spans="2:27" s="1" customFormat="1" x14ac:dyDescent="0.3">
      <c r="B1026" s="145"/>
      <c r="C1026" s="146"/>
      <c r="D1026" s="146"/>
      <c r="E1026" s="146"/>
      <c r="F1026" s="146"/>
      <c r="G1026" s="146"/>
      <c r="H1026" s="147"/>
      <c r="I1026" s="146"/>
      <c r="J1026" s="146"/>
      <c r="K1026" s="146"/>
      <c r="L102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6" s="151" t="str">
        <f>IF(Tabela1[[#This Row],[Qinf Secção H]]=" -", " -", Tabela1[[#This Row],[Quantidade máxima (q) (tonelada)]]/Tabela1[[#This Row],[Qinf Secção H]])</f>
        <v xml:space="preserve"> -</v>
      </c>
      <c r="U1026" s="152" t="str">
        <f>IF(Tabela1[[#This Row],[Qinf Secção P]]=" -", " -", Tabela1[[#This Row],[Quantidade máxima (q) (tonelada)]]/Tabela1[[#This Row],[Qinf Secção P]])</f>
        <v xml:space="preserve"> -</v>
      </c>
      <c r="V1026" s="153" t="str">
        <f>IF(Tabela1[[#This Row],[Qinf Secção E]]=" -", " -", Tabela1[[#This Row],[Quantidade máxima (q) (tonelada)]]/Tabela1[[#This Row],[Qinf Secção E]])</f>
        <v xml:space="preserve"> -</v>
      </c>
      <c r="W1026" s="152" t="str">
        <f>IF(Tabela1[[#This Row],[Qsup Secção H]]=" -", " -", Tabela1[[#This Row],[Quantidade máxima (q) (tonelada)]]/Tabela1[[#This Row],[Qsup Secção H]])</f>
        <v xml:space="preserve"> -</v>
      </c>
      <c r="X1026" s="152" t="str">
        <f>IF(Tabela1[[#This Row],[Qsup Secção P]]=" -", " -", Tabela1[[#This Row],[Quantidade máxima (q) (tonelada)]]/Tabela1[[#This Row],[Qsup Secção P]])</f>
        <v xml:space="preserve"> -</v>
      </c>
      <c r="Y1026" s="153" t="str">
        <f>IF(Tabela1[[#This Row],[Qsup Secção E]]=" -", " -", Tabela1[[#This Row],[Quantidade máxima (q) (tonelada)]]/Tabela1[[#This Row],[Qsup Secção E]])</f>
        <v xml:space="preserve"> -</v>
      </c>
      <c r="Z102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7" spans="2:27" s="1" customFormat="1" x14ac:dyDescent="0.3">
      <c r="B1027" s="145"/>
      <c r="C1027" s="146"/>
      <c r="D1027" s="146"/>
      <c r="E1027" s="146"/>
      <c r="F1027" s="146"/>
      <c r="G1027" s="146"/>
      <c r="H1027" s="147"/>
      <c r="I1027" s="146"/>
      <c r="J1027" s="146"/>
      <c r="K1027" s="146"/>
      <c r="L102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7" s="151" t="str">
        <f>IF(Tabela1[[#This Row],[Qinf Secção H]]=" -", " -", Tabela1[[#This Row],[Quantidade máxima (q) (tonelada)]]/Tabela1[[#This Row],[Qinf Secção H]])</f>
        <v xml:space="preserve"> -</v>
      </c>
      <c r="U1027" s="152" t="str">
        <f>IF(Tabela1[[#This Row],[Qinf Secção P]]=" -", " -", Tabela1[[#This Row],[Quantidade máxima (q) (tonelada)]]/Tabela1[[#This Row],[Qinf Secção P]])</f>
        <v xml:space="preserve"> -</v>
      </c>
      <c r="V1027" s="153" t="str">
        <f>IF(Tabela1[[#This Row],[Qinf Secção E]]=" -", " -", Tabela1[[#This Row],[Quantidade máxima (q) (tonelada)]]/Tabela1[[#This Row],[Qinf Secção E]])</f>
        <v xml:space="preserve"> -</v>
      </c>
      <c r="W1027" s="152" t="str">
        <f>IF(Tabela1[[#This Row],[Qsup Secção H]]=" -", " -", Tabela1[[#This Row],[Quantidade máxima (q) (tonelada)]]/Tabela1[[#This Row],[Qsup Secção H]])</f>
        <v xml:space="preserve"> -</v>
      </c>
      <c r="X1027" s="152" t="str">
        <f>IF(Tabela1[[#This Row],[Qsup Secção P]]=" -", " -", Tabela1[[#This Row],[Quantidade máxima (q) (tonelada)]]/Tabela1[[#This Row],[Qsup Secção P]])</f>
        <v xml:space="preserve"> -</v>
      </c>
      <c r="Y1027" s="153" t="str">
        <f>IF(Tabela1[[#This Row],[Qsup Secção E]]=" -", " -", Tabela1[[#This Row],[Quantidade máxima (q) (tonelada)]]/Tabela1[[#This Row],[Qsup Secção E]])</f>
        <v xml:space="preserve"> -</v>
      </c>
      <c r="Z102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8" spans="2:27" s="1" customFormat="1" x14ac:dyDescent="0.3">
      <c r="B1028" s="145"/>
      <c r="C1028" s="146"/>
      <c r="D1028" s="146"/>
      <c r="E1028" s="146"/>
      <c r="F1028" s="146"/>
      <c r="G1028" s="146"/>
      <c r="H1028" s="147"/>
      <c r="I1028" s="146"/>
      <c r="J1028" s="146"/>
      <c r="K1028" s="146"/>
      <c r="L102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8" s="151" t="str">
        <f>IF(Tabela1[[#This Row],[Qinf Secção H]]=" -", " -", Tabela1[[#This Row],[Quantidade máxima (q) (tonelada)]]/Tabela1[[#This Row],[Qinf Secção H]])</f>
        <v xml:space="preserve"> -</v>
      </c>
      <c r="U1028" s="152" t="str">
        <f>IF(Tabela1[[#This Row],[Qinf Secção P]]=" -", " -", Tabela1[[#This Row],[Quantidade máxima (q) (tonelada)]]/Tabela1[[#This Row],[Qinf Secção P]])</f>
        <v xml:space="preserve"> -</v>
      </c>
      <c r="V1028" s="153" t="str">
        <f>IF(Tabela1[[#This Row],[Qinf Secção E]]=" -", " -", Tabela1[[#This Row],[Quantidade máxima (q) (tonelada)]]/Tabela1[[#This Row],[Qinf Secção E]])</f>
        <v xml:space="preserve"> -</v>
      </c>
      <c r="W1028" s="152" t="str">
        <f>IF(Tabela1[[#This Row],[Qsup Secção H]]=" -", " -", Tabela1[[#This Row],[Quantidade máxima (q) (tonelada)]]/Tabela1[[#This Row],[Qsup Secção H]])</f>
        <v xml:space="preserve"> -</v>
      </c>
      <c r="X1028" s="152" t="str">
        <f>IF(Tabela1[[#This Row],[Qsup Secção P]]=" -", " -", Tabela1[[#This Row],[Quantidade máxima (q) (tonelada)]]/Tabela1[[#This Row],[Qsup Secção P]])</f>
        <v xml:space="preserve"> -</v>
      </c>
      <c r="Y1028" s="153" t="str">
        <f>IF(Tabela1[[#This Row],[Qsup Secção E]]=" -", " -", Tabela1[[#This Row],[Quantidade máxima (q) (tonelada)]]/Tabela1[[#This Row],[Qsup Secção E]])</f>
        <v xml:space="preserve"> -</v>
      </c>
      <c r="Z102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29" spans="2:27" s="1" customFormat="1" x14ac:dyDescent="0.3">
      <c r="B1029" s="145"/>
      <c r="C1029" s="146"/>
      <c r="D1029" s="146"/>
      <c r="E1029" s="146"/>
      <c r="F1029" s="146"/>
      <c r="G1029" s="146"/>
      <c r="H1029" s="147"/>
      <c r="I1029" s="146"/>
      <c r="J1029" s="146"/>
      <c r="K1029" s="146"/>
      <c r="L102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2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2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2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2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2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2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2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29" s="151" t="str">
        <f>IF(Tabela1[[#This Row],[Qinf Secção H]]=" -", " -", Tabela1[[#This Row],[Quantidade máxima (q) (tonelada)]]/Tabela1[[#This Row],[Qinf Secção H]])</f>
        <v xml:space="preserve"> -</v>
      </c>
      <c r="U1029" s="152" t="str">
        <f>IF(Tabela1[[#This Row],[Qinf Secção P]]=" -", " -", Tabela1[[#This Row],[Quantidade máxima (q) (tonelada)]]/Tabela1[[#This Row],[Qinf Secção P]])</f>
        <v xml:space="preserve"> -</v>
      </c>
      <c r="V1029" s="153" t="str">
        <f>IF(Tabela1[[#This Row],[Qinf Secção E]]=" -", " -", Tabela1[[#This Row],[Quantidade máxima (q) (tonelada)]]/Tabela1[[#This Row],[Qinf Secção E]])</f>
        <v xml:space="preserve"> -</v>
      </c>
      <c r="W1029" s="152" t="str">
        <f>IF(Tabela1[[#This Row],[Qsup Secção H]]=" -", " -", Tabela1[[#This Row],[Quantidade máxima (q) (tonelada)]]/Tabela1[[#This Row],[Qsup Secção H]])</f>
        <v xml:space="preserve"> -</v>
      </c>
      <c r="X1029" s="152" t="str">
        <f>IF(Tabela1[[#This Row],[Qsup Secção P]]=" -", " -", Tabela1[[#This Row],[Quantidade máxima (q) (tonelada)]]/Tabela1[[#This Row],[Qsup Secção P]])</f>
        <v xml:space="preserve"> -</v>
      </c>
      <c r="Y1029" s="153" t="str">
        <f>IF(Tabela1[[#This Row],[Qsup Secção E]]=" -", " -", Tabela1[[#This Row],[Quantidade máxima (q) (tonelada)]]/Tabela1[[#This Row],[Qsup Secção E]])</f>
        <v xml:space="preserve"> -</v>
      </c>
      <c r="Z102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2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0" spans="2:27" s="1" customFormat="1" x14ac:dyDescent="0.3">
      <c r="B1030" s="145"/>
      <c r="C1030" s="146"/>
      <c r="D1030" s="146"/>
      <c r="E1030" s="146"/>
      <c r="F1030" s="146"/>
      <c r="G1030" s="146"/>
      <c r="H1030" s="147"/>
      <c r="I1030" s="146"/>
      <c r="J1030" s="146"/>
      <c r="K1030" s="146"/>
      <c r="L103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0" s="151" t="str">
        <f>IF(Tabela1[[#This Row],[Qinf Secção H]]=" -", " -", Tabela1[[#This Row],[Quantidade máxima (q) (tonelada)]]/Tabela1[[#This Row],[Qinf Secção H]])</f>
        <v xml:space="preserve"> -</v>
      </c>
      <c r="U1030" s="152" t="str">
        <f>IF(Tabela1[[#This Row],[Qinf Secção P]]=" -", " -", Tabela1[[#This Row],[Quantidade máxima (q) (tonelada)]]/Tabela1[[#This Row],[Qinf Secção P]])</f>
        <v xml:space="preserve"> -</v>
      </c>
      <c r="V1030" s="153" t="str">
        <f>IF(Tabela1[[#This Row],[Qinf Secção E]]=" -", " -", Tabela1[[#This Row],[Quantidade máxima (q) (tonelada)]]/Tabela1[[#This Row],[Qinf Secção E]])</f>
        <v xml:space="preserve"> -</v>
      </c>
      <c r="W1030" s="152" t="str">
        <f>IF(Tabela1[[#This Row],[Qsup Secção H]]=" -", " -", Tabela1[[#This Row],[Quantidade máxima (q) (tonelada)]]/Tabela1[[#This Row],[Qsup Secção H]])</f>
        <v xml:space="preserve"> -</v>
      </c>
      <c r="X1030" s="152" t="str">
        <f>IF(Tabela1[[#This Row],[Qsup Secção P]]=" -", " -", Tabela1[[#This Row],[Quantidade máxima (q) (tonelada)]]/Tabela1[[#This Row],[Qsup Secção P]])</f>
        <v xml:space="preserve"> -</v>
      </c>
      <c r="Y1030" s="153" t="str">
        <f>IF(Tabela1[[#This Row],[Qsup Secção E]]=" -", " -", Tabela1[[#This Row],[Quantidade máxima (q) (tonelada)]]/Tabela1[[#This Row],[Qsup Secção E]])</f>
        <v xml:space="preserve"> -</v>
      </c>
      <c r="Z103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1" spans="2:27" s="1" customFormat="1" x14ac:dyDescent="0.3">
      <c r="B1031" s="145"/>
      <c r="C1031" s="146"/>
      <c r="D1031" s="146"/>
      <c r="E1031" s="146"/>
      <c r="F1031" s="146"/>
      <c r="G1031" s="146"/>
      <c r="H1031" s="147"/>
      <c r="I1031" s="146"/>
      <c r="J1031" s="146"/>
      <c r="K1031" s="146"/>
      <c r="L103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1" s="151" t="str">
        <f>IF(Tabela1[[#This Row],[Qinf Secção H]]=" -", " -", Tabela1[[#This Row],[Quantidade máxima (q) (tonelada)]]/Tabela1[[#This Row],[Qinf Secção H]])</f>
        <v xml:space="preserve"> -</v>
      </c>
      <c r="U1031" s="152" t="str">
        <f>IF(Tabela1[[#This Row],[Qinf Secção P]]=" -", " -", Tabela1[[#This Row],[Quantidade máxima (q) (tonelada)]]/Tabela1[[#This Row],[Qinf Secção P]])</f>
        <v xml:space="preserve"> -</v>
      </c>
      <c r="V1031" s="153" t="str">
        <f>IF(Tabela1[[#This Row],[Qinf Secção E]]=" -", " -", Tabela1[[#This Row],[Quantidade máxima (q) (tonelada)]]/Tabela1[[#This Row],[Qinf Secção E]])</f>
        <v xml:space="preserve"> -</v>
      </c>
      <c r="W1031" s="152" t="str">
        <f>IF(Tabela1[[#This Row],[Qsup Secção H]]=" -", " -", Tabela1[[#This Row],[Quantidade máxima (q) (tonelada)]]/Tabela1[[#This Row],[Qsup Secção H]])</f>
        <v xml:space="preserve"> -</v>
      </c>
      <c r="X1031" s="152" t="str">
        <f>IF(Tabela1[[#This Row],[Qsup Secção P]]=" -", " -", Tabela1[[#This Row],[Quantidade máxima (q) (tonelada)]]/Tabela1[[#This Row],[Qsup Secção P]])</f>
        <v xml:space="preserve"> -</v>
      </c>
      <c r="Y1031" s="153" t="str">
        <f>IF(Tabela1[[#This Row],[Qsup Secção E]]=" -", " -", Tabela1[[#This Row],[Quantidade máxima (q) (tonelada)]]/Tabela1[[#This Row],[Qsup Secção E]])</f>
        <v xml:space="preserve"> -</v>
      </c>
      <c r="Z103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2" spans="2:27" s="1" customFormat="1" x14ac:dyDescent="0.3">
      <c r="B1032" s="145"/>
      <c r="C1032" s="146"/>
      <c r="D1032" s="146"/>
      <c r="E1032" s="146"/>
      <c r="F1032" s="146"/>
      <c r="G1032" s="146"/>
      <c r="H1032" s="147"/>
      <c r="I1032" s="146"/>
      <c r="J1032" s="146"/>
      <c r="K1032" s="146"/>
      <c r="L103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2" s="151" t="str">
        <f>IF(Tabela1[[#This Row],[Qinf Secção H]]=" -", " -", Tabela1[[#This Row],[Quantidade máxima (q) (tonelada)]]/Tabela1[[#This Row],[Qinf Secção H]])</f>
        <v xml:space="preserve"> -</v>
      </c>
      <c r="U1032" s="152" t="str">
        <f>IF(Tabela1[[#This Row],[Qinf Secção P]]=" -", " -", Tabela1[[#This Row],[Quantidade máxima (q) (tonelada)]]/Tabela1[[#This Row],[Qinf Secção P]])</f>
        <v xml:space="preserve"> -</v>
      </c>
      <c r="V1032" s="153" t="str">
        <f>IF(Tabela1[[#This Row],[Qinf Secção E]]=" -", " -", Tabela1[[#This Row],[Quantidade máxima (q) (tonelada)]]/Tabela1[[#This Row],[Qinf Secção E]])</f>
        <v xml:space="preserve"> -</v>
      </c>
      <c r="W1032" s="152" t="str">
        <f>IF(Tabela1[[#This Row],[Qsup Secção H]]=" -", " -", Tabela1[[#This Row],[Quantidade máxima (q) (tonelada)]]/Tabela1[[#This Row],[Qsup Secção H]])</f>
        <v xml:space="preserve"> -</v>
      </c>
      <c r="X1032" s="152" t="str">
        <f>IF(Tabela1[[#This Row],[Qsup Secção P]]=" -", " -", Tabela1[[#This Row],[Quantidade máxima (q) (tonelada)]]/Tabela1[[#This Row],[Qsup Secção P]])</f>
        <v xml:space="preserve"> -</v>
      </c>
      <c r="Y1032" s="153" t="str">
        <f>IF(Tabela1[[#This Row],[Qsup Secção E]]=" -", " -", Tabela1[[#This Row],[Quantidade máxima (q) (tonelada)]]/Tabela1[[#This Row],[Qsup Secção E]])</f>
        <v xml:space="preserve"> -</v>
      </c>
      <c r="Z103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3" spans="2:27" s="1" customFormat="1" x14ac:dyDescent="0.3">
      <c r="B1033" s="145"/>
      <c r="C1033" s="146"/>
      <c r="D1033" s="146"/>
      <c r="E1033" s="146"/>
      <c r="F1033" s="146"/>
      <c r="G1033" s="146"/>
      <c r="H1033" s="147"/>
      <c r="I1033" s="146"/>
      <c r="J1033" s="146"/>
      <c r="K1033" s="146"/>
      <c r="L103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3" s="151" t="str">
        <f>IF(Tabela1[[#This Row],[Qinf Secção H]]=" -", " -", Tabela1[[#This Row],[Quantidade máxima (q) (tonelada)]]/Tabela1[[#This Row],[Qinf Secção H]])</f>
        <v xml:space="preserve"> -</v>
      </c>
      <c r="U1033" s="152" t="str">
        <f>IF(Tabela1[[#This Row],[Qinf Secção P]]=" -", " -", Tabela1[[#This Row],[Quantidade máxima (q) (tonelada)]]/Tabela1[[#This Row],[Qinf Secção P]])</f>
        <v xml:space="preserve"> -</v>
      </c>
      <c r="V1033" s="153" t="str">
        <f>IF(Tabela1[[#This Row],[Qinf Secção E]]=" -", " -", Tabela1[[#This Row],[Quantidade máxima (q) (tonelada)]]/Tabela1[[#This Row],[Qinf Secção E]])</f>
        <v xml:space="preserve"> -</v>
      </c>
      <c r="W1033" s="152" t="str">
        <f>IF(Tabela1[[#This Row],[Qsup Secção H]]=" -", " -", Tabela1[[#This Row],[Quantidade máxima (q) (tonelada)]]/Tabela1[[#This Row],[Qsup Secção H]])</f>
        <v xml:space="preserve"> -</v>
      </c>
      <c r="X1033" s="152" t="str">
        <f>IF(Tabela1[[#This Row],[Qsup Secção P]]=" -", " -", Tabela1[[#This Row],[Quantidade máxima (q) (tonelada)]]/Tabela1[[#This Row],[Qsup Secção P]])</f>
        <v xml:space="preserve"> -</v>
      </c>
      <c r="Y1033" s="153" t="str">
        <f>IF(Tabela1[[#This Row],[Qsup Secção E]]=" -", " -", Tabela1[[#This Row],[Quantidade máxima (q) (tonelada)]]/Tabela1[[#This Row],[Qsup Secção E]])</f>
        <v xml:space="preserve"> -</v>
      </c>
      <c r="Z103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4" spans="2:27" s="1" customFormat="1" x14ac:dyDescent="0.3">
      <c r="B1034" s="145"/>
      <c r="C1034" s="146"/>
      <c r="D1034" s="146"/>
      <c r="E1034" s="146"/>
      <c r="F1034" s="146"/>
      <c r="G1034" s="146"/>
      <c r="H1034" s="147"/>
      <c r="I1034" s="146"/>
      <c r="J1034" s="146"/>
      <c r="K1034" s="146"/>
      <c r="L103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4" s="151" t="str">
        <f>IF(Tabela1[[#This Row],[Qinf Secção H]]=" -", " -", Tabela1[[#This Row],[Quantidade máxima (q) (tonelada)]]/Tabela1[[#This Row],[Qinf Secção H]])</f>
        <v xml:space="preserve"> -</v>
      </c>
      <c r="U1034" s="152" t="str">
        <f>IF(Tabela1[[#This Row],[Qinf Secção P]]=" -", " -", Tabela1[[#This Row],[Quantidade máxima (q) (tonelada)]]/Tabela1[[#This Row],[Qinf Secção P]])</f>
        <v xml:space="preserve"> -</v>
      </c>
      <c r="V1034" s="153" t="str">
        <f>IF(Tabela1[[#This Row],[Qinf Secção E]]=" -", " -", Tabela1[[#This Row],[Quantidade máxima (q) (tonelada)]]/Tabela1[[#This Row],[Qinf Secção E]])</f>
        <v xml:space="preserve"> -</v>
      </c>
      <c r="W1034" s="152" t="str">
        <f>IF(Tabela1[[#This Row],[Qsup Secção H]]=" -", " -", Tabela1[[#This Row],[Quantidade máxima (q) (tonelada)]]/Tabela1[[#This Row],[Qsup Secção H]])</f>
        <v xml:space="preserve"> -</v>
      </c>
      <c r="X1034" s="152" t="str">
        <f>IF(Tabela1[[#This Row],[Qsup Secção P]]=" -", " -", Tabela1[[#This Row],[Quantidade máxima (q) (tonelada)]]/Tabela1[[#This Row],[Qsup Secção P]])</f>
        <v xml:space="preserve"> -</v>
      </c>
      <c r="Y1034" s="153" t="str">
        <f>IF(Tabela1[[#This Row],[Qsup Secção E]]=" -", " -", Tabela1[[#This Row],[Quantidade máxima (q) (tonelada)]]/Tabela1[[#This Row],[Qsup Secção E]])</f>
        <v xml:space="preserve"> -</v>
      </c>
      <c r="Z103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5" spans="2:27" s="1" customFormat="1" x14ac:dyDescent="0.3">
      <c r="B1035" s="145"/>
      <c r="C1035" s="146"/>
      <c r="D1035" s="146"/>
      <c r="E1035" s="146"/>
      <c r="F1035" s="146"/>
      <c r="G1035" s="146"/>
      <c r="H1035" s="147"/>
      <c r="I1035" s="146"/>
      <c r="J1035" s="146"/>
      <c r="K1035" s="146"/>
      <c r="L103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5" s="151" t="str">
        <f>IF(Tabela1[[#This Row],[Qinf Secção H]]=" -", " -", Tabela1[[#This Row],[Quantidade máxima (q) (tonelada)]]/Tabela1[[#This Row],[Qinf Secção H]])</f>
        <v xml:space="preserve"> -</v>
      </c>
      <c r="U1035" s="152" t="str">
        <f>IF(Tabela1[[#This Row],[Qinf Secção P]]=" -", " -", Tabela1[[#This Row],[Quantidade máxima (q) (tonelada)]]/Tabela1[[#This Row],[Qinf Secção P]])</f>
        <v xml:space="preserve"> -</v>
      </c>
      <c r="V1035" s="153" t="str">
        <f>IF(Tabela1[[#This Row],[Qinf Secção E]]=" -", " -", Tabela1[[#This Row],[Quantidade máxima (q) (tonelada)]]/Tabela1[[#This Row],[Qinf Secção E]])</f>
        <v xml:space="preserve"> -</v>
      </c>
      <c r="W1035" s="152" t="str">
        <f>IF(Tabela1[[#This Row],[Qsup Secção H]]=" -", " -", Tabela1[[#This Row],[Quantidade máxima (q) (tonelada)]]/Tabela1[[#This Row],[Qsup Secção H]])</f>
        <v xml:space="preserve"> -</v>
      </c>
      <c r="X1035" s="152" t="str">
        <f>IF(Tabela1[[#This Row],[Qsup Secção P]]=" -", " -", Tabela1[[#This Row],[Quantidade máxima (q) (tonelada)]]/Tabela1[[#This Row],[Qsup Secção P]])</f>
        <v xml:space="preserve"> -</v>
      </c>
      <c r="Y1035" s="153" t="str">
        <f>IF(Tabela1[[#This Row],[Qsup Secção E]]=" -", " -", Tabela1[[#This Row],[Quantidade máxima (q) (tonelada)]]/Tabela1[[#This Row],[Qsup Secção E]])</f>
        <v xml:space="preserve"> -</v>
      </c>
      <c r="Z103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6" spans="2:27" s="1" customFormat="1" x14ac:dyDescent="0.3">
      <c r="B1036" s="145"/>
      <c r="C1036" s="146"/>
      <c r="D1036" s="146"/>
      <c r="E1036" s="146"/>
      <c r="F1036" s="146"/>
      <c r="G1036" s="146"/>
      <c r="H1036" s="147"/>
      <c r="I1036" s="146"/>
      <c r="J1036" s="146"/>
      <c r="K1036" s="146"/>
      <c r="L103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6" s="151" t="str">
        <f>IF(Tabela1[[#This Row],[Qinf Secção H]]=" -", " -", Tabela1[[#This Row],[Quantidade máxima (q) (tonelada)]]/Tabela1[[#This Row],[Qinf Secção H]])</f>
        <v xml:space="preserve"> -</v>
      </c>
      <c r="U1036" s="152" t="str">
        <f>IF(Tabela1[[#This Row],[Qinf Secção P]]=" -", " -", Tabela1[[#This Row],[Quantidade máxima (q) (tonelada)]]/Tabela1[[#This Row],[Qinf Secção P]])</f>
        <v xml:space="preserve"> -</v>
      </c>
      <c r="V1036" s="153" t="str">
        <f>IF(Tabela1[[#This Row],[Qinf Secção E]]=" -", " -", Tabela1[[#This Row],[Quantidade máxima (q) (tonelada)]]/Tabela1[[#This Row],[Qinf Secção E]])</f>
        <v xml:space="preserve"> -</v>
      </c>
      <c r="W1036" s="152" t="str">
        <f>IF(Tabela1[[#This Row],[Qsup Secção H]]=" -", " -", Tabela1[[#This Row],[Quantidade máxima (q) (tonelada)]]/Tabela1[[#This Row],[Qsup Secção H]])</f>
        <v xml:space="preserve"> -</v>
      </c>
      <c r="X1036" s="152" t="str">
        <f>IF(Tabela1[[#This Row],[Qsup Secção P]]=" -", " -", Tabela1[[#This Row],[Quantidade máxima (q) (tonelada)]]/Tabela1[[#This Row],[Qsup Secção P]])</f>
        <v xml:space="preserve"> -</v>
      </c>
      <c r="Y1036" s="153" t="str">
        <f>IF(Tabela1[[#This Row],[Qsup Secção E]]=" -", " -", Tabela1[[#This Row],[Quantidade máxima (q) (tonelada)]]/Tabela1[[#This Row],[Qsup Secção E]])</f>
        <v xml:space="preserve"> -</v>
      </c>
      <c r="Z103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7" spans="2:27" s="1" customFormat="1" x14ac:dyDescent="0.3">
      <c r="B1037" s="145"/>
      <c r="C1037" s="146"/>
      <c r="D1037" s="146"/>
      <c r="E1037" s="146"/>
      <c r="F1037" s="146"/>
      <c r="G1037" s="146"/>
      <c r="H1037" s="147"/>
      <c r="I1037" s="146"/>
      <c r="J1037" s="146"/>
      <c r="K1037" s="146"/>
      <c r="L103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7" s="151" t="str">
        <f>IF(Tabela1[[#This Row],[Qinf Secção H]]=" -", " -", Tabela1[[#This Row],[Quantidade máxima (q) (tonelada)]]/Tabela1[[#This Row],[Qinf Secção H]])</f>
        <v xml:space="preserve"> -</v>
      </c>
      <c r="U1037" s="152" t="str">
        <f>IF(Tabela1[[#This Row],[Qinf Secção P]]=" -", " -", Tabela1[[#This Row],[Quantidade máxima (q) (tonelada)]]/Tabela1[[#This Row],[Qinf Secção P]])</f>
        <v xml:space="preserve"> -</v>
      </c>
      <c r="V1037" s="153" t="str">
        <f>IF(Tabela1[[#This Row],[Qinf Secção E]]=" -", " -", Tabela1[[#This Row],[Quantidade máxima (q) (tonelada)]]/Tabela1[[#This Row],[Qinf Secção E]])</f>
        <v xml:space="preserve"> -</v>
      </c>
      <c r="W1037" s="152" t="str">
        <f>IF(Tabela1[[#This Row],[Qsup Secção H]]=" -", " -", Tabela1[[#This Row],[Quantidade máxima (q) (tonelada)]]/Tabela1[[#This Row],[Qsup Secção H]])</f>
        <v xml:space="preserve"> -</v>
      </c>
      <c r="X1037" s="152" t="str">
        <f>IF(Tabela1[[#This Row],[Qsup Secção P]]=" -", " -", Tabela1[[#This Row],[Quantidade máxima (q) (tonelada)]]/Tabela1[[#This Row],[Qsup Secção P]])</f>
        <v xml:space="preserve"> -</v>
      </c>
      <c r="Y1037" s="153" t="str">
        <f>IF(Tabela1[[#This Row],[Qsup Secção E]]=" -", " -", Tabela1[[#This Row],[Quantidade máxima (q) (tonelada)]]/Tabela1[[#This Row],[Qsup Secção E]])</f>
        <v xml:space="preserve"> -</v>
      </c>
      <c r="Z103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8" spans="2:27" s="1" customFormat="1" x14ac:dyDescent="0.3">
      <c r="B1038" s="145"/>
      <c r="C1038" s="146"/>
      <c r="D1038" s="146"/>
      <c r="E1038" s="146"/>
      <c r="F1038" s="146"/>
      <c r="G1038" s="146"/>
      <c r="H1038" s="147"/>
      <c r="I1038" s="146"/>
      <c r="J1038" s="146"/>
      <c r="K1038" s="146"/>
      <c r="L103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8" s="151" t="str">
        <f>IF(Tabela1[[#This Row],[Qinf Secção H]]=" -", " -", Tabela1[[#This Row],[Quantidade máxima (q) (tonelada)]]/Tabela1[[#This Row],[Qinf Secção H]])</f>
        <v xml:space="preserve"> -</v>
      </c>
      <c r="U1038" s="152" t="str">
        <f>IF(Tabela1[[#This Row],[Qinf Secção P]]=" -", " -", Tabela1[[#This Row],[Quantidade máxima (q) (tonelada)]]/Tabela1[[#This Row],[Qinf Secção P]])</f>
        <v xml:space="preserve"> -</v>
      </c>
      <c r="V1038" s="153" t="str">
        <f>IF(Tabela1[[#This Row],[Qinf Secção E]]=" -", " -", Tabela1[[#This Row],[Quantidade máxima (q) (tonelada)]]/Tabela1[[#This Row],[Qinf Secção E]])</f>
        <v xml:space="preserve"> -</v>
      </c>
      <c r="W1038" s="152" t="str">
        <f>IF(Tabela1[[#This Row],[Qsup Secção H]]=" -", " -", Tabela1[[#This Row],[Quantidade máxima (q) (tonelada)]]/Tabela1[[#This Row],[Qsup Secção H]])</f>
        <v xml:space="preserve"> -</v>
      </c>
      <c r="X1038" s="152" t="str">
        <f>IF(Tabela1[[#This Row],[Qsup Secção P]]=" -", " -", Tabela1[[#This Row],[Quantidade máxima (q) (tonelada)]]/Tabela1[[#This Row],[Qsup Secção P]])</f>
        <v xml:space="preserve"> -</v>
      </c>
      <c r="Y1038" s="153" t="str">
        <f>IF(Tabela1[[#This Row],[Qsup Secção E]]=" -", " -", Tabela1[[#This Row],[Quantidade máxima (q) (tonelada)]]/Tabela1[[#This Row],[Qsup Secção E]])</f>
        <v xml:space="preserve"> -</v>
      </c>
      <c r="Z103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39" spans="2:27" s="1" customFormat="1" x14ac:dyDescent="0.3">
      <c r="B1039" s="145"/>
      <c r="C1039" s="146"/>
      <c r="D1039" s="146"/>
      <c r="E1039" s="146"/>
      <c r="F1039" s="146"/>
      <c r="G1039" s="146"/>
      <c r="H1039" s="147"/>
      <c r="I1039" s="146"/>
      <c r="J1039" s="146"/>
      <c r="K1039" s="146"/>
      <c r="L103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3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3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3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3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3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3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3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39" s="151" t="str">
        <f>IF(Tabela1[[#This Row],[Qinf Secção H]]=" -", " -", Tabela1[[#This Row],[Quantidade máxima (q) (tonelada)]]/Tabela1[[#This Row],[Qinf Secção H]])</f>
        <v xml:space="preserve"> -</v>
      </c>
      <c r="U1039" s="152" t="str">
        <f>IF(Tabela1[[#This Row],[Qinf Secção P]]=" -", " -", Tabela1[[#This Row],[Quantidade máxima (q) (tonelada)]]/Tabela1[[#This Row],[Qinf Secção P]])</f>
        <v xml:space="preserve"> -</v>
      </c>
      <c r="V1039" s="153" t="str">
        <f>IF(Tabela1[[#This Row],[Qinf Secção E]]=" -", " -", Tabela1[[#This Row],[Quantidade máxima (q) (tonelada)]]/Tabela1[[#This Row],[Qinf Secção E]])</f>
        <v xml:space="preserve"> -</v>
      </c>
      <c r="W1039" s="152" t="str">
        <f>IF(Tabela1[[#This Row],[Qsup Secção H]]=" -", " -", Tabela1[[#This Row],[Quantidade máxima (q) (tonelada)]]/Tabela1[[#This Row],[Qsup Secção H]])</f>
        <v xml:space="preserve"> -</v>
      </c>
      <c r="X1039" s="152" t="str">
        <f>IF(Tabela1[[#This Row],[Qsup Secção P]]=" -", " -", Tabela1[[#This Row],[Quantidade máxima (q) (tonelada)]]/Tabela1[[#This Row],[Qsup Secção P]])</f>
        <v xml:space="preserve"> -</v>
      </c>
      <c r="Y1039" s="153" t="str">
        <f>IF(Tabela1[[#This Row],[Qsup Secção E]]=" -", " -", Tabela1[[#This Row],[Quantidade máxima (q) (tonelada)]]/Tabela1[[#This Row],[Qsup Secção E]])</f>
        <v xml:space="preserve"> -</v>
      </c>
      <c r="Z103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3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0" spans="2:27" s="1" customFormat="1" x14ac:dyDescent="0.3">
      <c r="B1040" s="145"/>
      <c r="C1040" s="146"/>
      <c r="D1040" s="146"/>
      <c r="E1040" s="146"/>
      <c r="F1040" s="146"/>
      <c r="G1040" s="146"/>
      <c r="H1040" s="147"/>
      <c r="I1040" s="146"/>
      <c r="J1040" s="146"/>
      <c r="K1040" s="146"/>
      <c r="L104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0" s="151" t="str">
        <f>IF(Tabela1[[#This Row],[Qinf Secção H]]=" -", " -", Tabela1[[#This Row],[Quantidade máxima (q) (tonelada)]]/Tabela1[[#This Row],[Qinf Secção H]])</f>
        <v xml:space="preserve"> -</v>
      </c>
      <c r="U1040" s="152" t="str">
        <f>IF(Tabela1[[#This Row],[Qinf Secção P]]=" -", " -", Tabela1[[#This Row],[Quantidade máxima (q) (tonelada)]]/Tabela1[[#This Row],[Qinf Secção P]])</f>
        <v xml:space="preserve"> -</v>
      </c>
      <c r="V1040" s="153" t="str">
        <f>IF(Tabela1[[#This Row],[Qinf Secção E]]=" -", " -", Tabela1[[#This Row],[Quantidade máxima (q) (tonelada)]]/Tabela1[[#This Row],[Qinf Secção E]])</f>
        <v xml:space="preserve"> -</v>
      </c>
      <c r="W1040" s="152" t="str">
        <f>IF(Tabela1[[#This Row],[Qsup Secção H]]=" -", " -", Tabela1[[#This Row],[Quantidade máxima (q) (tonelada)]]/Tabela1[[#This Row],[Qsup Secção H]])</f>
        <v xml:space="preserve"> -</v>
      </c>
      <c r="X1040" s="152" t="str">
        <f>IF(Tabela1[[#This Row],[Qsup Secção P]]=" -", " -", Tabela1[[#This Row],[Quantidade máxima (q) (tonelada)]]/Tabela1[[#This Row],[Qsup Secção P]])</f>
        <v xml:space="preserve"> -</v>
      </c>
      <c r="Y1040" s="153" t="str">
        <f>IF(Tabela1[[#This Row],[Qsup Secção E]]=" -", " -", Tabela1[[#This Row],[Quantidade máxima (q) (tonelada)]]/Tabela1[[#This Row],[Qsup Secção E]])</f>
        <v xml:space="preserve"> -</v>
      </c>
      <c r="Z104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1" spans="2:27" s="1" customFormat="1" x14ac:dyDescent="0.3">
      <c r="B1041" s="145"/>
      <c r="C1041" s="146"/>
      <c r="D1041" s="146"/>
      <c r="E1041" s="146"/>
      <c r="F1041" s="146"/>
      <c r="G1041" s="146"/>
      <c r="H1041" s="147"/>
      <c r="I1041" s="146"/>
      <c r="J1041" s="146"/>
      <c r="K1041" s="146"/>
      <c r="L104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1" s="151" t="str">
        <f>IF(Tabela1[[#This Row],[Qinf Secção H]]=" -", " -", Tabela1[[#This Row],[Quantidade máxima (q) (tonelada)]]/Tabela1[[#This Row],[Qinf Secção H]])</f>
        <v xml:space="preserve"> -</v>
      </c>
      <c r="U1041" s="152" t="str">
        <f>IF(Tabela1[[#This Row],[Qinf Secção P]]=" -", " -", Tabela1[[#This Row],[Quantidade máxima (q) (tonelada)]]/Tabela1[[#This Row],[Qinf Secção P]])</f>
        <v xml:space="preserve"> -</v>
      </c>
      <c r="V1041" s="153" t="str">
        <f>IF(Tabela1[[#This Row],[Qinf Secção E]]=" -", " -", Tabela1[[#This Row],[Quantidade máxima (q) (tonelada)]]/Tabela1[[#This Row],[Qinf Secção E]])</f>
        <v xml:space="preserve"> -</v>
      </c>
      <c r="W1041" s="152" t="str">
        <f>IF(Tabela1[[#This Row],[Qsup Secção H]]=" -", " -", Tabela1[[#This Row],[Quantidade máxima (q) (tonelada)]]/Tabela1[[#This Row],[Qsup Secção H]])</f>
        <v xml:space="preserve"> -</v>
      </c>
      <c r="X1041" s="152" t="str">
        <f>IF(Tabela1[[#This Row],[Qsup Secção P]]=" -", " -", Tabela1[[#This Row],[Quantidade máxima (q) (tonelada)]]/Tabela1[[#This Row],[Qsup Secção P]])</f>
        <v xml:space="preserve"> -</v>
      </c>
      <c r="Y1041" s="153" t="str">
        <f>IF(Tabela1[[#This Row],[Qsup Secção E]]=" -", " -", Tabela1[[#This Row],[Quantidade máxima (q) (tonelada)]]/Tabela1[[#This Row],[Qsup Secção E]])</f>
        <v xml:space="preserve"> -</v>
      </c>
      <c r="Z104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2" spans="2:27" s="1" customFormat="1" x14ac:dyDescent="0.3">
      <c r="B1042" s="145"/>
      <c r="C1042" s="146"/>
      <c r="D1042" s="146"/>
      <c r="E1042" s="146"/>
      <c r="F1042" s="146"/>
      <c r="G1042" s="146"/>
      <c r="H1042" s="147"/>
      <c r="I1042" s="146"/>
      <c r="J1042" s="146"/>
      <c r="K1042" s="146"/>
      <c r="L104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2" s="151" t="str">
        <f>IF(Tabela1[[#This Row],[Qinf Secção H]]=" -", " -", Tabela1[[#This Row],[Quantidade máxima (q) (tonelada)]]/Tabela1[[#This Row],[Qinf Secção H]])</f>
        <v xml:space="preserve"> -</v>
      </c>
      <c r="U1042" s="152" t="str">
        <f>IF(Tabela1[[#This Row],[Qinf Secção P]]=" -", " -", Tabela1[[#This Row],[Quantidade máxima (q) (tonelada)]]/Tabela1[[#This Row],[Qinf Secção P]])</f>
        <v xml:space="preserve"> -</v>
      </c>
      <c r="V1042" s="153" t="str">
        <f>IF(Tabela1[[#This Row],[Qinf Secção E]]=" -", " -", Tabela1[[#This Row],[Quantidade máxima (q) (tonelada)]]/Tabela1[[#This Row],[Qinf Secção E]])</f>
        <v xml:space="preserve"> -</v>
      </c>
      <c r="W1042" s="152" t="str">
        <f>IF(Tabela1[[#This Row],[Qsup Secção H]]=" -", " -", Tabela1[[#This Row],[Quantidade máxima (q) (tonelada)]]/Tabela1[[#This Row],[Qsup Secção H]])</f>
        <v xml:space="preserve"> -</v>
      </c>
      <c r="X1042" s="152" t="str">
        <f>IF(Tabela1[[#This Row],[Qsup Secção P]]=" -", " -", Tabela1[[#This Row],[Quantidade máxima (q) (tonelada)]]/Tabela1[[#This Row],[Qsup Secção P]])</f>
        <v xml:space="preserve"> -</v>
      </c>
      <c r="Y1042" s="153" t="str">
        <f>IF(Tabela1[[#This Row],[Qsup Secção E]]=" -", " -", Tabela1[[#This Row],[Quantidade máxima (q) (tonelada)]]/Tabela1[[#This Row],[Qsup Secção E]])</f>
        <v xml:space="preserve"> -</v>
      </c>
      <c r="Z104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3" spans="2:27" s="1" customFormat="1" x14ac:dyDescent="0.3">
      <c r="B1043" s="145"/>
      <c r="C1043" s="146"/>
      <c r="D1043" s="146"/>
      <c r="E1043" s="146"/>
      <c r="F1043" s="146"/>
      <c r="G1043" s="146"/>
      <c r="H1043" s="147"/>
      <c r="I1043" s="146"/>
      <c r="J1043" s="146"/>
      <c r="K1043" s="146"/>
      <c r="L104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3" s="151" t="str">
        <f>IF(Tabela1[[#This Row],[Qinf Secção H]]=" -", " -", Tabela1[[#This Row],[Quantidade máxima (q) (tonelada)]]/Tabela1[[#This Row],[Qinf Secção H]])</f>
        <v xml:space="preserve"> -</v>
      </c>
      <c r="U1043" s="152" t="str">
        <f>IF(Tabela1[[#This Row],[Qinf Secção P]]=" -", " -", Tabela1[[#This Row],[Quantidade máxima (q) (tonelada)]]/Tabela1[[#This Row],[Qinf Secção P]])</f>
        <v xml:space="preserve"> -</v>
      </c>
      <c r="V1043" s="153" t="str">
        <f>IF(Tabela1[[#This Row],[Qinf Secção E]]=" -", " -", Tabela1[[#This Row],[Quantidade máxima (q) (tonelada)]]/Tabela1[[#This Row],[Qinf Secção E]])</f>
        <v xml:space="preserve"> -</v>
      </c>
      <c r="W1043" s="152" t="str">
        <f>IF(Tabela1[[#This Row],[Qsup Secção H]]=" -", " -", Tabela1[[#This Row],[Quantidade máxima (q) (tonelada)]]/Tabela1[[#This Row],[Qsup Secção H]])</f>
        <v xml:space="preserve"> -</v>
      </c>
      <c r="X1043" s="152" t="str">
        <f>IF(Tabela1[[#This Row],[Qsup Secção P]]=" -", " -", Tabela1[[#This Row],[Quantidade máxima (q) (tonelada)]]/Tabela1[[#This Row],[Qsup Secção P]])</f>
        <v xml:space="preserve"> -</v>
      </c>
      <c r="Y1043" s="153" t="str">
        <f>IF(Tabela1[[#This Row],[Qsup Secção E]]=" -", " -", Tabela1[[#This Row],[Quantidade máxima (q) (tonelada)]]/Tabela1[[#This Row],[Qsup Secção E]])</f>
        <v xml:space="preserve"> -</v>
      </c>
      <c r="Z104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4" spans="2:27" s="1" customFormat="1" x14ac:dyDescent="0.3">
      <c r="B1044" s="145"/>
      <c r="C1044" s="146"/>
      <c r="D1044" s="146"/>
      <c r="E1044" s="146"/>
      <c r="F1044" s="146"/>
      <c r="G1044" s="146"/>
      <c r="H1044" s="147"/>
      <c r="I1044" s="146"/>
      <c r="J1044" s="146"/>
      <c r="K1044" s="146"/>
      <c r="L104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4" s="151" t="str">
        <f>IF(Tabela1[[#This Row],[Qinf Secção H]]=" -", " -", Tabela1[[#This Row],[Quantidade máxima (q) (tonelada)]]/Tabela1[[#This Row],[Qinf Secção H]])</f>
        <v xml:space="preserve"> -</v>
      </c>
      <c r="U1044" s="152" t="str">
        <f>IF(Tabela1[[#This Row],[Qinf Secção P]]=" -", " -", Tabela1[[#This Row],[Quantidade máxima (q) (tonelada)]]/Tabela1[[#This Row],[Qinf Secção P]])</f>
        <v xml:space="preserve"> -</v>
      </c>
      <c r="V1044" s="153" t="str">
        <f>IF(Tabela1[[#This Row],[Qinf Secção E]]=" -", " -", Tabela1[[#This Row],[Quantidade máxima (q) (tonelada)]]/Tabela1[[#This Row],[Qinf Secção E]])</f>
        <v xml:space="preserve"> -</v>
      </c>
      <c r="W1044" s="152" t="str">
        <f>IF(Tabela1[[#This Row],[Qsup Secção H]]=" -", " -", Tabela1[[#This Row],[Quantidade máxima (q) (tonelada)]]/Tabela1[[#This Row],[Qsup Secção H]])</f>
        <v xml:space="preserve"> -</v>
      </c>
      <c r="X1044" s="152" t="str">
        <f>IF(Tabela1[[#This Row],[Qsup Secção P]]=" -", " -", Tabela1[[#This Row],[Quantidade máxima (q) (tonelada)]]/Tabela1[[#This Row],[Qsup Secção P]])</f>
        <v xml:space="preserve"> -</v>
      </c>
      <c r="Y1044" s="153" t="str">
        <f>IF(Tabela1[[#This Row],[Qsup Secção E]]=" -", " -", Tabela1[[#This Row],[Quantidade máxima (q) (tonelada)]]/Tabela1[[#This Row],[Qsup Secção E]])</f>
        <v xml:space="preserve"> -</v>
      </c>
      <c r="Z104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5" spans="2:27" s="1" customFormat="1" x14ac:dyDescent="0.3">
      <c r="B1045" s="145"/>
      <c r="C1045" s="146"/>
      <c r="D1045" s="146"/>
      <c r="E1045" s="146"/>
      <c r="F1045" s="146"/>
      <c r="G1045" s="146"/>
      <c r="H1045" s="147"/>
      <c r="I1045" s="146"/>
      <c r="J1045" s="146"/>
      <c r="K1045" s="146"/>
      <c r="L104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5" s="151" t="str">
        <f>IF(Tabela1[[#This Row],[Qinf Secção H]]=" -", " -", Tabela1[[#This Row],[Quantidade máxima (q) (tonelada)]]/Tabela1[[#This Row],[Qinf Secção H]])</f>
        <v xml:space="preserve"> -</v>
      </c>
      <c r="U1045" s="152" t="str">
        <f>IF(Tabela1[[#This Row],[Qinf Secção P]]=" -", " -", Tabela1[[#This Row],[Quantidade máxima (q) (tonelada)]]/Tabela1[[#This Row],[Qinf Secção P]])</f>
        <v xml:space="preserve"> -</v>
      </c>
      <c r="V1045" s="153" t="str">
        <f>IF(Tabela1[[#This Row],[Qinf Secção E]]=" -", " -", Tabela1[[#This Row],[Quantidade máxima (q) (tonelada)]]/Tabela1[[#This Row],[Qinf Secção E]])</f>
        <v xml:space="preserve"> -</v>
      </c>
      <c r="W1045" s="152" t="str">
        <f>IF(Tabela1[[#This Row],[Qsup Secção H]]=" -", " -", Tabela1[[#This Row],[Quantidade máxima (q) (tonelada)]]/Tabela1[[#This Row],[Qsup Secção H]])</f>
        <v xml:space="preserve"> -</v>
      </c>
      <c r="X1045" s="152" t="str">
        <f>IF(Tabela1[[#This Row],[Qsup Secção P]]=" -", " -", Tabela1[[#This Row],[Quantidade máxima (q) (tonelada)]]/Tabela1[[#This Row],[Qsup Secção P]])</f>
        <v xml:space="preserve"> -</v>
      </c>
      <c r="Y1045" s="153" t="str">
        <f>IF(Tabela1[[#This Row],[Qsup Secção E]]=" -", " -", Tabela1[[#This Row],[Quantidade máxima (q) (tonelada)]]/Tabela1[[#This Row],[Qsup Secção E]])</f>
        <v xml:space="preserve"> -</v>
      </c>
      <c r="Z104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6" spans="2:27" s="1" customFormat="1" x14ac:dyDescent="0.3">
      <c r="B1046" s="145"/>
      <c r="C1046" s="146"/>
      <c r="D1046" s="146"/>
      <c r="E1046" s="146"/>
      <c r="F1046" s="146"/>
      <c r="G1046" s="146"/>
      <c r="H1046" s="147"/>
      <c r="I1046" s="146"/>
      <c r="J1046" s="146"/>
      <c r="K1046" s="146"/>
      <c r="L104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6" s="151" t="str">
        <f>IF(Tabela1[[#This Row],[Qinf Secção H]]=" -", " -", Tabela1[[#This Row],[Quantidade máxima (q) (tonelada)]]/Tabela1[[#This Row],[Qinf Secção H]])</f>
        <v xml:space="preserve"> -</v>
      </c>
      <c r="U1046" s="152" t="str">
        <f>IF(Tabela1[[#This Row],[Qinf Secção P]]=" -", " -", Tabela1[[#This Row],[Quantidade máxima (q) (tonelada)]]/Tabela1[[#This Row],[Qinf Secção P]])</f>
        <v xml:space="preserve"> -</v>
      </c>
      <c r="V1046" s="153" t="str">
        <f>IF(Tabela1[[#This Row],[Qinf Secção E]]=" -", " -", Tabela1[[#This Row],[Quantidade máxima (q) (tonelada)]]/Tabela1[[#This Row],[Qinf Secção E]])</f>
        <v xml:space="preserve"> -</v>
      </c>
      <c r="W1046" s="152" t="str">
        <f>IF(Tabela1[[#This Row],[Qsup Secção H]]=" -", " -", Tabela1[[#This Row],[Quantidade máxima (q) (tonelada)]]/Tabela1[[#This Row],[Qsup Secção H]])</f>
        <v xml:space="preserve"> -</v>
      </c>
      <c r="X1046" s="152" t="str">
        <f>IF(Tabela1[[#This Row],[Qsup Secção P]]=" -", " -", Tabela1[[#This Row],[Quantidade máxima (q) (tonelada)]]/Tabela1[[#This Row],[Qsup Secção P]])</f>
        <v xml:space="preserve"> -</v>
      </c>
      <c r="Y1046" s="153" t="str">
        <f>IF(Tabela1[[#This Row],[Qsup Secção E]]=" -", " -", Tabela1[[#This Row],[Quantidade máxima (q) (tonelada)]]/Tabela1[[#This Row],[Qsup Secção E]])</f>
        <v xml:space="preserve"> -</v>
      </c>
      <c r="Z104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7" spans="2:27" s="1" customFormat="1" x14ac:dyDescent="0.3">
      <c r="B1047" s="145"/>
      <c r="C1047" s="146"/>
      <c r="D1047" s="146"/>
      <c r="E1047" s="146"/>
      <c r="F1047" s="146"/>
      <c r="G1047" s="146"/>
      <c r="H1047" s="147"/>
      <c r="I1047" s="146"/>
      <c r="J1047" s="146"/>
      <c r="K1047" s="146"/>
      <c r="L104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7" s="151" t="str">
        <f>IF(Tabela1[[#This Row],[Qinf Secção H]]=" -", " -", Tabela1[[#This Row],[Quantidade máxima (q) (tonelada)]]/Tabela1[[#This Row],[Qinf Secção H]])</f>
        <v xml:space="preserve"> -</v>
      </c>
      <c r="U1047" s="152" t="str">
        <f>IF(Tabela1[[#This Row],[Qinf Secção P]]=" -", " -", Tabela1[[#This Row],[Quantidade máxima (q) (tonelada)]]/Tabela1[[#This Row],[Qinf Secção P]])</f>
        <v xml:space="preserve"> -</v>
      </c>
      <c r="V1047" s="153" t="str">
        <f>IF(Tabela1[[#This Row],[Qinf Secção E]]=" -", " -", Tabela1[[#This Row],[Quantidade máxima (q) (tonelada)]]/Tabela1[[#This Row],[Qinf Secção E]])</f>
        <v xml:space="preserve"> -</v>
      </c>
      <c r="W1047" s="152" t="str">
        <f>IF(Tabela1[[#This Row],[Qsup Secção H]]=" -", " -", Tabela1[[#This Row],[Quantidade máxima (q) (tonelada)]]/Tabela1[[#This Row],[Qsup Secção H]])</f>
        <v xml:space="preserve"> -</v>
      </c>
      <c r="X1047" s="152" t="str">
        <f>IF(Tabela1[[#This Row],[Qsup Secção P]]=" -", " -", Tabela1[[#This Row],[Quantidade máxima (q) (tonelada)]]/Tabela1[[#This Row],[Qsup Secção P]])</f>
        <v xml:space="preserve"> -</v>
      </c>
      <c r="Y1047" s="153" t="str">
        <f>IF(Tabela1[[#This Row],[Qsup Secção E]]=" -", " -", Tabela1[[#This Row],[Quantidade máxima (q) (tonelada)]]/Tabela1[[#This Row],[Qsup Secção E]])</f>
        <v xml:space="preserve"> -</v>
      </c>
      <c r="Z104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8" spans="2:27" s="1" customFormat="1" x14ac:dyDescent="0.3">
      <c r="B1048" s="145"/>
      <c r="C1048" s="146"/>
      <c r="D1048" s="146"/>
      <c r="E1048" s="146"/>
      <c r="F1048" s="146"/>
      <c r="G1048" s="146"/>
      <c r="H1048" s="147"/>
      <c r="I1048" s="146"/>
      <c r="J1048" s="146"/>
      <c r="K1048" s="146"/>
      <c r="L104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8" s="151" t="str">
        <f>IF(Tabela1[[#This Row],[Qinf Secção H]]=" -", " -", Tabela1[[#This Row],[Quantidade máxima (q) (tonelada)]]/Tabela1[[#This Row],[Qinf Secção H]])</f>
        <v xml:space="preserve"> -</v>
      </c>
      <c r="U1048" s="152" t="str">
        <f>IF(Tabela1[[#This Row],[Qinf Secção P]]=" -", " -", Tabela1[[#This Row],[Quantidade máxima (q) (tonelada)]]/Tabela1[[#This Row],[Qinf Secção P]])</f>
        <v xml:space="preserve"> -</v>
      </c>
      <c r="V1048" s="153" t="str">
        <f>IF(Tabela1[[#This Row],[Qinf Secção E]]=" -", " -", Tabela1[[#This Row],[Quantidade máxima (q) (tonelada)]]/Tabela1[[#This Row],[Qinf Secção E]])</f>
        <v xml:space="preserve"> -</v>
      </c>
      <c r="W1048" s="152" t="str">
        <f>IF(Tabela1[[#This Row],[Qsup Secção H]]=" -", " -", Tabela1[[#This Row],[Quantidade máxima (q) (tonelada)]]/Tabela1[[#This Row],[Qsup Secção H]])</f>
        <v xml:space="preserve"> -</v>
      </c>
      <c r="X1048" s="152" t="str">
        <f>IF(Tabela1[[#This Row],[Qsup Secção P]]=" -", " -", Tabela1[[#This Row],[Quantidade máxima (q) (tonelada)]]/Tabela1[[#This Row],[Qsup Secção P]])</f>
        <v xml:space="preserve"> -</v>
      </c>
      <c r="Y1048" s="153" t="str">
        <f>IF(Tabela1[[#This Row],[Qsup Secção E]]=" -", " -", Tabela1[[#This Row],[Quantidade máxima (q) (tonelada)]]/Tabela1[[#This Row],[Qsup Secção E]])</f>
        <v xml:space="preserve"> -</v>
      </c>
      <c r="Z104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49" spans="2:27" s="1" customFormat="1" x14ac:dyDescent="0.3">
      <c r="B1049" s="145"/>
      <c r="C1049" s="146"/>
      <c r="D1049" s="146"/>
      <c r="E1049" s="146"/>
      <c r="F1049" s="146"/>
      <c r="G1049" s="146"/>
      <c r="H1049" s="147"/>
      <c r="I1049" s="146"/>
      <c r="J1049" s="146"/>
      <c r="K1049" s="146"/>
      <c r="L104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4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4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4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4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4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4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4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49" s="151" t="str">
        <f>IF(Tabela1[[#This Row],[Qinf Secção H]]=" -", " -", Tabela1[[#This Row],[Quantidade máxima (q) (tonelada)]]/Tabela1[[#This Row],[Qinf Secção H]])</f>
        <v xml:space="preserve"> -</v>
      </c>
      <c r="U1049" s="152" t="str">
        <f>IF(Tabela1[[#This Row],[Qinf Secção P]]=" -", " -", Tabela1[[#This Row],[Quantidade máxima (q) (tonelada)]]/Tabela1[[#This Row],[Qinf Secção P]])</f>
        <v xml:space="preserve"> -</v>
      </c>
      <c r="V1049" s="153" t="str">
        <f>IF(Tabela1[[#This Row],[Qinf Secção E]]=" -", " -", Tabela1[[#This Row],[Quantidade máxima (q) (tonelada)]]/Tabela1[[#This Row],[Qinf Secção E]])</f>
        <v xml:space="preserve"> -</v>
      </c>
      <c r="W1049" s="152" t="str">
        <f>IF(Tabela1[[#This Row],[Qsup Secção H]]=" -", " -", Tabela1[[#This Row],[Quantidade máxima (q) (tonelada)]]/Tabela1[[#This Row],[Qsup Secção H]])</f>
        <v xml:space="preserve"> -</v>
      </c>
      <c r="X1049" s="152" t="str">
        <f>IF(Tabela1[[#This Row],[Qsup Secção P]]=" -", " -", Tabela1[[#This Row],[Quantidade máxima (q) (tonelada)]]/Tabela1[[#This Row],[Qsup Secção P]])</f>
        <v xml:space="preserve"> -</v>
      </c>
      <c r="Y1049" s="153" t="str">
        <f>IF(Tabela1[[#This Row],[Qsup Secção E]]=" -", " -", Tabela1[[#This Row],[Quantidade máxima (q) (tonelada)]]/Tabela1[[#This Row],[Qsup Secção E]])</f>
        <v xml:space="preserve"> -</v>
      </c>
      <c r="Z104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4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0" spans="2:27" s="1" customFormat="1" x14ac:dyDescent="0.3">
      <c r="B1050" s="145"/>
      <c r="C1050" s="146"/>
      <c r="D1050" s="146"/>
      <c r="E1050" s="146"/>
      <c r="F1050" s="146"/>
      <c r="G1050" s="146"/>
      <c r="H1050" s="147"/>
      <c r="I1050" s="146"/>
      <c r="J1050" s="146"/>
      <c r="K1050" s="146"/>
      <c r="L105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0" s="151" t="str">
        <f>IF(Tabela1[[#This Row],[Qinf Secção H]]=" -", " -", Tabela1[[#This Row],[Quantidade máxima (q) (tonelada)]]/Tabela1[[#This Row],[Qinf Secção H]])</f>
        <v xml:space="preserve"> -</v>
      </c>
      <c r="U1050" s="152" t="str">
        <f>IF(Tabela1[[#This Row],[Qinf Secção P]]=" -", " -", Tabela1[[#This Row],[Quantidade máxima (q) (tonelada)]]/Tabela1[[#This Row],[Qinf Secção P]])</f>
        <v xml:space="preserve"> -</v>
      </c>
      <c r="V1050" s="153" t="str">
        <f>IF(Tabela1[[#This Row],[Qinf Secção E]]=" -", " -", Tabela1[[#This Row],[Quantidade máxima (q) (tonelada)]]/Tabela1[[#This Row],[Qinf Secção E]])</f>
        <v xml:space="preserve"> -</v>
      </c>
      <c r="W1050" s="152" t="str">
        <f>IF(Tabela1[[#This Row],[Qsup Secção H]]=" -", " -", Tabela1[[#This Row],[Quantidade máxima (q) (tonelada)]]/Tabela1[[#This Row],[Qsup Secção H]])</f>
        <v xml:space="preserve"> -</v>
      </c>
      <c r="X1050" s="152" t="str">
        <f>IF(Tabela1[[#This Row],[Qsup Secção P]]=" -", " -", Tabela1[[#This Row],[Quantidade máxima (q) (tonelada)]]/Tabela1[[#This Row],[Qsup Secção P]])</f>
        <v xml:space="preserve"> -</v>
      </c>
      <c r="Y1050" s="153" t="str">
        <f>IF(Tabela1[[#This Row],[Qsup Secção E]]=" -", " -", Tabela1[[#This Row],[Quantidade máxima (q) (tonelada)]]/Tabela1[[#This Row],[Qsup Secção E]])</f>
        <v xml:space="preserve"> -</v>
      </c>
      <c r="Z105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1" spans="2:27" s="1" customFormat="1" x14ac:dyDescent="0.3">
      <c r="B1051" s="145"/>
      <c r="C1051" s="146"/>
      <c r="D1051" s="146"/>
      <c r="E1051" s="146"/>
      <c r="F1051" s="146"/>
      <c r="G1051" s="146"/>
      <c r="H1051" s="147"/>
      <c r="I1051" s="146"/>
      <c r="J1051" s="146"/>
      <c r="K1051" s="146"/>
      <c r="L105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1" s="151" t="str">
        <f>IF(Tabela1[[#This Row],[Qinf Secção H]]=" -", " -", Tabela1[[#This Row],[Quantidade máxima (q) (tonelada)]]/Tabela1[[#This Row],[Qinf Secção H]])</f>
        <v xml:space="preserve"> -</v>
      </c>
      <c r="U1051" s="152" t="str">
        <f>IF(Tabela1[[#This Row],[Qinf Secção P]]=" -", " -", Tabela1[[#This Row],[Quantidade máxima (q) (tonelada)]]/Tabela1[[#This Row],[Qinf Secção P]])</f>
        <v xml:space="preserve"> -</v>
      </c>
      <c r="V1051" s="153" t="str">
        <f>IF(Tabela1[[#This Row],[Qinf Secção E]]=" -", " -", Tabela1[[#This Row],[Quantidade máxima (q) (tonelada)]]/Tabela1[[#This Row],[Qinf Secção E]])</f>
        <v xml:space="preserve"> -</v>
      </c>
      <c r="W1051" s="152" t="str">
        <f>IF(Tabela1[[#This Row],[Qsup Secção H]]=" -", " -", Tabela1[[#This Row],[Quantidade máxima (q) (tonelada)]]/Tabela1[[#This Row],[Qsup Secção H]])</f>
        <v xml:space="preserve"> -</v>
      </c>
      <c r="X1051" s="152" t="str">
        <f>IF(Tabela1[[#This Row],[Qsup Secção P]]=" -", " -", Tabela1[[#This Row],[Quantidade máxima (q) (tonelada)]]/Tabela1[[#This Row],[Qsup Secção P]])</f>
        <v xml:space="preserve"> -</v>
      </c>
      <c r="Y1051" s="153" t="str">
        <f>IF(Tabela1[[#This Row],[Qsup Secção E]]=" -", " -", Tabela1[[#This Row],[Quantidade máxima (q) (tonelada)]]/Tabela1[[#This Row],[Qsup Secção E]])</f>
        <v xml:space="preserve"> -</v>
      </c>
      <c r="Z105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2" spans="2:27" s="1" customFormat="1" x14ac:dyDescent="0.3">
      <c r="B1052" s="145"/>
      <c r="C1052" s="146"/>
      <c r="D1052" s="146"/>
      <c r="E1052" s="146"/>
      <c r="F1052" s="146"/>
      <c r="G1052" s="146"/>
      <c r="H1052" s="147"/>
      <c r="I1052" s="146"/>
      <c r="J1052" s="146"/>
      <c r="K1052" s="146"/>
      <c r="L105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2" s="151" t="str">
        <f>IF(Tabela1[[#This Row],[Qinf Secção H]]=" -", " -", Tabela1[[#This Row],[Quantidade máxima (q) (tonelada)]]/Tabela1[[#This Row],[Qinf Secção H]])</f>
        <v xml:space="preserve"> -</v>
      </c>
      <c r="U1052" s="152" t="str">
        <f>IF(Tabela1[[#This Row],[Qinf Secção P]]=" -", " -", Tabela1[[#This Row],[Quantidade máxima (q) (tonelada)]]/Tabela1[[#This Row],[Qinf Secção P]])</f>
        <v xml:space="preserve"> -</v>
      </c>
      <c r="V1052" s="153" t="str">
        <f>IF(Tabela1[[#This Row],[Qinf Secção E]]=" -", " -", Tabela1[[#This Row],[Quantidade máxima (q) (tonelada)]]/Tabela1[[#This Row],[Qinf Secção E]])</f>
        <v xml:space="preserve"> -</v>
      </c>
      <c r="W1052" s="152" t="str">
        <f>IF(Tabela1[[#This Row],[Qsup Secção H]]=" -", " -", Tabela1[[#This Row],[Quantidade máxima (q) (tonelada)]]/Tabela1[[#This Row],[Qsup Secção H]])</f>
        <v xml:space="preserve"> -</v>
      </c>
      <c r="X1052" s="152" t="str">
        <f>IF(Tabela1[[#This Row],[Qsup Secção P]]=" -", " -", Tabela1[[#This Row],[Quantidade máxima (q) (tonelada)]]/Tabela1[[#This Row],[Qsup Secção P]])</f>
        <v xml:space="preserve"> -</v>
      </c>
      <c r="Y1052" s="153" t="str">
        <f>IF(Tabela1[[#This Row],[Qsup Secção E]]=" -", " -", Tabela1[[#This Row],[Quantidade máxima (q) (tonelada)]]/Tabela1[[#This Row],[Qsup Secção E]])</f>
        <v xml:space="preserve"> -</v>
      </c>
      <c r="Z105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3" spans="2:27" s="1" customFormat="1" x14ac:dyDescent="0.3">
      <c r="B1053" s="145"/>
      <c r="C1053" s="146"/>
      <c r="D1053" s="146"/>
      <c r="E1053" s="146"/>
      <c r="F1053" s="146"/>
      <c r="G1053" s="146"/>
      <c r="H1053" s="147"/>
      <c r="I1053" s="146"/>
      <c r="J1053" s="146"/>
      <c r="K1053" s="146"/>
      <c r="L105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3" s="151" t="str">
        <f>IF(Tabela1[[#This Row],[Qinf Secção H]]=" -", " -", Tabela1[[#This Row],[Quantidade máxima (q) (tonelada)]]/Tabela1[[#This Row],[Qinf Secção H]])</f>
        <v xml:space="preserve"> -</v>
      </c>
      <c r="U1053" s="152" t="str">
        <f>IF(Tabela1[[#This Row],[Qinf Secção P]]=" -", " -", Tabela1[[#This Row],[Quantidade máxima (q) (tonelada)]]/Tabela1[[#This Row],[Qinf Secção P]])</f>
        <v xml:space="preserve"> -</v>
      </c>
      <c r="V1053" s="153" t="str">
        <f>IF(Tabela1[[#This Row],[Qinf Secção E]]=" -", " -", Tabela1[[#This Row],[Quantidade máxima (q) (tonelada)]]/Tabela1[[#This Row],[Qinf Secção E]])</f>
        <v xml:space="preserve"> -</v>
      </c>
      <c r="W1053" s="152" t="str">
        <f>IF(Tabela1[[#This Row],[Qsup Secção H]]=" -", " -", Tabela1[[#This Row],[Quantidade máxima (q) (tonelada)]]/Tabela1[[#This Row],[Qsup Secção H]])</f>
        <v xml:space="preserve"> -</v>
      </c>
      <c r="X1053" s="152" t="str">
        <f>IF(Tabela1[[#This Row],[Qsup Secção P]]=" -", " -", Tabela1[[#This Row],[Quantidade máxima (q) (tonelada)]]/Tabela1[[#This Row],[Qsup Secção P]])</f>
        <v xml:space="preserve"> -</v>
      </c>
      <c r="Y1053" s="153" t="str">
        <f>IF(Tabela1[[#This Row],[Qsup Secção E]]=" -", " -", Tabela1[[#This Row],[Quantidade máxima (q) (tonelada)]]/Tabela1[[#This Row],[Qsup Secção E]])</f>
        <v xml:space="preserve"> -</v>
      </c>
      <c r="Z105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4" spans="2:27" s="1" customFormat="1" x14ac:dyDescent="0.3">
      <c r="B1054" s="145"/>
      <c r="C1054" s="146"/>
      <c r="D1054" s="146"/>
      <c r="E1054" s="146"/>
      <c r="F1054" s="146"/>
      <c r="G1054" s="146"/>
      <c r="H1054" s="147"/>
      <c r="I1054" s="146"/>
      <c r="J1054" s="146"/>
      <c r="K1054" s="146"/>
      <c r="L105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4" s="151" t="str">
        <f>IF(Tabela1[[#This Row],[Qinf Secção H]]=" -", " -", Tabela1[[#This Row],[Quantidade máxima (q) (tonelada)]]/Tabela1[[#This Row],[Qinf Secção H]])</f>
        <v xml:space="preserve"> -</v>
      </c>
      <c r="U1054" s="152" t="str">
        <f>IF(Tabela1[[#This Row],[Qinf Secção P]]=" -", " -", Tabela1[[#This Row],[Quantidade máxima (q) (tonelada)]]/Tabela1[[#This Row],[Qinf Secção P]])</f>
        <v xml:space="preserve"> -</v>
      </c>
      <c r="V1054" s="153" t="str">
        <f>IF(Tabela1[[#This Row],[Qinf Secção E]]=" -", " -", Tabela1[[#This Row],[Quantidade máxima (q) (tonelada)]]/Tabela1[[#This Row],[Qinf Secção E]])</f>
        <v xml:space="preserve"> -</v>
      </c>
      <c r="W1054" s="152" t="str">
        <f>IF(Tabela1[[#This Row],[Qsup Secção H]]=" -", " -", Tabela1[[#This Row],[Quantidade máxima (q) (tonelada)]]/Tabela1[[#This Row],[Qsup Secção H]])</f>
        <v xml:space="preserve"> -</v>
      </c>
      <c r="X1054" s="152" t="str">
        <f>IF(Tabela1[[#This Row],[Qsup Secção P]]=" -", " -", Tabela1[[#This Row],[Quantidade máxima (q) (tonelada)]]/Tabela1[[#This Row],[Qsup Secção P]])</f>
        <v xml:space="preserve"> -</v>
      </c>
      <c r="Y1054" s="153" t="str">
        <f>IF(Tabela1[[#This Row],[Qsup Secção E]]=" -", " -", Tabela1[[#This Row],[Quantidade máxima (q) (tonelada)]]/Tabela1[[#This Row],[Qsup Secção E]])</f>
        <v xml:space="preserve"> -</v>
      </c>
      <c r="Z105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5" spans="2:27" s="1" customFormat="1" x14ac:dyDescent="0.3">
      <c r="B1055" s="145"/>
      <c r="C1055" s="146"/>
      <c r="D1055" s="146"/>
      <c r="E1055" s="146"/>
      <c r="F1055" s="146"/>
      <c r="G1055" s="146"/>
      <c r="H1055" s="147"/>
      <c r="I1055" s="146"/>
      <c r="J1055" s="146"/>
      <c r="K1055" s="146"/>
      <c r="L105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5" s="151" t="str">
        <f>IF(Tabela1[[#This Row],[Qinf Secção H]]=" -", " -", Tabela1[[#This Row],[Quantidade máxima (q) (tonelada)]]/Tabela1[[#This Row],[Qinf Secção H]])</f>
        <v xml:space="preserve"> -</v>
      </c>
      <c r="U1055" s="152" t="str">
        <f>IF(Tabela1[[#This Row],[Qinf Secção P]]=" -", " -", Tabela1[[#This Row],[Quantidade máxima (q) (tonelada)]]/Tabela1[[#This Row],[Qinf Secção P]])</f>
        <v xml:space="preserve"> -</v>
      </c>
      <c r="V1055" s="153" t="str">
        <f>IF(Tabela1[[#This Row],[Qinf Secção E]]=" -", " -", Tabela1[[#This Row],[Quantidade máxima (q) (tonelada)]]/Tabela1[[#This Row],[Qinf Secção E]])</f>
        <v xml:space="preserve"> -</v>
      </c>
      <c r="W1055" s="152" t="str">
        <f>IF(Tabela1[[#This Row],[Qsup Secção H]]=" -", " -", Tabela1[[#This Row],[Quantidade máxima (q) (tonelada)]]/Tabela1[[#This Row],[Qsup Secção H]])</f>
        <v xml:space="preserve"> -</v>
      </c>
      <c r="X1055" s="152" t="str">
        <f>IF(Tabela1[[#This Row],[Qsup Secção P]]=" -", " -", Tabela1[[#This Row],[Quantidade máxima (q) (tonelada)]]/Tabela1[[#This Row],[Qsup Secção P]])</f>
        <v xml:space="preserve"> -</v>
      </c>
      <c r="Y1055" s="153" t="str">
        <f>IF(Tabela1[[#This Row],[Qsup Secção E]]=" -", " -", Tabela1[[#This Row],[Quantidade máxima (q) (tonelada)]]/Tabela1[[#This Row],[Qsup Secção E]])</f>
        <v xml:space="preserve"> -</v>
      </c>
      <c r="Z105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6" spans="2:27" s="1" customFormat="1" x14ac:dyDescent="0.3">
      <c r="B1056" s="145"/>
      <c r="C1056" s="146"/>
      <c r="D1056" s="146"/>
      <c r="E1056" s="146"/>
      <c r="F1056" s="146"/>
      <c r="G1056" s="146"/>
      <c r="H1056" s="147"/>
      <c r="I1056" s="146"/>
      <c r="J1056" s="146"/>
      <c r="K1056" s="146"/>
      <c r="L105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6" s="151" t="str">
        <f>IF(Tabela1[[#This Row],[Qinf Secção H]]=" -", " -", Tabela1[[#This Row],[Quantidade máxima (q) (tonelada)]]/Tabela1[[#This Row],[Qinf Secção H]])</f>
        <v xml:space="preserve"> -</v>
      </c>
      <c r="U1056" s="152" t="str">
        <f>IF(Tabela1[[#This Row],[Qinf Secção P]]=" -", " -", Tabela1[[#This Row],[Quantidade máxima (q) (tonelada)]]/Tabela1[[#This Row],[Qinf Secção P]])</f>
        <v xml:space="preserve"> -</v>
      </c>
      <c r="V1056" s="153" t="str">
        <f>IF(Tabela1[[#This Row],[Qinf Secção E]]=" -", " -", Tabela1[[#This Row],[Quantidade máxima (q) (tonelada)]]/Tabela1[[#This Row],[Qinf Secção E]])</f>
        <v xml:space="preserve"> -</v>
      </c>
      <c r="W1056" s="152" t="str">
        <f>IF(Tabela1[[#This Row],[Qsup Secção H]]=" -", " -", Tabela1[[#This Row],[Quantidade máxima (q) (tonelada)]]/Tabela1[[#This Row],[Qsup Secção H]])</f>
        <v xml:space="preserve"> -</v>
      </c>
      <c r="X1056" s="152" t="str">
        <f>IF(Tabela1[[#This Row],[Qsup Secção P]]=" -", " -", Tabela1[[#This Row],[Quantidade máxima (q) (tonelada)]]/Tabela1[[#This Row],[Qsup Secção P]])</f>
        <v xml:space="preserve"> -</v>
      </c>
      <c r="Y1056" s="153" t="str">
        <f>IF(Tabela1[[#This Row],[Qsup Secção E]]=" -", " -", Tabela1[[#This Row],[Quantidade máxima (q) (tonelada)]]/Tabela1[[#This Row],[Qsup Secção E]])</f>
        <v xml:space="preserve"> -</v>
      </c>
      <c r="Z105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7" spans="2:27" s="1" customFormat="1" x14ac:dyDescent="0.3">
      <c r="B1057" s="145"/>
      <c r="C1057" s="146"/>
      <c r="D1057" s="146"/>
      <c r="E1057" s="146"/>
      <c r="F1057" s="146"/>
      <c r="G1057" s="146"/>
      <c r="H1057" s="147"/>
      <c r="I1057" s="146"/>
      <c r="J1057" s="146"/>
      <c r="K1057" s="146"/>
      <c r="L105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7" s="151" t="str">
        <f>IF(Tabela1[[#This Row],[Qinf Secção H]]=" -", " -", Tabela1[[#This Row],[Quantidade máxima (q) (tonelada)]]/Tabela1[[#This Row],[Qinf Secção H]])</f>
        <v xml:space="preserve"> -</v>
      </c>
      <c r="U1057" s="152" t="str">
        <f>IF(Tabela1[[#This Row],[Qinf Secção P]]=" -", " -", Tabela1[[#This Row],[Quantidade máxima (q) (tonelada)]]/Tabela1[[#This Row],[Qinf Secção P]])</f>
        <v xml:space="preserve"> -</v>
      </c>
      <c r="V1057" s="153" t="str">
        <f>IF(Tabela1[[#This Row],[Qinf Secção E]]=" -", " -", Tabela1[[#This Row],[Quantidade máxima (q) (tonelada)]]/Tabela1[[#This Row],[Qinf Secção E]])</f>
        <v xml:space="preserve"> -</v>
      </c>
      <c r="W1057" s="152" t="str">
        <f>IF(Tabela1[[#This Row],[Qsup Secção H]]=" -", " -", Tabela1[[#This Row],[Quantidade máxima (q) (tonelada)]]/Tabela1[[#This Row],[Qsup Secção H]])</f>
        <v xml:space="preserve"> -</v>
      </c>
      <c r="X1057" s="152" t="str">
        <f>IF(Tabela1[[#This Row],[Qsup Secção P]]=" -", " -", Tabela1[[#This Row],[Quantidade máxima (q) (tonelada)]]/Tabela1[[#This Row],[Qsup Secção P]])</f>
        <v xml:space="preserve"> -</v>
      </c>
      <c r="Y1057" s="153" t="str">
        <f>IF(Tabela1[[#This Row],[Qsup Secção E]]=" -", " -", Tabela1[[#This Row],[Quantidade máxima (q) (tonelada)]]/Tabela1[[#This Row],[Qsup Secção E]])</f>
        <v xml:space="preserve"> -</v>
      </c>
      <c r="Z105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8" spans="2:27" s="1" customFormat="1" x14ac:dyDescent="0.3">
      <c r="B1058" s="145"/>
      <c r="C1058" s="146"/>
      <c r="D1058" s="146"/>
      <c r="E1058" s="146"/>
      <c r="F1058" s="146"/>
      <c r="G1058" s="146"/>
      <c r="H1058" s="147"/>
      <c r="I1058" s="146"/>
      <c r="J1058" s="146"/>
      <c r="K1058" s="146"/>
      <c r="L105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8" s="151" t="str">
        <f>IF(Tabela1[[#This Row],[Qinf Secção H]]=" -", " -", Tabela1[[#This Row],[Quantidade máxima (q) (tonelada)]]/Tabela1[[#This Row],[Qinf Secção H]])</f>
        <v xml:space="preserve"> -</v>
      </c>
      <c r="U1058" s="152" t="str">
        <f>IF(Tabela1[[#This Row],[Qinf Secção P]]=" -", " -", Tabela1[[#This Row],[Quantidade máxima (q) (tonelada)]]/Tabela1[[#This Row],[Qinf Secção P]])</f>
        <v xml:space="preserve"> -</v>
      </c>
      <c r="V1058" s="153" t="str">
        <f>IF(Tabela1[[#This Row],[Qinf Secção E]]=" -", " -", Tabela1[[#This Row],[Quantidade máxima (q) (tonelada)]]/Tabela1[[#This Row],[Qinf Secção E]])</f>
        <v xml:space="preserve"> -</v>
      </c>
      <c r="W1058" s="152" t="str">
        <f>IF(Tabela1[[#This Row],[Qsup Secção H]]=" -", " -", Tabela1[[#This Row],[Quantidade máxima (q) (tonelada)]]/Tabela1[[#This Row],[Qsup Secção H]])</f>
        <v xml:space="preserve"> -</v>
      </c>
      <c r="X1058" s="152" t="str">
        <f>IF(Tabela1[[#This Row],[Qsup Secção P]]=" -", " -", Tabela1[[#This Row],[Quantidade máxima (q) (tonelada)]]/Tabela1[[#This Row],[Qsup Secção P]])</f>
        <v xml:space="preserve"> -</v>
      </c>
      <c r="Y1058" s="153" t="str">
        <f>IF(Tabela1[[#This Row],[Qsup Secção E]]=" -", " -", Tabela1[[#This Row],[Quantidade máxima (q) (tonelada)]]/Tabela1[[#This Row],[Qsup Secção E]])</f>
        <v xml:space="preserve"> -</v>
      </c>
      <c r="Z105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59" spans="2:27" s="1" customFormat="1" x14ac:dyDescent="0.3">
      <c r="B1059" s="145"/>
      <c r="C1059" s="146"/>
      <c r="D1059" s="146"/>
      <c r="E1059" s="146"/>
      <c r="F1059" s="146"/>
      <c r="G1059" s="146"/>
      <c r="H1059" s="147"/>
      <c r="I1059" s="146"/>
      <c r="J1059" s="146"/>
      <c r="K1059" s="146"/>
      <c r="L105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5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5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5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5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5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5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5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59" s="151" t="str">
        <f>IF(Tabela1[[#This Row],[Qinf Secção H]]=" -", " -", Tabela1[[#This Row],[Quantidade máxima (q) (tonelada)]]/Tabela1[[#This Row],[Qinf Secção H]])</f>
        <v xml:space="preserve"> -</v>
      </c>
      <c r="U1059" s="152" t="str">
        <f>IF(Tabela1[[#This Row],[Qinf Secção P]]=" -", " -", Tabela1[[#This Row],[Quantidade máxima (q) (tonelada)]]/Tabela1[[#This Row],[Qinf Secção P]])</f>
        <v xml:space="preserve"> -</v>
      </c>
      <c r="V1059" s="153" t="str">
        <f>IF(Tabela1[[#This Row],[Qinf Secção E]]=" -", " -", Tabela1[[#This Row],[Quantidade máxima (q) (tonelada)]]/Tabela1[[#This Row],[Qinf Secção E]])</f>
        <v xml:space="preserve"> -</v>
      </c>
      <c r="W1059" s="152" t="str">
        <f>IF(Tabela1[[#This Row],[Qsup Secção H]]=" -", " -", Tabela1[[#This Row],[Quantidade máxima (q) (tonelada)]]/Tabela1[[#This Row],[Qsup Secção H]])</f>
        <v xml:space="preserve"> -</v>
      </c>
      <c r="X1059" s="152" t="str">
        <f>IF(Tabela1[[#This Row],[Qsup Secção P]]=" -", " -", Tabela1[[#This Row],[Quantidade máxima (q) (tonelada)]]/Tabela1[[#This Row],[Qsup Secção P]])</f>
        <v xml:space="preserve"> -</v>
      </c>
      <c r="Y1059" s="153" t="str">
        <f>IF(Tabela1[[#This Row],[Qsup Secção E]]=" -", " -", Tabela1[[#This Row],[Quantidade máxima (q) (tonelada)]]/Tabela1[[#This Row],[Qsup Secção E]])</f>
        <v xml:space="preserve"> -</v>
      </c>
      <c r="Z105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5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0" spans="2:27" s="1" customFormat="1" x14ac:dyDescent="0.3">
      <c r="B1060" s="145"/>
      <c r="C1060" s="146"/>
      <c r="D1060" s="146"/>
      <c r="E1060" s="146"/>
      <c r="F1060" s="146"/>
      <c r="G1060" s="146"/>
      <c r="H1060" s="147"/>
      <c r="I1060" s="146"/>
      <c r="J1060" s="146"/>
      <c r="K1060" s="146"/>
      <c r="L106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0" s="151" t="str">
        <f>IF(Tabela1[[#This Row],[Qinf Secção H]]=" -", " -", Tabela1[[#This Row],[Quantidade máxima (q) (tonelada)]]/Tabela1[[#This Row],[Qinf Secção H]])</f>
        <v xml:space="preserve"> -</v>
      </c>
      <c r="U1060" s="152" t="str">
        <f>IF(Tabela1[[#This Row],[Qinf Secção P]]=" -", " -", Tabela1[[#This Row],[Quantidade máxima (q) (tonelada)]]/Tabela1[[#This Row],[Qinf Secção P]])</f>
        <v xml:space="preserve"> -</v>
      </c>
      <c r="V1060" s="153" t="str">
        <f>IF(Tabela1[[#This Row],[Qinf Secção E]]=" -", " -", Tabela1[[#This Row],[Quantidade máxima (q) (tonelada)]]/Tabela1[[#This Row],[Qinf Secção E]])</f>
        <v xml:space="preserve"> -</v>
      </c>
      <c r="W1060" s="152" t="str">
        <f>IF(Tabela1[[#This Row],[Qsup Secção H]]=" -", " -", Tabela1[[#This Row],[Quantidade máxima (q) (tonelada)]]/Tabela1[[#This Row],[Qsup Secção H]])</f>
        <v xml:space="preserve"> -</v>
      </c>
      <c r="X1060" s="152" t="str">
        <f>IF(Tabela1[[#This Row],[Qsup Secção P]]=" -", " -", Tabela1[[#This Row],[Quantidade máxima (q) (tonelada)]]/Tabela1[[#This Row],[Qsup Secção P]])</f>
        <v xml:space="preserve"> -</v>
      </c>
      <c r="Y1060" s="153" t="str">
        <f>IF(Tabela1[[#This Row],[Qsup Secção E]]=" -", " -", Tabela1[[#This Row],[Quantidade máxima (q) (tonelada)]]/Tabela1[[#This Row],[Qsup Secção E]])</f>
        <v xml:space="preserve"> -</v>
      </c>
      <c r="Z106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1" spans="2:27" s="1" customFormat="1" x14ac:dyDescent="0.3">
      <c r="B1061" s="145"/>
      <c r="C1061" s="146"/>
      <c r="D1061" s="146"/>
      <c r="E1061" s="146"/>
      <c r="F1061" s="146"/>
      <c r="G1061" s="146"/>
      <c r="H1061" s="147"/>
      <c r="I1061" s="146"/>
      <c r="J1061" s="146"/>
      <c r="K1061" s="146"/>
      <c r="L106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1" s="151" t="str">
        <f>IF(Tabela1[[#This Row],[Qinf Secção H]]=" -", " -", Tabela1[[#This Row],[Quantidade máxima (q) (tonelada)]]/Tabela1[[#This Row],[Qinf Secção H]])</f>
        <v xml:space="preserve"> -</v>
      </c>
      <c r="U1061" s="152" t="str">
        <f>IF(Tabela1[[#This Row],[Qinf Secção P]]=" -", " -", Tabela1[[#This Row],[Quantidade máxima (q) (tonelada)]]/Tabela1[[#This Row],[Qinf Secção P]])</f>
        <v xml:space="preserve"> -</v>
      </c>
      <c r="V1061" s="153" t="str">
        <f>IF(Tabela1[[#This Row],[Qinf Secção E]]=" -", " -", Tabela1[[#This Row],[Quantidade máxima (q) (tonelada)]]/Tabela1[[#This Row],[Qinf Secção E]])</f>
        <v xml:space="preserve"> -</v>
      </c>
      <c r="W1061" s="152" t="str">
        <f>IF(Tabela1[[#This Row],[Qsup Secção H]]=" -", " -", Tabela1[[#This Row],[Quantidade máxima (q) (tonelada)]]/Tabela1[[#This Row],[Qsup Secção H]])</f>
        <v xml:space="preserve"> -</v>
      </c>
      <c r="X1061" s="152" t="str">
        <f>IF(Tabela1[[#This Row],[Qsup Secção P]]=" -", " -", Tabela1[[#This Row],[Quantidade máxima (q) (tonelada)]]/Tabela1[[#This Row],[Qsup Secção P]])</f>
        <v xml:space="preserve"> -</v>
      </c>
      <c r="Y1061" s="153" t="str">
        <f>IF(Tabela1[[#This Row],[Qsup Secção E]]=" -", " -", Tabela1[[#This Row],[Quantidade máxima (q) (tonelada)]]/Tabela1[[#This Row],[Qsup Secção E]])</f>
        <v xml:space="preserve"> -</v>
      </c>
      <c r="Z106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2" spans="2:27" s="1" customFormat="1" x14ac:dyDescent="0.3">
      <c r="B1062" s="145"/>
      <c r="C1062" s="146"/>
      <c r="D1062" s="146"/>
      <c r="E1062" s="146"/>
      <c r="F1062" s="146"/>
      <c r="G1062" s="146"/>
      <c r="H1062" s="147"/>
      <c r="I1062" s="146"/>
      <c r="J1062" s="146"/>
      <c r="K1062" s="146"/>
      <c r="L106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2" s="151" t="str">
        <f>IF(Tabela1[[#This Row],[Qinf Secção H]]=" -", " -", Tabela1[[#This Row],[Quantidade máxima (q) (tonelada)]]/Tabela1[[#This Row],[Qinf Secção H]])</f>
        <v xml:space="preserve"> -</v>
      </c>
      <c r="U1062" s="152" t="str">
        <f>IF(Tabela1[[#This Row],[Qinf Secção P]]=" -", " -", Tabela1[[#This Row],[Quantidade máxima (q) (tonelada)]]/Tabela1[[#This Row],[Qinf Secção P]])</f>
        <v xml:space="preserve"> -</v>
      </c>
      <c r="V1062" s="153" t="str">
        <f>IF(Tabela1[[#This Row],[Qinf Secção E]]=" -", " -", Tabela1[[#This Row],[Quantidade máxima (q) (tonelada)]]/Tabela1[[#This Row],[Qinf Secção E]])</f>
        <v xml:space="preserve"> -</v>
      </c>
      <c r="W1062" s="152" t="str">
        <f>IF(Tabela1[[#This Row],[Qsup Secção H]]=" -", " -", Tabela1[[#This Row],[Quantidade máxima (q) (tonelada)]]/Tabela1[[#This Row],[Qsup Secção H]])</f>
        <v xml:space="preserve"> -</v>
      </c>
      <c r="X1062" s="152" t="str">
        <f>IF(Tabela1[[#This Row],[Qsup Secção P]]=" -", " -", Tabela1[[#This Row],[Quantidade máxima (q) (tonelada)]]/Tabela1[[#This Row],[Qsup Secção P]])</f>
        <v xml:space="preserve"> -</v>
      </c>
      <c r="Y1062" s="153" t="str">
        <f>IF(Tabela1[[#This Row],[Qsup Secção E]]=" -", " -", Tabela1[[#This Row],[Quantidade máxima (q) (tonelada)]]/Tabela1[[#This Row],[Qsup Secção E]])</f>
        <v xml:space="preserve"> -</v>
      </c>
      <c r="Z106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3" spans="2:27" s="1" customFormat="1" x14ac:dyDescent="0.3">
      <c r="B1063" s="145"/>
      <c r="C1063" s="146"/>
      <c r="D1063" s="146"/>
      <c r="E1063" s="146"/>
      <c r="F1063" s="146"/>
      <c r="G1063" s="146"/>
      <c r="H1063" s="147"/>
      <c r="I1063" s="146"/>
      <c r="J1063" s="146"/>
      <c r="K1063" s="146"/>
      <c r="L106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3" s="151" t="str">
        <f>IF(Tabela1[[#This Row],[Qinf Secção H]]=" -", " -", Tabela1[[#This Row],[Quantidade máxima (q) (tonelada)]]/Tabela1[[#This Row],[Qinf Secção H]])</f>
        <v xml:space="preserve"> -</v>
      </c>
      <c r="U1063" s="152" t="str">
        <f>IF(Tabela1[[#This Row],[Qinf Secção P]]=" -", " -", Tabela1[[#This Row],[Quantidade máxima (q) (tonelada)]]/Tabela1[[#This Row],[Qinf Secção P]])</f>
        <v xml:space="preserve"> -</v>
      </c>
      <c r="V1063" s="153" t="str">
        <f>IF(Tabela1[[#This Row],[Qinf Secção E]]=" -", " -", Tabela1[[#This Row],[Quantidade máxima (q) (tonelada)]]/Tabela1[[#This Row],[Qinf Secção E]])</f>
        <v xml:space="preserve"> -</v>
      </c>
      <c r="W1063" s="152" t="str">
        <f>IF(Tabela1[[#This Row],[Qsup Secção H]]=" -", " -", Tabela1[[#This Row],[Quantidade máxima (q) (tonelada)]]/Tabela1[[#This Row],[Qsup Secção H]])</f>
        <v xml:space="preserve"> -</v>
      </c>
      <c r="X1063" s="152" t="str">
        <f>IF(Tabela1[[#This Row],[Qsup Secção P]]=" -", " -", Tabela1[[#This Row],[Quantidade máxima (q) (tonelada)]]/Tabela1[[#This Row],[Qsup Secção P]])</f>
        <v xml:space="preserve"> -</v>
      </c>
      <c r="Y1063" s="153" t="str">
        <f>IF(Tabela1[[#This Row],[Qsup Secção E]]=" -", " -", Tabela1[[#This Row],[Quantidade máxima (q) (tonelada)]]/Tabela1[[#This Row],[Qsup Secção E]])</f>
        <v xml:space="preserve"> -</v>
      </c>
      <c r="Z106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4" spans="2:27" s="1" customFormat="1" x14ac:dyDescent="0.3">
      <c r="B1064" s="145"/>
      <c r="C1064" s="146"/>
      <c r="D1064" s="146"/>
      <c r="E1064" s="146"/>
      <c r="F1064" s="146"/>
      <c r="G1064" s="146"/>
      <c r="H1064" s="147"/>
      <c r="I1064" s="146"/>
      <c r="J1064" s="146"/>
      <c r="K1064" s="146"/>
      <c r="L106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4" s="151" t="str">
        <f>IF(Tabela1[[#This Row],[Qinf Secção H]]=" -", " -", Tabela1[[#This Row],[Quantidade máxima (q) (tonelada)]]/Tabela1[[#This Row],[Qinf Secção H]])</f>
        <v xml:space="preserve"> -</v>
      </c>
      <c r="U1064" s="152" t="str">
        <f>IF(Tabela1[[#This Row],[Qinf Secção P]]=" -", " -", Tabela1[[#This Row],[Quantidade máxima (q) (tonelada)]]/Tabela1[[#This Row],[Qinf Secção P]])</f>
        <v xml:space="preserve"> -</v>
      </c>
      <c r="V1064" s="153" t="str">
        <f>IF(Tabela1[[#This Row],[Qinf Secção E]]=" -", " -", Tabela1[[#This Row],[Quantidade máxima (q) (tonelada)]]/Tabela1[[#This Row],[Qinf Secção E]])</f>
        <v xml:space="preserve"> -</v>
      </c>
      <c r="W1064" s="152" t="str">
        <f>IF(Tabela1[[#This Row],[Qsup Secção H]]=" -", " -", Tabela1[[#This Row],[Quantidade máxima (q) (tonelada)]]/Tabela1[[#This Row],[Qsup Secção H]])</f>
        <v xml:space="preserve"> -</v>
      </c>
      <c r="X1064" s="152" t="str">
        <f>IF(Tabela1[[#This Row],[Qsup Secção P]]=" -", " -", Tabela1[[#This Row],[Quantidade máxima (q) (tonelada)]]/Tabela1[[#This Row],[Qsup Secção P]])</f>
        <v xml:space="preserve"> -</v>
      </c>
      <c r="Y1064" s="153" t="str">
        <f>IF(Tabela1[[#This Row],[Qsup Secção E]]=" -", " -", Tabela1[[#This Row],[Quantidade máxima (q) (tonelada)]]/Tabela1[[#This Row],[Qsup Secção E]])</f>
        <v xml:space="preserve"> -</v>
      </c>
      <c r="Z106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5" spans="2:27" s="1" customFormat="1" x14ac:dyDescent="0.3">
      <c r="B1065" s="145"/>
      <c r="C1065" s="146"/>
      <c r="D1065" s="146"/>
      <c r="E1065" s="146"/>
      <c r="F1065" s="146"/>
      <c r="G1065" s="146"/>
      <c r="H1065" s="147"/>
      <c r="I1065" s="146"/>
      <c r="J1065" s="146"/>
      <c r="K1065" s="146"/>
      <c r="L106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5" s="151" t="str">
        <f>IF(Tabela1[[#This Row],[Qinf Secção H]]=" -", " -", Tabela1[[#This Row],[Quantidade máxima (q) (tonelada)]]/Tabela1[[#This Row],[Qinf Secção H]])</f>
        <v xml:space="preserve"> -</v>
      </c>
      <c r="U1065" s="152" t="str">
        <f>IF(Tabela1[[#This Row],[Qinf Secção P]]=" -", " -", Tabela1[[#This Row],[Quantidade máxima (q) (tonelada)]]/Tabela1[[#This Row],[Qinf Secção P]])</f>
        <v xml:space="preserve"> -</v>
      </c>
      <c r="V1065" s="153" t="str">
        <f>IF(Tabela1[[#This Row],[Qinf Secção E]]=" -", " -", Tabela1[[#This Row],[Quantidade máxima (q) (tonelada)]]/Tabela1[[#This Row],[Qinf Secção E]])</f>
        <v xml:space="preserve"> -</v>
      </c>
      <c r="W1065" s="152" t="str">
        <f>IF(Tabela1[[#This Row],[Qsup Secção H]]=" -", " -", Tabela1[[#This Row],[Quantidade máxima (q) (tonelada)]]/Tabela1[[#This Row],[Qsup Secção H]])</f>
        <v xml:space="preserve"> -</v>
      </c>
      <c r="X1065" s="152" t="str">
        <f>IF(Tabela1[[#This Row],[Qsup Secção P]]=" -", " -", Tabela1[[#This Row],[Quantidade máxima (q) (tonelada)]]/Tabela1[[#This Row],[Qsup Secção P]])</f>
        <v xml:space="preserve"> -</v>
      </c>
      <c r="Y1065" s="153" t="str">
        <f>IF(Tabela1[[#This Row],[Qsup Secção E]]=" -", " -", Tabela1[[#This Row],[Quantidade máxima (q) (tonelada)]]/Tabela1[[#This Row],[Qsup Secção E]])</f>
        <v xml:space="preserve"> -</v>
      </c>
      <c r="Z106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6" spans="2:27" s="1" customFormat="1" x14ac:dyDescent="0.3">
      <c r="B1066" s="145"/>
      <c r="C1066" s="146"/>
      <c r="D1066" s="146"/>
      <c r="E1066" s="146"/>
      <c r="F1066" s="146"/>
      <c r="G1066" s="146"/>
      <c r="H1066" s="147"/>
      <c r="I1066" s="146"/>
      <c r="J1066" s="146"/>
      <c r="K1066" s="146"/>
      <c r="L106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6" s="151" t="str">
        <f>IF(Tabela1[[#This Row],[Qinf Secção H]]=" -", " -", Tabela1[[#This Row],[Quantidade máxima (q) (tonelada)]]/Tabela1[[#This Row],[Qinf Secção H]])</f>
        <v xml:space="preserve"> -</v>
      </c>
      <c r="U1066" s="152" t="str">
        <f>IF(Tabela1[[#This Row],[Qinf Secção P]]=" -", " -", Tabela1[[#This Row],[Quantidade máxima (q) (tonelada)]]/Tabela1[[#This Row],[Qinf Secção P]])</f>
        <v xml:space="preserve"> -</v>
      </c>
      <c r="V1066" s="153" t="str">
        <f>IF(Tabela1[[#This Row],[Qinf Secção E]]=" -", " -", Tabela1[[#This Row],[Quantidade máxima (q) (tonelada)]]/Tabela1[[#This Row],[Qinf Secção E]])</f>
        <v xml:space="preserve"> -</v>
      </c>
      <c r="W1066" s="152" t="str">
        <f>IF(Tabela1[[#This Row],[Qsup Secção H]]=" -", " -", Tabela1[[#This Row],[Quantidade máxima (q) (tonelada)]]/Tabela1[[#This Row],[Qsup Secção H]])</f>
        <v xml:space="preserve"> -</v>
      </c>
      <c r="X1066" s="152" t="str">
        <f>IF(Tabela1[[#This Row],[Qsup Secção P]]=" -", " -", Tabela1[[#This Row],[Quantidade máxima (q) (tonelada)]]/Tabela1[[#This Row],[Qsup Secção P]])</f>
        <v xml:space="preserve"> -</v>
      </c>
      <c r="Y1066" s="153" t="str">
        <f>IF(Tabela1[[#This Row],[Qsup Secção E]]=" -", " -", Tabela1[[#This Row],[Quantidade máxima (q) (tonelada)]]/Tabela1[[#This Row],[Qsup Secção E]])</f>
        <v xml:space="preserve"> -</v>
      </c>
      <c r="Z106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7" spans="2:27" s="1" customFormat="1" x14ac:dyDescent="0.3">
      <c r="B1067" s="145"/>
      <c r="C1067" s="146"/>
      <c r="D1067" s="146"/>
      <c r="E1067" s="146"/>
      <c r="F1067" s="146"/>
      <c r="G1067" s="146"/>
      <c r="H1067" s="147"/>
      <c r="I1067" s="146"/>
      <c r="J1067" s="146"/>
      <c r="K1067" s="146"/>
      <c r="L106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7" s="151" t="str">
        <f>IF(Tabela1[[#This Row],[Qinf Secção H]]=" -", " -", Tabela1[[#This Row],[Quantidade máxima (q) (tonelada)]]/Tabela1[[#This Row],[Qinf Secção H]])</f>
        <v xml:space="preserve"> -</v>
      </c>
      <c r="U1067" s="152" t="str">
        <f>IF(Tabela1[[#This Row],[Qinf Secção P]]=" -", " -", Tabela1[[#This Row],[Quantidade máxima (q) (tonelada)]]/Tabela1[[#This Row],[Qinf Secção P]])</f>
        <v xml:space="preserve"> -</v>
      </c>
      <c r="V1067" s="153" t="str">
        <f>IF(Tabela1[[#This Row],[Qinf Secção E]]=" -", " -", Tabela1[[#This Row],[Quantidade máxima (q) (tonelada)]]/Tabela1[[#This Row],[Qinf Secção E]])</f>
        <v xml:space="preserve"> -</v>
      </c>
      <c r="W1067" s="152" t="str">
        <f>IF(Tabela1[[#This Row],[Qsup Secção H]]=" -", " -", Tabela1[[#This Row],[Quantidade máxima (q) (tonelada)]]/Tabela1[[#This Row],[Qsup Secção H]])</f>
        <v xml:space="preserve"> -</v>
      </c>
      <c r="X1067" s="152" t="str">
        <f>IF(Tabela1[[#This Row],[Qsup Secção P]]=" -", " -", Tabela1[[#This Row],[Quantidade máxima (q) (tonelada)]]/Tabela1[[#This Row],[Qsup Secção P]])</f>
        <v xml:space="preserve"> -</v>
      </c>
      <c r="Y1067" s="153" t="str">
        <f>IF(Tabela1[[#This Row],[Qsup Secção E]]=" -", " -", Tabela1[[#This Row],[Quantidade máxima (q) (tonelada)]]/Tabela1[[#This Row],[Qsup Secção E]])</f>
        <v xml:space="preserve"> -</v>
      </c>
      <c r="Z106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8" spans="2:27" s="1" customFormat="1" x14ac:dyDescent="0.3">
      <c r="B1068" s="145"/>
      <c r="C1068" s="146"/>
      <c r="D1068" s="146"/>
      <c r="E1068" s="146"/>
      <c r="F1068" s="146"/>
      <c r="G1068" s="146"/>
      <c r="H1068" s="147"/>
      <c r="I1068" s="146"/>
      <c r="J1068" s="146"/>
      <c r="K1068" s="146"/>
      <c r="L106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8" s="151" t="str">
        <f>IF(Tabela1[[#This Row],[Qinf Secção H]]=" -", " -", Tabela1[[#This Row],[Quantidade máxima (q) (tonelada)]]/Tabela1[[#This Row],[Qinf Secção H]])</f>
        <v xml:space="preserve"> -</v>
      </c>
      <c r="U1068" s="152" t="str">
        <f>IF(Tabela1[[#This Row],[Qinf Secção P]]=" -", " -", Tabela1[[#This Row],[Quantidade máxima (q) (tonelada)]]/Tabela1[[#This Row],[Qinf Secção P]])</f>
        <v xml:space="preserve"> -</v>
      </c>
      <c r="V1068" s="153" t="str">
        <f>IF(Tabela1[[#This Row],[Qinf Secção E]]=" -", " -", Tabela1[[#This Row],[Quantidade máxima (q) (tonelada)]]/Tabela1[[#This Row],[Qinf Secção E]])</f>
        <v xml:space="preserve"> -</v>
      </c>
      <c r="W1068" s="152" t="str">
        <f>IF(Tabela1[[#This Row],[Qsup Secção H]]=" -", " -", Tabela1[[#This Row],[Quantidade máxima (q) (tonelada)]]/Tabela1[[#This Row],[Qsup Secção H]])</f>
        <v xml:space="preserve"> -</v>
      </c>
      <c r="X1068" s="152" t="str">
        <f>IF(Tabela1[[#This Row],[Qsup Secção P]]=" -", " -", Tabela1[[#This Row],[Quantidade máxima (q) (tonelada)]]/Tabela1[[#This Row],[Qsup Secção P]])</f>
        <v xml:space="preserve"> -</v>
      </c>
      <c r="Y1068" s="153" t="str">
        <f>IF(Tabela1[[#This Row],[Qsup Secção E]]=" -", " -", Tabela1[[#This Row],[Quantidade máxima (q) (tonelada)]]/Tabela1[[#This Row],[Qsup Secção E]])</f>
        <v xml:space="preserve"> -</v>
      </c>
      <c r="Z106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69" spans="2:27" s="1" customFormat="1" x14ac:dyDescent="0.3">
      <c r="B1069" s="145"/>
      <c r="C1069" s="146"/>
      <c r="D1069" s="146"/>
      <c r="E1069" s="146"/>
      <c r="F1069" s="146"/>
      <c r="G1069" s="146"/>
      <c r="H1069" s="147"/>
      <c r="I1069" s="146"/>
      <c r="J1069" s="146"/>
      <c r="K1069" s="146"/>
      <c r="L106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6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6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6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6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6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6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6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69" s="151" t="str">
        <f>IF(Tabela1[[#This Row],[Qinf Secção H]]=" -", " -", Tabela1[[#This Row],[Quantidade máxima (q) (tonelada)]]/Tabela1[[#This Row],[Qinf Secção H]])</f>
        <v xml:space="preserve"> -</v>
      </c>
      <c r="U1069" s="152" t="str">
        <f>IF(Tabela1[[#This Row],[Qinf Secção P]]=" -", " -", Tabela1[[#This Row],[Quantidade máxima (q) (tonelada)]]/Tabela1[[#This Row],[Qinf Secção P]])</f>
        <v xml:space="preserve"> -</v>
      </c>
      <c r="V1069" s="153" t="str">
        <f>IF(Tabela1[[#This Row],[Qinf Secção E]]=" -", " -", Tabela1[[#This Row],[Quantidade máxima (q) (tonelada)]]/Tabela1[[#This Row],[Qinf Secção E]])</f>
        <v xml:space="preserve"> -</v>
      </c>
      <c r="W1069" s="152" t="str">
        <f>IF(Tabela1[[#This Row],[Qsup Secção H]]=" -", " -", Tabela1[[#This Row],[Quantidade máxima (q) (tonelada)]]/Tabela1[[#This Row],[Qsup Secção H]])</f>
        <v xml:space="preserve"> -</v>
      </c>
      <c r="X1069" s="152" t="str">
        <f>IF(Tabela1[[#This Row],[Qsup Secção P]]=" -", " -", Tabela1[[#This Row],[Quantidade máxima (q) (tonelada)]]/Tabela1[[#This Row],[Qsup Secção P]])</f>
        <v xml:space="preserve"> -</v>
      </c>
      <c r="Y1069" s="153" t="str">
        <f>IF(Tabela1[[#This Row],[Qsup Secção E]]=" -", " -", Tabela1[[#This Row],[Quantidade máxima (q) (tonelada)]]/Tabela1[[#This Row],[Qsup Secção E]])</f>
        <v xml:space="preserve"> -</v>
      </c>
      <c r="Z106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6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0" spans="2:27" s="1" customFormat="1" x14ac:dyDescent="0.3">
      <c r="B1070" s="145"/>
      <c r="C1070" s="146"/>
      <c r="D1070" s="146"/>
      <c r="E1070" s="146"/>
      <c r="F1070" s="146"/>
      <c r="G1070" s="146"/>
      <c r="H1070" s="147"/>
      <c r="I1070" s="146"/>
      <c r="J1070" s="146"/>
      <c r="K1070" s="146"/>
      <c r="L107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0" s="151" t="str">
        <f>IF(Tabela1[[#This Row],[Qinf Secção H]]=" -", " -", Tabela1[[#This Row],[Quantidade máxima (q) (tonelada)]]/Tabela1[[#This Row],[Qinf Secção H]])</f>
        <v xml:space="preserve"> -</v>
      </c>
      <c r="U1070" s="152" t="str">
        <f>IF(Tabela1[[#This Row],[Qinf Secção P]]=" -", " -", Tabela1[[#This Row],[Quantidade máxima (q) (tonelada)]]/Tabela1[[#This Row],[Qinf Secção P]])</f>
        <v xml:space="preserve"> -</v>
      </c>
      <c r="V1070" s="153" t="str">
        <f>IF(Tabela1[[#This Row],[Qinf Secção E]]=" -", " -", Tabela1[[#This Row],[Quantidade máxima (q) (tonelada)]]/Tabela1[[#This Row],[Qinf Secção E]])</f>
        <v xml:space="preserve"> -</v>
      </c>
      <c r="W1070" s="152" t="str">
        <f>IF(Tabela1[[#This Row],[Qsup Secção H]]=" -", " -", Tabela1[[#This Row],[Quantidade máxima (q) (tonelada)]]/Tabela1[[#This Row],[Qsup Secção H]])</f>
        <v xml:space="preserve"> -</v>
      </c>
      <c r="X1070" s="152" t="str">
        <f>IF(Tabela1[[#This Row],[Qsup Secção P]]=" -", " -", Tabela1[[#This Row],[Quantidade máxima (q) (tonelada)]]/Tabela1[[#This Row],[Qsup Secção P]])</f>
        <v xml:space="preserve"> -</v>
      </c>
      <c r="Y1070" s="153" t="str">
        <f>IF(Tabela1[[#This Row],[Qsup Secção E]]=" -", " -", Tabela1[[#This Row],[Quantidade máxima (q) (tonelada)]]/Tabela1[[#This Row],[Qsup Secção E]])</f>
        <v xml:space="preserve"> -</v>
      </c>
      <c r="Z107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1" spans="2:27" s="1" customFormat="1" x14ac:dyDescent="0.3">
      <c r="B1071" s="145"/>
      <c r="C1071" s="146"/>
      <c r="D1071" s="146"/>
      <c r="E1071" s="146"/>
      <c r="F1071" s="146"/>
      <c r="G1071" s="146"/>
      <c r="H1071" s="147"/>
      <c r="I1071" s="146"/>
      <c r="J1071" s="146"/>
      <c r="K1071" s="146"/>
      <c r="L107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1" s="151" t="str">
        <f>IF(Tabela1[[#This Row],[Qinf Secção H]]=" -", " -", Tabela1[[#This Row],[Quantidade máxima (q) (tonelada)]]/Tabela1[[#This Row],[Qinf Secção H]])</f>
        <v xml:space="preserve"> -</v>
      </c>
      <c r="U1071" s="152" t="str">
        <f>IF(Tabela1[[#This Row],[Qinf Secção P]]=" -", " -", Tabela1[[#This Row],[Quantidade máxima (q) (tonelada)]]/Tabela1[[#This Row],[Qinf Secção P]])</f>
        <v xml:space="preserve"> -</v>
      </c>
      <c r="V1071" s="153" t="str">
        <f>IF(Tabela1[[#This Row],[Qinf Secção E]]=" -", " -", Tabela1[[#This Row],[Quantidade máxima (q) (tonelada)]]/Tabela1[[#This Row],[Qinf Secção E]])</f>
        <v xml:space="preserve"> -</v>
      </c>
      <c r="W1071" s="152" t="str">
        <f>IF(Tabela1[[#This Row],[Qsup Secção H]]=" -", " -", Tabela1[[#This Row],[Quantidade máxima (q) (tonelada)]]/Tabela1[[#This Row],[Qsup Secção H]])</f>
        <v xml:space="preserve"> -</v>
      </c>
      <c r="X1071" s="152" t="str">
        <f>IF(Tabela1[[#This Row],[Qsup Secção P]]=" -", " -", Tabela1[[#This Row],[Quantidade máxima (q) (tonelada)]]/Tabela1[[#This Row],[Qsup Secção P]])</f>
        <v xml:space="preserve"> -</v>
      </c>
      <c r="Y1071" s="153" t="str">
        <f>IF(Tabela1[[#This Row],[Qsup Secção E]]=" -", " -", Tabela1[[#This Row],[Quantidade máxima (q) (tonelada)]]/Tabela1[[#This Row],[Qsup Secção E]])</f>
        <v xml:space="preserve"> -</v>
      </c>
      <c r="Z107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2" spans="2:27" s="1" customFormat="1" x14ac:dyDescent="0.3">
      <c r="B1072" s="145"/>
      <c r="C1072" s="146"/>
      <c r="D1072" s="146"/>
      <c r="E1072" s="146"/>
      <c r="F1072" s="146"/>
      <c r="G1072" s="146"/>
      <c r="H1072" s="147"/>
      <c r="I1072" s="146"/>
      <c r="J1072" s="146"/>
      <c r="K1072" s="146"/>
      <c r="L107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2" s="151" t="str">
        <f>IF(Tabela1[[#This Row],[Qinf Secção H]]=" -", " -", Tabela1[[#This Row],[Quantidade máxima (q) (tonelada)]]/Tabela1[[#This Row],[Qinf Secção H]])</f>
        <v xml:space="preserve"> -</v>
      </c>
      <c r="U1072" s="152" t="str">
        <f>IF(Tabela1[[#This Row],[Qinf Secção P]]=" -", " -", Tabela1[[#This Row],[Quantidade máxima (q) (tonelada)]]/Tabela1[[#This Row],[Qinf Secção P]])</f>
        <v xml:space="preserve"> -</v>
      </c>
      <c r="V1072" s="153" t="str">
        <f>IF(Tabela1[[#This Row],[Qinf Secção E]]=" -", " -", Tabela1[[#This Row],[Quantidade máxima (q) (tonelada)]]/Tabela1[[#This Row],[Qinf Secção E]])</f>
        <v xml:space="preserve"> -</v>
      </c>
      <c r="W1072" s="152" t="str">
        <f>IF(Tabela1[[#This Row],[Qsup Secção H]]=" -", " -", Tabela1[[#This Row],[Quantidade máxima (q) (tonelada)]]/Tabela1[[#This Row],[Qsup Secção H]])</f>
        <v xml:space="preserve"> -</v>
      </c>
      <c r="X1072" s="152" t="str">
        <f>IF(Tabela1[[#This Row],[Qsup Secção P]]=" -", " -", Tabela1[[#This Row],[Quantidade máxima (q) (tonelada)]]/Tabela1[[#This Row],[Qsup Secção P]])</f>
        <v xml:space="preserve"> -</v>
      </c>
      <c r="Y1072" s="153" t="str">
        <f>IF(Tabela1[[#This Row],[Qsup Secção E]]=" -", " -", Tabela1[[#This Row],[Quantidade máxima (q) (tonelada)]]/Tabela1[[#This Row],[Qsup Secção E]])</f>
        <v xml:space="preserve"> -</v>
      </c>
      <c r="Z107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3" spans="2:27" s="1" customFormat="1" x14ac:dyDescent="0.3">
      <c r="B1073" s="145"/>
      <c r="C1073" s="146"/>
      <c r="D1073" s="146"/>
      <c r="E1073" s="146"/>
      <c r="F1073" s="146"/>
      <c r="G1073" s="146"/>
      <c r="H1073" s="147"/>
      <c r="I1073" s="146"/>
      <c r="J1073" s="146"/>
      <c r="K1073" s="146"/>
      <c r="L107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3" s="151" t="str">
        <f>IF(Tabela1[[#This Row],[Qinf Secção H]]=" -", " -", Tabela1[[#This Row],[Quantidade máxima (q) (tonelada)]]/Tabela1[[#This Row],[Qinf Secção H]])</f>
        <v xml:space="preserve"> -</v>
      </c>
      <c r="U1073" s="152" t="str">
        <f>IF(Tabela1[[#This Row],[Qinf Secção P]]=" -", " -", Tabela1[[#This Row],[Quantidade máxima (q) (tonelada)]]/Tabela1[[#This Row],[Qinf Secção P]])</f>
        <v xml:space="preserve"> -</v>
      </c>
      <c r="V1073" s="153" t="str">
        <f>IF(Tabela1[[#This Row],[Qinf Secção E]]=" -", " -", Tabela1[[#This Row],[Quantidade máxima (q) (tonelada)]]/Tabela1[[#This Row],[Qinf Secção E]])</f>
        <v xml:space="preserve"> -</v>
      </c>
      <c r="W1073" s="152" t="str">
        <f>IF(Tabela1[[#This Row],[Qsup Secção H]]=" -", " -", Tabela1[[#This Row],[Quantidade máxima (q) (tonelada)]]/Tabela1[[#This Row],[Qsup Secção H]])</f>
        <v xml:space="preserve"> -</v>
      </c>
      <c r="X1073" s="152" t="str">
        <f>IF(Tabela1[[#This Row],[Qsup Secção P]]=" -", " -", Tabela1[[#This Row],[Quantidade máxima (q) (tonelada)]]/Tabela1[[#This Row],[Qsup Secção P]])</f>
        <v xml:space="preserve"> -</v>
      </c>
      <c r="Y1073" s="153" t="str">
        <f>IF(Tabela1[[#This Row],[Qsup Secção E]]=" -", " -", Tabela1[[#This Row],[Quantidade máxima (q) (tonelada)]]/Tabela1[[#This Row],[Qsup Secção E]])</f>
        <v xml:space="preserve"> -</v>
      </c>
      <c r="Z107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4" spans="2:27" s="1" customFormat="1" x14ac:dyDescent="0.3">
      <c r="B1074" s="145"/>
      <c r="C1074" s="146"/>
      <c r="D1074" s="146"/>
      <c r="E1074" s="146"/>
      <c r="F1074" s="146"/>
      <c r="G1074" s="146"/>
      <c r="H1074" s="147"/>
      <c r="I1074" s="146"/>
      <c r="J1074" s="146"/>
      <c r="K1074" s="146"/>
      <c r="L107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4" s="151" t="str">
        <f>IF(Tabela1[[#This Row],[Qinf Secção H]]=" -", " -", Tabela1[[#This Row],[Quantidade máxima (q) (tonelada)]]/Tabela1[[#This Row],[Qinf Secção H]])</f>
        <v xml:space="preserve"> -</v>
      </c>
      <c r="U1074" s="152" t="str">
        <f>IF(Tabela1[[#This Row],[Qinf Secção P]]=" -", " -", Tabela1[[#This Row],[Quantidade máxima (q) (tonelada)]]/Tabela1[[#This Row],[Qinf Secção P]])</f>
        <v xml:space="preserve"> -</v>
      </c>
      <c r="V1074" s="153" t="str">
        <f>IF(Tabela1[[#This Row],[Qinf Secção E]]=" -", " -", Tabela1[[#This Row],[Quantidade máxima (q) (tonelada)]]/Tabela1[[#This Row],[Qinf Secção E]])</f>
        <v xml:space="preserve"> -</v>
      </c>
      <c r="W1074" s="152" t="str">
        <f>IF(Tabela1[[#This Row],[Qsup Secção H]]=" -", " -", Tabela1[[#This Row],[Quantidade máxima (q) (tonelada)]]/Tabela1[[#This Row],[Qsup Secção H]])</f>
        <v xml:space="preserve"> -</v>
      </c>
      <c r="X1074" s="152" t="str">
        <f>IF(Tabela1[[#This Row],[Qsup Secção P]]=" -", " -", Tabela1[[#This Row],[Quantidade máxima (q) (tonelada)]]/Tabela1[[#This Row],[Qsup Secção P]])</f>
        <v xml:space="preserve"> -</v>
      </c>
      <c r="Y1074" s="153" t="str">
        <f>IF(Tabela1[[#This Row],[Qsup Secção E]]=" -", " -", Tabela1[[#This Row],[Quantidade máxima (q) (tonelada)]]/Tabela1[[#This Row],[Qsup Secção E]])</f>
        <v xml:space="preserve"> -</v>
      </c>
      <c r="Z107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5" spans="2:27" s="1" customFormat="1" x14ac:dyDescent="0.3">
      <c r="B1075" s="145"/>
      <c r="C1075" s="146"/>
      <c r="D1075" s="146"/>
      <c r="E1075" s="146"/>
      <c r="F1075" s="146"/>
      <c r="G1075" s="146"/>
      <c r="H1075" s="147"/>
      <c r="I1075" s="146"/>
      <c r="J1075" s="146"/>
      <c r="K1075" s="146"/>
      <c r="L107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5" s="151" t="str">
        <f>IF(Tabela1[[#This Row],[Qinf Secção H]]=" -", " -", Tabela1[[#This Row],[Quantidade máxima (q) (tonelada)]]/Tabela1[[#This Row],[Qinf Secção H]])</f>
        <v xml:space="preserve"> -</v>
      </c>
      <c r="U1075" s="152" t="str">
        <f>IF(Tabela1[[#This Row],[Qinf Secção P]]=" -", " -", Tabela1[[#This Row],[Quantidade máxima (q) (tonelada)]]/Tabela1[[#This Row],[Qinf Secção P]])</f>
        <v xml:space="preserve"> -</v>
      </c>
      <c r="V1075" s="153" t="str">
        <f>IF(Tabela1[[#This Row],[Qinf Secção E]]=" -", " -", Tabela1[[#This Row],[Quantidade máxima (q) (tonelada)]]/Tabela1[[#This Row],[Qinf Secção E]])</f>
        <v xml:space="preserve"> -</v>
      </c>
      <c r="W1075" s="152" t="str">
        <f>IF(Tabela1[[#This Row],[Qsup Secção H]]=" -", " -", Tabela1[[#This Row],[Quantidade máxima (q) (tonelada)]]/Tabela1[[#This Row],[Qsup Secção H]])</f>
        <v xml:space="preserve"> -</v>
      </c>
      <c r="X1075" s="152" t="str">
        <f>IF(Tabela1[[#This Row],[Qsup Secção P]]=" -", " -", Tabela1[[#This Row],[Quantidade máxima (q) (tonelada)]]/Tabela1[[#This Row],[Qsup Secção P]])</f>
        <v xml:space="preserve"> -</v>
      </c>
      <c r="Y1075" s="153" t="str">
        <f>IF(Tabela1[[#This Row],[Qsup Secção E]]=" -", " -", Tabela1[[#This Row],[Quantidade máxima (q) (tonelada)]]/Tabela1[[#This Row],[Qsup Secção E]])</f>
        <v xml:space="preserve"> -</v>
      </c>
      <c r="Z107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6" spans="2:27" s="1" customFormat="1" x14ac:dyDescent="0.3">
      <c r="B1076" s="145"/>
      <c r="C1076" s="146"/>
      <c r="D1076" s="146"/>
      <c r="E1076" s="146"/>
      <c r="F1076" s="146"/>
      <c r="G1076" s="146"/>
      <c r="H1076" s="147"/>
      <c r="I1076" s="146"/>
      <c r="J1076" s="146"/>
      <c r="K1076" s="146"/>
      <c r="L107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6" s="151" t="str">
        <f>IF(Tabela1[[#This Row],[Qinf Secção H]]=" -", " -", Tabela1[[#This Row],[Quantidade máxima (q) (tonelada)]]/Tabela1[[#This Row],[Qinf Secção H]])</f>
        <v xml:space="preserve"> -</v>
      </c>
      <c r="U1076" s="152" t="str">
        <f>IF(Tabela1[[#This Row],[Qinf Secção P]]=" -", " -", Tabela1[[#This Row],[Quantidade máxima (q) (tonelada)]]/Tabela1[[#This Row],[Qinf Secção P]])</f>
        <v xml:space="preserve"> -</v>
      </c>
      <c r="V1076" s="153" t="str">
        <f>IF(Tabela1[[#This Row],[Qinf Secção E]]=" -", " -", Tabela1[[#This Row],[Quantidade máxima (q) (tonelada)]]/Tabela1[[#This Row],[Qinf Secção E]])</f>
        <v xml:space="preserve"> -</v>
      </c>
      <c r="W1076" s="152" t="str">
        <f>IF(Tabela1[[#This Row],[Qsup Secção H]]=" -", " -", Tabela1[[#This Row],[Quantidade máxima (q) (tonelada)]]/Tabela1[[#This Row],[Qsup Secção H]])</f>
        <v xml:space="preserve"> -</v>
      </c>
      <c r="X1076" s="152" t="str">
        <f>IF(Tabela1[[#This Row],[Qsup Secção P]]=" -", " -", Tabela1[[#This Row],[Quantidade máxima (q) (tonelada)]]/Tabela1[[#This Row],[Qsup Secção P]])</f>
        <v xml:space="preserve"> -</v>
      </c>
      <c r="Y1076" s="153" t="str">
        <f>IF(Tabela1[[#This Row],[Qsup Secção E]]=" -", " -", Tabela1[[#This Row],[Quantidade máxima (q) (tonelada)]]/Tabela1[[#This Row],[Qsup Secção E]])</f>
        <v xml:space="preserve"> -</v>
      </c>
      <c r="Z107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7" spans="2:27" s="1" customFormat="1" x14ac:dyDescent="0.3">
      <c r="B1077" s="145"/>
      <c r="C1077" s="146"/>
      <c r="D1077" s="146"/>
      <c r="E1077" s="146"/>
      <c r="F1077" s="146"/>
      <c r="G1077" s="146"/>
      <c r="H1077" s="147"/>
      <c r="I1077" s="146"/>
      <c r="J1077" s="146"/>
      <c r="K1077" s="146"/>
      <c r="L107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7" s="151" t="str">
        <f>IF(Tabela1[[#This Row],[Qinf Secção H]]=" -", " -", Tabela1[[#This Row],[Quantidade máxima (q) (tonelada)]]/Tabela1[[#This Row],[Qinf Secção H]])</f>
        <v xml:space="preserve"> -</v>
      </c>
      <c r="U1077" s="152" t="str">
        <f>IF(Tabela1[[#This Row],[Qinf Secção P]]=" -", " -", Tabela1[[#This Row],[Quantidade máxima (q) (tonelada)]]/Tabela1[[#This Row],[Qinf Secção P]])</f>
        <v xml:space="preserve"> -</v>
      </c>
      <c r="V1077" s="153" t="str">
        <f>IF(Tabela1[[#This Row],[Qinf Secção E]]=" -", " -", Tabela1[[#This Row],[Quantidade máxima (q) (tonelada)]]/Tabela1[[#This Row],[Qinf Secção E]])</f>
        <v xml:space="preserve"> -</v>
      </c>
      <c r="W1077" s="152" t="str">
        <f>IF(Tabela1[[#This Row],[Qsup Secção H]]=" -", " -", Tabela1[[#This Row],[Quantidade máxima (q) (tonelada)]]/Tabela1[[#This Row],[Qsup Secção H]])</f>
        <v xml:space="preserve"> -</v>
      </c>
      <c r="X1077" s="152" t="str">
        <f>IF(Tabela1[[#This Row],[Qsup Secção P]]=" -", " -", Tabela1[[#This Row],[Quantidade máxima (q) (tonelada)]]/Tabela1[[#This Row],[Qsup Secção P]])</f>
        <v xml:space="preserve"> -</v>
      </c>
      <c r="Y1077" s="153" t="str">
        <f>IF(Tabela1[[#This Row],[Qsup Secção E]]=" -", " -", Tabela1[[#This Row],[Quantidade máxima (q) (tonelada)]]/Tabela1[[#This Row],[Qsup Secção E]])</f>
        <v xml:space="preserve"> -</v>
      </c>
      <c r="Z107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8" spans="2:27" s="1" customFormat="1" x14ac:dyDescent="0.3">
      <c r="B1078" s="145"/>
      <c r="C1078" s="146"/>
      <c r="D1078" s="146"/>
      <c r="E1078" s="146"/>
      <c r="F1078" s="146"/>
      <c r="G1078" s="146"/>
      <c r="H1078" s="147"/>
      <c r="I1078" s="146"/>
      <c r="J1078" s="146"/>
      <c r="K1078" s="146"/>
      <c r="L107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8" s="151" t="str">
        <f>IF(Tabela1[[#This Row],[Qinf Secção H]]=" -", " -", Tabela1[[#This Row],[Quantidade máxima (q) (tonelada)]]/Tabela1[[#This Row],[Qinf Secção H]])</f>
        <v xml:space="preserve"> -</v>
      </c>
      <c r="U1078" s="152" t="str">
        <f>IF(Tabela1[[#This Row],[Qinf Secção P]]=" -", " -", Tabela1[[#This Row],[Quantidade máxima (q) (tonelada)]]/Tabela1[[#This Row],[Qinf Secção P]])</f>
        <v xml:space="preserve"> -</v>
      </c>
      <c r="V1078" s="153" t="str">
        <f>IF(Tabela1[[#This Row],[Qinf Secção E]]=" -", " -", Tabela1[[#This Row],[Quantidade máxima (q) (tonelada)]]/Tabela1[[#This Row],[Qinf Secção E]])</f>
        <v xml:space="preserve"> -</v>
      </c>
      <c r="W1078" s="152" t="str">
        <f>IF(Tabela1[[#This Row],[Qsup Secção H]]=" -", " -", Tabela1[[#This Row],[Quantidade máxima (q) (tonelada)]]/Tabela1[[#This Row],[Qsup Secção H]])</f>
        <v xml:space="preserve"> -</v>
      </c>
      <c r="X1078" s="152" t="str">
        <f>IF(Tabela1[[#This Row],[Qsup Secção P]]=" -", " -", Tabela1[[#This Row],[Quantidade máxima (q) (tonelada)]]/Tabela1[[#This Row],[Qsup Secção P]])</f>
        <v xml:space="preserve"> -</v>
      </c>
      <c r="Y1078" s="153" t="str">
        <f>IF(Tabela1[[#This Row],[Qsup Secção E]]=" -", " -", Tabela1[[#This Row],[Quantidade máxima (q) (tonelada)]]/Tabela1[[#This Row],[Qsup Secção E]])</f>
        <v xml:space="preserve"> -</v>
      </c>
      <c r="Z107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79" spans="2:27" s="1" customFormat="1" x14ac:dyDescent="0.3">
      <c r="B1079" s="145"/>
      <c r="C1079" s="146"/>
      <c r="D1079" s="146"/>
      <c r="E1079" s="146"/>
      <c r="F1079" s="146"/>
      <c r="G1079" s="146"/>
      <c r="H1079" s="147"/>
      <c r="I1079" s="146"/>
      <c r="J1079" s="146"/>
      <c r="K1079" s="146"/>
      <c r="L107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7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7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7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7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7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7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7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79" s="151" t="str">
        <f>IF(Tabela1[[#This Row],[Qinf Secção H]]=" -", " -", Tabela1[[#This Row],[Quantidade máxima (q) (tonelada)]]/Tabela1[[#This Row],[Qinf Secção H]])</f>
        <v xml:space="preserve"> -</v>
      </c>
      <c r="U1079" s="152" t="str">
        <f>IF(Tabela1[[#This Row],[Qinf Secção P]]=" -", " -", Tabela1[[#This Row],[Quantidade máxima (q) (tonelada)]]/Tabela1[[#This Row],[Qinf Secção P]])</f>
        <v xml:space="preserve"> -</v>
      </c>
      <c r="V1079" s="153" t="str">
        <f>IF(Tabela1[[#This Row],[Qinf Secção E]]=" -", " -", Tabela1[[#This Row],[Quantidade máxima (q) (tonelada)]]/Tabela1[[#This Row],[Qinf Secção E]])</f>
        <v xml:space="preserve"> -</v>
      </c>
      <c r="W1079" s="152" t="str">
        <f>IF(Tabela1[[#This Row],[Qsup Secção H]]=" -", " -", Tabela1[[#This Row],[Quantidade máxima (q) (tonelada)]]/Tabela1[[#This Row],[Qsup Secção H]])</f>
        <v xml:space="preserve"> -</v>
      </c>
      <c r="X1079" s="152" t="str">
        <f>IF(Tabela1[[#This Row],[Qsup Secção P]]=" -", " -", Tabela1[[#This Row],[Quantidade máxima (q) (tonelada)]]/Tabela1[[#This Row],[Qsup Secção P]])</f>
        <v xml:space="preserve"> -</v>
      </c>
      <c r="Y1079" s="153" t="str">
        <f>IF(Tabela1[[#This Row],[Qsup Secção E]]=" -", " -", Tabela1[[#This Row],[Quantidade máxima (q) (tonelada)]]/Tabela1[[#This Row],[Qsup Secção E]])</f>
        <v xml:space="preserve"> -</v>
      </c>
      <c r="Z107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7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0" spans="2:27" s="1" customFormat="1" x14ac:dyDescent="0.3">
      <c r="B1080" s="145"/>
      <c r="C1080" s="146"/>
      <c r="D1080" s="146"/>
      <c r="E1080" s="146"/>
      <c r="F1080" s="146"/>
      <c r="G1080" s="146"/>
      <c r="H1080" s="147"/>
      <c r="I1080" s="146"/>
      <c r="J1080" s="146"/>
      <c r="K1080" s="146"/>
      <c r="L108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0" s="151" t="str">
        <f>IF(Tabela1[[#This Row],[Qinf Secção H]]=" -", " -", Tabela1[[#This Row],[Quantidade máxima (q) (tonelada)]]/Tabela1[[#This Row],[Qinf Secção H]])</f>
        <v xml:space="preserve"> -</v>
      </c>
      <c r="U1080" s="152" t="str">
        <f>IF(Tabela1[[#This Row],[Qinf Secção P]]=" -", " -", Tabela1[[#This Row],[Quantidade máxima (q) (tonelada)]]/Tabela1[[#This Row],[Qinf Secção P]])</f>
        <v xml:space="preserve"> -</v>
      </c>
      <c r="V1080" s="153" t="str">
        <f>IF(Tabela1[[#This Row],[Qinf Secção E]]=" -", " -", Tabela1[[#This Row],[Quantidade máxima (q) (tonelada)]]/Tabela1[[#This Row],[Qinf Secção E]])</f>
        <v xml:space="preserve"> -</v>
      </c>
      <c r="W1080" s="152" t="str">
        <f>IF(Tabela1[[#This Row],[Qsup Secção H]]=" -", " -", Tabela1[[#This Row],[Quantidade máxima (q) (tonelada)]]/Tabela1[[#This Row],[Qsup Secção H]])</f>
        <v xml:space="preserve"> -</v>
      </c>
      <c r="X1080" s="152" t="str">
        <f>IF(Tabela1[[#This Row],[Qsup Secção P]]=" -", " -", Tabela1[[#This Row],[Quantidade máxima (q) (tonelada)]]/Tabela1[[#This Row],[Qsup Secção P]])</f>
        <v xml:space="preserve"> -</v>
      </c>
      <c r="Y1080" s="153" t="str">
        <f>IF(Tabela1[[#This Row],[Qsup Secção E]]=" -", " -", Tabela1[[#This Row],[Quantidade máxima (q) (tonelada)]]/Tabela1[[#This Row],[Qsup Secção E]])</f>
        <v xml:space="preserve"> -</v>
      </c>
      <c r="Z108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1" spans="2:27" s="1" customFormat="1" x14ac:dyDescent="0.3">
      <c r="B1081" s="145"/>
      <c r="C1081" s="146"/>
      <c r="D1081" s="146"/>
      <c r="E1081" s="146"/>
      <c r="F1081" s="146"/>
      <c r="G1081" s="146"/>
      <c r="H1081" s="147"/>
      <c r="I1081" s="146"/>
      <c r="J1081" s="146"/>
      <c r="K1081" s="146"/>
      <c r="L108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1" s="151" t="str">
        <f>IF(Tabela1[[#This Row],[Qinf Secção H]]=" -", " -", Tabela1[[#This Row],[Quantidade máxima (q) (tonelada)]]/Tabela1[[#This Row],[Qinf Secção H]])</f>
        <v xml:space="preserve"> -</v>
      </c>
      <c r="U1081" s="152" t="str">
        <f>IF(Tabela1[[#This Row],[Qinf Secção P]]=" -", " -", Tabela1[[#This Row],[Quantidade máxima (q) (tonelada)]]/Tabela1[[#This Row],[Qinf Secção P]])</f>
        <v xml:space="preserve"> -</v>
      </c>
      <c r="V1081" s="153" t="str">
        <f>IF(Tabela1[[#This Row],[Qinf Secção E]]=" -", " -", Tabela1[[#This Row],[Quantidade máxima (q) (tonelada)]]/Tabela1[[#This Row],[Qinf Secção E]])</f>
        <v xml:space="preserve"> -</v>
      </c>
      <c r="W1081" s="152" t="str">
        <f>IF(Tabela1[[#This Row],[Qsup Secção H]]=" -", " -", Tabela1[[#This Row],[Quantidade máxima (q) (tonelada)]]/Tabela1[[#This Row],[Qsup Secção H]])</f>
        <v xml:space="preserve"> -</v>
      </c>
      <c r="X1081" s="152" t="str">
        <f>IF(Tabela1[[#This Row],[Qsup Secção P]]=" -", " -", Tabela1[[#This Row],[Quantidade máxima (q) (tonelada)]]/Tabela1[[#This Row],[Qsup Secção P]])</f>
        <v xml:space="preserve"> -</v>
      </c>
      <c r="Y1081" s="153" t="str">
        <f>IF(Tabela1[[#This Row],[Qsup Secção E]]=" -", " -", Tabela1[[#This Row],[Quantidade máxima (q) (tonelada)]]/Tabela1[[#This Row],[Qsup Secção E]])</f>
        <v xml:space="preserve"> -</v>
      </c>
      <c r="Z108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2" spans="2:27" s="1" customFormat="1" x14ac:dyDescent="0.3">
      <c r="B1082" s="145"/>
      <c r="C1082" s="146"/>
      <c r="D1082" s="146"/>
      <c r="E1082" s="146"/>
      <c r="F1082" s="146"/>
      <c r="G1082" s="146"/>
      <c r="H1082" s="147"/>
      <c r="I1082" s="146"/>
      <c r="J1082" s="146"/>
      <c r="K1082" s="146"/>
      <c r="L108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2" s="151" t="str">
        <f>IF(Tabela1[[#This Row],[Qinf Secção H]]=" -", " -", Tabela1[[#This Row],[Quantidade máxima (q) (tonelada)]]/Tabela1[[#This Row],[Qinf Secção H]])</f>
        <v xml:space="preserve"> -</v>
      </c>
      <c r="U1082" s="152" t="str">
        <f>IF(Tabela1[[#This Row],[Qinf Secção P]]=" -", " -", Tabela1[[#This Row],[Quantidade máxima (q) (tonelada)]]/Tabela1[[#This Row],[Qinf Secção P]])</f>
        <v xml:space="preserve"> -</v>
      </c>
      <c r="V1082" s="153" t="str">
        <f>IF(Tabela1[[#This Row],[Qinf Secção E]]=" -", " -", Tabela1[[#This Row],[Quantidade máxima (q) (tonelada)]]/Tabela1[[#This Row],[Qinf Secção E]])</f>
        <v xml:space="preserve"> -</v>
      </c>
      <c r="W1082" s="152" t="str">
        <f>IF(Tabela1[[#This Row],[Qsup Secção H]]=" -", " -", Tabela1[[#This Row],[Quantidade máxima (q) (tonelada)]]/Tabela1[[#This Row],[Qsup Secção H]])</f>
        <v xml:space="preserve"> -</v>
      </c>
      <c r="X1082" s="152" t="str">
        <f>IF(Tabela1[[#This Row],[Qsup Secção P]]=" -", " -", Tabela1[[#This Row],[Quantidade máxima (q) (tonelada)]]/Tabela1[[#This Row],[Qsup Secção P]])</f>
        <v xml:space="preserve"> -</v>
      </c>
      <c r="Y1082" s="153" t="str">
        <f>IF(Tabela1[[#This Row],[Qsup Secção E]]=" -", " -", Tabela1[[#This Row],[Quantidade máxima (q) (tonelada)]]/Tabela1[[#This Row],[Qsup Secção E]])</f>
        <v xml:space="preserve"> -</v>
      </c>
      <c r="Z108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3" spans="2:27" s="1" customFormat="1" x14ac:dyDescent="0.3">
      <c r="B1083" s="145"/>
      <c r="C1083" s="146"/>
      <c r="D1083" s="146"/>
      <c r="E1083" s="146"/>
      <c r="F1083" s="146"/>
      <c r="G1083" s="146"/>
      <c r="H1083" s="147"/>
      <c r="I1083" s="146"/>
      <c r="J1083" s="146"/>
      <c r="K1083" s="146"/>
      <c r="L108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3" s="151" t="str">
        <f>IF(Tabela1[[#This Row],[Qinf Secção H]]=" -", " -", Tabela1[[#This Row],[Quantidade máxima (q) (tonelada)]]/Tabela1[[#This Row],[Qinf Secção H]])</f>
        <v xml:space="preserve"> -</v>
      </c>
      <c r="U1083" s="152" t="str">
        <f>IF(Tabela1[[#This Row],[Qinf Secção P]]=" -", " -", Tabela1[[#This Row],[Quantidade máxima (q) (tonelada)]]/Tabela1[[#This Row],[Qinf Secção P]])</f>
        <v xml:space="preserve"> -</v>
      </c>
      <c r="V1083" s="153" t="str">
        <f>IF(Tabela1[[#This Row],[Qinf Secção E]]=" -", " -", Tabela1[[#This Row],[Quantidade máxima (q) (tonelada)]]/Tabela1[[#This Row],[Qinf Secção E]])</f>
        <v xml:space="preserve"> -</v>
      </c>
      <c r="W1083" s="152" t="str">
        <f>IF(Tabela1[[#This Row],[Qsup Secção H]]=" -", " -", Tabela1[[#This Row],[Quantidade máxima (q) (tonelada)]]/Tabela1[[#This Row],[Qsup Secção H]])</f>
        <v xml:space="preserve"> -</v>
      </c>
      <c r="X1083" s="152" t="str">
        <f>IF(Tabela1[[#This Row],[Qsup Secção P]]=" -", " -", Tabela1[[#This Row],[Quantidade máxima (q) (tonelada)]]/Tabela1[[#This Row],[Qsup Secção P]])</f>
        <v xml:space="preserve"> -</v>
      </c>
      <c r="Y1083" s="153" t="str">
        <f>IF(Tabela1[[#This Row],[Qsup Secção E]]=" -", " -", Tabela1[[#This Row],[Quantidade máxima (q) (tonelada)]]/Tabela1[[#This Row],[Qsup Secção E]])</f>
        <v xml:space="preserve"> -</v>
      </c>
      <c r="Z108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4" spans="2:27" s="1" customFormat="1" x14ac:dyDescent="0.3">
      <c r="B1084" s="145"/>
      <c r="C1084" s="146"/>
      <c r="D1084" s="146"/>
      <c r="E1084" s="146"/>
      <c r="F1084" s="146"/>
      <c r="G1084" s="146"/>
      <c r="H1084" s="147"/>
      <c r="I1084" s="146"/>
      <c r="J1084" s="146"/>
      <c r="K1084" s="146"/>
      <c r="L108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4" s="151" t="str">
        <f>IF(Tabela1[[#This Row],[Qinf Secção H]]=" -", " -", Tabela1[[#This Row],[Quantidade máxima (q) (tonelada)]]/Tabela1[[#This Row],[Qinf Secção H]])</f>
        <v xml:space="preserve"> -</v>
      </c>
      <c r="U1084" s="152" t="str">
        <f>IF(Tabela1[[#This Row],[Qinf Secção P]]=" -", " -", Tabela1[[#This Row],[Quantidade máxima (q) (tonelada)]]/Tabela1[[#This Row],[Qinf Secção P]])</f>
        <v xml:space="preserve"> -</v>
      </c>
      <c r="V1084" s="153" t="str">
        <f>IF(Tabela1[[#This Row],[Qinf Secção E]]=" -", " -", Tabela1[[#This Row],[Quantidade máxima (q) (tonelada)]]/Tabela1[[#This Row],[Qinf Secção E]])</f>
        <v xml:space="preserve"> -</v>
      </c>
      <c r="W1084" s="152" t="str">
        <f>IF(Tabela1[[#This Row],[Qsup Secção H]]=" -", " -", Tabela1[[#This Row],[Quantidade máxima (q) (tonelada)]]/Tabela1[[#This Row],[Qsup Secção H]])</f>
        <v xml:space="preserve"> -</v>
      </c>
      <c r="X1084" s="152" t="str">
        <f>IF(Tabela1[[#This Row],[Qsup Secção P]]=" -", " -", Tabela1[[#This Row],[Quantidade máxima (q) (tonelada)]]/Tabela1[[#This Row],[Qsup Secção P]])</f>
        <v xml:space="preserve"> -</v>
      </c>
      <c r="Y1084" s="153" t="str">
        <f>IF(Tabela1[[#This Row],[Qsup Secção E]]=" -", " -", Tabela1[[#This Row],[Quantidade máxima (q) (tonelada)]]/Tabela1[[#This Row],[Qsup Secção E]])</f>
        <v xml:space="preserve"> -</v>
      </c>
      <c r="Z108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5" spans="2:27" s="1" customFormat="1" x14ac:dyDescent="0.3">
      <c r="B1085" s="145"/>
      <c r="C1085" s="146"/>
      <c r="D1085" s="146"/>
      <c r="E1085" s="146"/>
      <c r="F1085" s="146"/>
      <c r="G1085" s="146"/>
      <c r="H1085" s="147"/>
      <c r="I1085" s="146"/>
      <c r="J1085" s="146"/>
      <c r="K1085" s="146"/>
      <c r="L108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5" s="151" t="str">
        <f>IF(Tabela1[[#This Row],[Qinf Secção H]]=" -", " -", Tabela1[[#This Row],[Quantidade máxima (q) (tonelada)]]/Tabela1[[#This Row],[Qinf Secção H]])</f>
        <v xml:space="preserve"> -</v>
      </c>
      <c r="U1085" s="152" t="str">
        <f>IF(Tabela1[[#This Row],[Qinf Secção P]]=" -", " -", Tabela1[[#This Row],[Quantidade máxima (q) (tonelada)]]/Tabela1[[#This Row],[Qinf Secção P]])</f>
        <v xml:space="preserve"> -</v>
      </c>
      <c r="V1085" s="153" t="str">
        <f>IF(Tabela1[[#This Row],[Qinf Secção E]]=" -", " -", Tabela1[[#This Row],[Quantidade máxima (q) (tonelada)]]/Tabela1[[#This Row],[Qinf Secção E]])</f>
        <v xml:space="preserve"> -</v>
      </c>
      <c r="W1085" s="152" t="str">
        <f>IF(Tabela1[[#This Row],[Qsup Secção H]]=" -", " -", Tabela1[[#This Row],[Quantidade máxima (q) (tonelada)]]/Tabela1[[#This Row],[Qsup Secção H]])</f>
        <v xml:space="preserve"> -</v>
      </c>
      <c r="X1085" s="152" t="str">
        <f>IF(Tabela1[[#This Row],[Qsup Secção P]]=" -", " -", Tabela1[[#This Row],[Quantidade máxima (q) (tonelada)]]/Tabela1[[#This Row],[Qsup Secção P]])</f>
        <v xml:space="preserve"> -</v>
      </c>
      <c r="Y1085" s="153" t="str">
        <f>IF(Tabela1[[#This Row],[Qsup Secção E]]=" -", " -", Tabela1[[#This Row],[Quantidade máxima (q) (tonelada)]]/Tabela1[[#This Row],[Qsup Secção E]])</f>
        <v xml:space="preserve"> -</v>
      </c>
      <c r="Z108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6" spans="2:27" s="1" customFormat="1" x14ac:dyDescent="0.3">
      <c r="B1086" s="145"/>
      <c r="C1086" s="146"/>
      <c r="D1086" s="146"/>
      <c r="E1086" s="146"/>
      <c r="F1086" s="146"/>
      <c r="G1086" s="146"/>
      <c r="H1086" s="147"/>
      <c r="I1086" s="146"/>
      <c r="J1086" s="146"/>
      <c r="K1086" s="146"/>
      <c r="L108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6" s="151" t="str">
        <f>IF(Tabela1[[#This Row],[Qinf Secção H]]=" -", " -", Tabela1[[#This Row],[Quantidade máxima (q) (tonelada)]]/Tabela1[[#This Row],[Qinf Secção H]])</f>
        <v xml:space="preserve"> -</v>
      </c>
      <c r="U1086" s="152" t="str">
        <f>IF(Tabela1[[#This Row],[Qinf Secção P]]=" -", " -", Tabela1[[#This Row],[Quantidade máxima (q) (tonelada)]]/Tabela1[[#This Row],[Qinf Secção P]])</f>
        <v xml:space="preserve"> -</v>
      </c>
      <c r="V1086" s="153" t="str">
        <f>IF(Tabela1[[#This Row],[Qinf Secção E]]=" -", " -", Tabela1[[#This Row],[Quantidade máxima (q) (tonelada)]]/Tabela1[[#This Row],[Qinf Secção E]])</f>
        <v xml:space="preserve"> -</v>
      </c>
      <c r="W1086" s="152" t="str">
        <f>IF(Tabela1[[#This Row],[Qsup Secção H]]=" -", " -", Tabela1[[#This Row],[Quantidade máxima (q) (tonelada)]]/Tabela1[[#This Row],[Qsup Secção H]])</f>
        <v xml:space="preserve"> -</v>
      </c>
      <c r="X1086" s="152" t="str">
        <f>IF(Tabela1[[#This Row],[Qsup Secção P]]=" -", " -", Tabela1[[#This Row],[Quantidade máxima (q) (tonelada)]]/Tabela1[[#This Row],[Qsup Secção P]])</f>
        <v xml:space="preserve"> -</v>
      </c>
      <c r="Y1086" s="153" t="str">
        <f>IF(Tabela1[[#This Row],[Qsup Secção E]]=" -", " -", Tabela1[[#This Row],[Quantidade máxima (q) (tonelada)]]/Tabela1[[#This Row],[Qsup Secção E]])</f>
        <v xml:space="preserve"> -</v>
      </c>
      <c r="Z108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7" spans="2:27" s="1" customFormat="1" x14ac:dyDescent="0.3">
      <c r="B1087" s="145"/>
      <c r="C1087" s="146"/>
      <c r="D1087" s="146"/>
      <c r="E1087" s="146"/>
      <c r="F1087" s="146"/>
      <c r="G1087" s="146"/>
      <c r="H1087" s="147"/>
      <c r="I1087" s="146"/>
      <c r="J1087" s="146"/>
      <c r="K1087" s="146"/>
      <c r="L108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7" s="151" t="str">
        <f>IF(Tabela1[[#This Row],[Qinf Secção H]]=" -", " -", Tabela1[[#This Row],[Quantidade máxima (q) (tonelada)]]/Tabela1[[#This Row],[Qinf Secção H]])</f>
        <v xml:space="preserve"> -</v>
      </c>
      <c r="U1087" s="152" t="str">
        <f>IF(Tabela1[[#This Row],[Qinf Secção P]]=" -", " -", Tabela1[[#This Row],[Quantidade máxima (q) (tonelada)]]/Tabela1[[#This Row],[Qinf Secção P]])</f>
        <v xml:space="preserve"> -</v>
      </c>
      <c r="V1087" s="153" t="str">
        <f>IF(Tabela1[[#This Row],[Qinf Secção E]]=" -", " -", Tabela1[[#This Row],[Quantidade máxima (q) (tonelada)]]/Tabela1[[#This Row],[Qinf Secção E]])</f>
        <v xml:space="preserve"> -</v>
      </c>
      <c r="W1087" s="152" t="str">
        <f>IF(Tabela1[[#This Row],[Qsup Secção H]]=" -", " -", Tabela1[[#This Row],[Quantidade máxima (q) (tonelada)]]/Tabela1[[#This Row],[Qsup Secção H]])</f>
        <v xml:space="preserve"> -</v>
      </c>
      <c r="X1087" s="152" t="str">
        <f>IF(Tabela1[[#This Row],[Qsup Secção P]]=" -", " -", Tabela1[[#This Row],[Quantidade máxima (q) (tonelada)]]/Tabela1[[#This Row],[Qsup Secção P]])</f>
        <v xml:space="preserve"> -</v>
      </c>
      <c r="Y1087" s="153" t="str">
        <f>IF(Tabela1[[#This Row],[Qsup Secção E]]=" -", " -", Tabela1[[#This Row],[Quantidade máxima (q) (tonelada)]]/Tabela1[[#This Row],[Qsup Secção E]])</f>
        <v xml:space="preserve"> -</v>
      </c>
      <c r="Z108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8" spans="2:27" s="1" customFormat="1" x14ac:dyDescent="0.3">
      <c r="B1088" s="145"/>
      <c r="C1088" s="146"/>
      <c r="D1088" s="146"/>
      <c r="E1088" s="146"/>
      <c r="F1088" s="146"/>
      <c r="G1088" s="146"/>
      <c r="H1088" s="147"/>
      <c r="I1088" s="146"/>
      <c r="J1088" s="146"/>
      <c r="K1088" s="146"/>
      <c r="L108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8" s="151" t="str">
        <f>IF(Tabela1[[#This Row],[Qinf Secção H]]=" -", " -", Tabela1[[#This Row],[Quantidade máxima (q) (tonelada)]]/Tabela1[[#This Row],[Qinf Secção H]])</f>
        <v xml:space="preserve"> -</v>
      </c>
      <c r="U1088" s="152" t="str">
        <f>IF(Tabela1[[#This Row],[Qinf Secção P]]=" -", " -", Tabela1[[#This Row],[Quantidade máxima (q) (tonelada)]]/Tabela1[[#This Row],[Qinf Secção P]])</f>
        <v xml:space="preserve"> -</v>
      </c>
      <c r="V1088" s="153" t="str">
        <f>IF(Tabela1[[#This Row],[Qinf Secção E]]=" -", " -", Tabela1[[#This Row],[Quantidade máxima (q) (tonelada)]]/Tabela1[[#This Row],[Qinf Secção E]])</f>
        <v xml:space="preserve"> -</v>
      </c>
      <c r="W1088" s="152" t="str">
        <f>IF(Tabela1[[#This Row],[Qsup Secção H]]=" -", " -", Tabela1[[#This Row],[Quantidade máxima (q) (tonelada)]]/Tabela1[[#This Row],[Qsup Secção H]])</f>
        <v xml:space="preserve"> -</v>
      </c>
      <c r="X1088" s="152" t="str">
        <f>IF(Tabela1[[#This Row],[Qsup Secção P]]=" -", " -", Tabela1[[#This Row],[Quantidade máxima (q) (tonelada)]]/Tabela1[[#This Row],[Qsup Secção P]])</f>
        <v xml:space="preserve"> -</v>
      </c>
      <c r="Y1088" s="153" t="str">
        <f>IF(Tabela1[[#This Row],[Qsup Secção E]]=" -", " -", Tabela1[[#This Row],[Quantidade máxima (q) (tonelada)]]/Tabela1[[#This Row],[Qsup Secção E]])</f>
        <v xml:space="preserve"> -</v>
      </c>
      <c r="Z108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89" spans="2:27" s="1" customFormat="1" x14ac:dyDescent="0.3">
      <c r="B1089" s="145"/>
      <c r="C1089" s="146"/>
      <c r="D1089" s="146"/>
      <c r="E1089" s="146"/>
      <c r="F1089" s="146"/>
      <c r="G1089" s="146"/>
      <c r="H1089" s="147"/>
      <c r="I1089" s="146"/>
      <c r="J1089" s="146"/>
      <c r="K1089" s="146"/>
      <c r="L108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8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8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8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8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8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8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8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89" s="151" t="str">
        <f>IF(Tabela1[[#This Row],[Qinf Secção H]]=" -", " -", Tabela1[[#This Row],[Quantidade máxima (q) (tonelada)]]/Tabela1[[#This Row],[Qinf Secção H]])</f>
        <v xml:space="preserve"> -</v>
      </c>
      <c r="U1089" s="152" t="str">
        <f>IF(Tabela1[[#This Row],[Qinf Secção P]]=" -", " -", Tabela1[[#This Row],[Quantidade máxima (q) (tonelada)]]/Tabela1[[#This Row],[Qinf Secção P]])</f>
        <v xml:space="preserve"> -</v>
      </c>
      <c r="V1089" s="153" t="str">
        <f>IF(Tabela1[[#This Row],[Qinf Secção E]]=" -", " -", Tabela1[[#This Row],[Quantidade máxima (q) (tonelada)]]/Tabela1[[#This Row],[Qinf Secção E]])</f>
        <v xml:space="preserve"> -</v>
      </c>
      <c r="W1089" s="152" t="str">
        <f>IF(Tabela1[[#This Row],[Qsup Secção H]]=" -", " -", Tabela1[[#This Row],[Quantidade máxima (q) (tonelada)]]/Tabela1[[#This Row],[Qsup Secção H]])</f>
        <v xml:space="preserve"> -</v>
      </c>
      <c r="X1089" s="152" t="str">
        <f>IF(Tabela1[[#This Row],[Qsup Secção P]]=" -", " -", Tabela1[[#This Row],[Quantidade máxima (q) (tonelada)]]/Tabela1[[#This Row],[Qsup Secção P]])</f>
        <v xml:space="preserve"> -</v>
      </c>
      <c r="Y1089" s="153" t="str">
        <f>IF(Tabela1[[#This Row],[Qsup Secção E]]=" -", " -", Tabela1[[#This Row],[Quantidade máxima (q) (tonelada)]]/Tabela1[[#This Row],[Qsup Secção E]])</f>
        <v xml:space="preserve"> -</v>
      </c>
      <c r="Z108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8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0" spans="2:27" s="1" customFormat="1" x14ac:dyDescent="0.3">
      <c r="B1090" s="145"/>
      <c r="C1090" s="146"/>
      <c r="D1090" s="146"/>
      <c r="E1090" s="146"/>
      <c r="F1090" s="146"/>
      <c r="G1090" s="146"/>
      <c r="H1090" s="147"/>
      <c r="I1090" s="146"/>
      <c r="J1090" s="146"/>
      <c r="K1090" s="146"/>
      <c r="L109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0" s="151" t="str">
        <f>IF(Tabela1[[#This Row],[Qinf Secção H]]=" -", " -", Tabela1[[#This Row],[Quantidade máxima (q) (tonelada)]]/Tabela1[[#This Row],[Qinf Secção H]])</f>
        <v xml:space="preserve"> -</v>
      </c>
      <c r="U1090" s="152" t="str">
        <f>IF(Tabela1[[#This Row],[Qinf Secção P]]=" -", " -", Tabela1[[#This Row],[Quantidade máxima (q) (tonelada)]]/Tabela1[[#This Row],[Qinf Secção P]])</f>
        <v xml:space="preserve"> -</v>
      </c>
      <c r="V1090" s="153" t="str">
        <f>IF(Tabela1[[#This Row],[Qinf Secção E]]=" -", " -", Tabela1[[#This Row],[Quantidade máxima (q) (tonelada)]]/Tabela1[[#This Row],[Qinf Secção E]])</f>
        <v xml:space="preserve"> -</v>
      </c>
      <c r="W1090" s="152" t="str">
        <f>IF(Tabela1[[#This Row],[Qsup Secção H]]=" -", " -", Tabela1[[#This Row],[Quantidade máxima (q) (tonelada)]]/Tabela1[[#This Row],[Qsup Secção H]])</f>
        <v xml:space="preserve"> -</v>
      </c>
      <c r="X1090" s="152" t="str">
        <f>IF(Tabela1[[#This Row],[Qsup Secção P]]=" -", " -", Tabela1[[#This Row],[Quantidade máxima (q) (tonelada)]]/Tabela1[[#This Row],[Qsup Secção P]])</f>
        <v xml:space="preserve"> -</v>
      </c>
      <c r="Y1090" s="153" t="str">
        <f>IF(Tabela1[[#This Row],[Qsup Secção E]]=" -", " -", Tabela1[[#This Row],[Quantidade máxima (q) (tonelada)]]/Tabela1[[#This Row],[Qsup Secção E]])</f>
        <v xml:space="preserve"> -</v>
      </c>
      <c r="Z109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1" spans="2:27" s="1" customFormat="1" x14ac:dyDescent="0.3">
      <c r="B1091" s="145"/>
      <c r="C1091" s="146"/>
      <c r="D1091" s="146"/>
      <c r="E1091" s="146"/>
      <c r="F1091" s="146"/>
      <c r="G1091" s="146"/>
      <c r="H1091" s="147"/>
      <c r="I1091" s="146"/>
      <c r="J1091" s="146"/>
      <c r="K1091" s="146"/>
      <c r="L109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1" s="151" t="str">
        <f>IF(Tabela1[[#This Row],[Qinf Secção H]]=" -", " -", Tabela1[[#This Row],[Quantidade máxima (q) (tonelada)]]/Tabela1[[#This Row],[Qinf Secção H]])</f>
        <v xml:space="preserve"> -</v>
      </c>
      <c r="U1091" s="152" t="str">
        <f>IF(Tabela1[[#This Row],[Qinf Secção P]]=" -", " -", Tabela1[[#This Row],[Quantidade máxima (q) (tonelada)]]/Tabela1[[#This Row],[Qinf Secção P]])</f>
        <v xml:space="preserve"> -</v>
      </c>
      <c r="V1091" s="153" t="str">
        <f>IF(Tabela1[[#This Row],[Qinf Secção E]]=" -", " -", Tabela1[[#This Row],[Quantidade máxima (q) (tonelada)]]/Tabela1[[#This Row],[Qinf Secção E]])</f>
        <v xml:space="preserve"> -</v>
      </c>
      <c r="W1091" s="152" t="str">
        <f>IF(Tabela1[[#This Row],[Qsup Secção H]]=" -", " -", Tabela1[[#This Row],[Quantidade máxima (q) (tonelada)]]/Tabela1[[#This Row],[Qsup Secção H]])</f>
        <v xml:space="preserve"> -</v>
      </c>
      <c r="X1091" s="152" t="str">
        <f>IF(Tabela1[[#This Row],[Qsup Secção P]]=" -", " -", Tabela1[[#This Row],[Quantidade máxima (q) (tonelada)]]/Tabela1[[#This Row],[Qsup Secção P]])</f>
        <v xml:space="preserve"> -</v>
      </c>
      <c r="Y1091" s="153" t="str">
        <f>IF(Tabela1[[#This Row],[Qsup Secção E]]=" -", " -", Tabela1[[#This Row],[Quantidade máxima (q) (tonelada)]]/Tabela1[[#This Row],[Qsup Secção E]])</f>
        <v xml:space="preserve"> -</v>
      </c>
      <c r="Z109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2" spans="2:27" s="1" customFormat="1" x14ac:dyDescent="0.3">
      <c r="B1092" s="145"/>
      <c r="C1092" s="146"/>
      <c r="D1092" s="146"/>
      <c r="E1092" s="146"/>
      <c r="F1092" s="146"/>
      <c r="G1092" s="146"/>
      <c r="H1092" s="147"/>
      <c r="I1092" s="146"/>
      <c r="J1092" s="146"/>
      <c r="K1092" s="146"/>
      <c r="L109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2" s="151" t="str">
        <f>IF(Tabela1[[#This Row],[Qinf Secção H]]=" -", " -", Tabela1[[#This Row],[Quantidade máxima (q) (tonelada)]]/Tabela1[[#This Row],[Qinf Secção H]])</f>
        <v xml:space="preserve"> -</v>
      </c>
      <c r="U1092" s="152" t="str">
        <f>IF(Tabela1[[#This Row],[Qinf Secção P]]=" -", " -", Tabela1[[#This Row],[Quantidade máxima (q) (tonelada)]]/Tabela1[[#This Row],[Qinf Secção P]])</f>
        <v xml:space="preserve"> -</v>
      </c>
      <c r="V1092" s="153" t="str">
        <f>IF(Tabela1[[#This Row],[Qinf Secção E]]=" -", " -", Tabela1[[#This Row],[Quantidade máxima (q) (tonelada)]]/Tabela1[[#This Row],[Qinf Secção E]])</f>
        <v xml:space="preserve"> -</v>
      </c>
      <c r="W1092" s="152" t="str">
        <f>IF(Tabela1[[#This Row],[Qsup Secção H]]=" -", " -", Tabela1[[#This Row],[Quantidade máxima (q) (tonelada)]]/Tabela1[[#This Row],[Qsup Secção H]])</f>
        <v xml:space="preserve"> -</v>
      </c>
      <c r="X1092" s="152" t="str">
        <f>IF(Tabela1[[#This Row],[Qsup Secção P]]=" -", " -", Tabela1[[#This Row],[Quantidade máxima (q) (tonelada)]]/Tabela1[[#This Row],[Qsup Secção P]])</f>
        <v xml:space="preserve"> -</v>
      </c>
      <c r="Y1092" s="153" t="str">
        <f>IF(Tabela1[[#This Row],[Qsup Secção E]]=" -", " -", Tabela1[[#This Row],[Quantidade máxima (q) (tonelada)]]/Tabela1[[#This Row],[Qsup Secção E]])</f>
        <v xml:space="preserve"> -</v>
      </c>
      <c r="Z109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3" spans="2:27" s="1" customFormat="1" x14ac:dyDescent="0.3">
      <c r="B1093" s="145"/>
      <c r="C1093" s="146"/>
      <c r="D1093" s="146"/>
      <c r="E1093" s="146"/>
      <c r="F1093" s="146"/>
      <c r="G1093" s="146"/>
      <c r="H1093" s="147"/>
      <c r="I1093" s="146"/>
      <c r="J1093" s="146"/>
      <c r="K1093" s="146"/>
      <c r="L109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3" s="151" t="str">
        <f>IF(Tabela1[[#This Row],[Qinf Secção H]]=" -", " -", Tabela1[[#This Row],[Quantidade máxima (q) (tonelada)]]/Tabela1[[#This Row],[Qinf Secção H]])</f>
        <v xml:space="preserve"> -</v>
      </c>
      <c r="U1093" s="152" t="str">
        <f>IF(Tabela1[[#This Row],[Qinf Secção P]]=" -", " -", Tabela1[[#This Row],[Quantidade máxima (q) (tonelada)]]/Tabela1[[#This Row],[Qinf Secção P]])</f>
        <v xml:space="preserve"> -</v>
      </c>
      <c r="V1093" s="153" t="str">
        <f>IF(Tabela1[[#This Row],[Qinf Secção E]]=" -", " -", Tabela1[[#This Row],[Quantidade máxima (q) (tonelada)]]/Tabela1[[#This Row],[Qinf Secção E]])</f>
        <v xml:space="preserve"> -</v>
      </c>
      <c r="W1093" s="152" t="str">
        <f>IF(Tabela1[[#This Row],[Qsup Secção H]]=" -", " -", Tabela1[[#This Row],[Quantidade máxima (q) (tonelada)]]/Tabela1[[#This Row],[Qsup Secção H]])</f>
        <v xml:space="preserve"> -</v>
      </c>
      <c r="X1093" s="152" t="str">
        <f>IF(Tabela1[[#This Row],[Qsup Secção P]]=" -", " -", Tabela1[[#This Row],[Quantidade máxima (q) (tonelada)]]/Tabela1[[#This Row],[Qsup Secção P]])</f>
        <v xml:space="preserve"> -</v>
      </c>
      <c r="Y1093" s="153" t="str">
        <f>IF(Tabela1[[#This Row],[Qsup Secção E]]=" -", " -", Tabela1[[#This Row],[Quantidade máxima (q) (tonelada)]]/Tabela1[[#This Row],[Qsup Secção E]])</f>
        <v xml:space="preserve"> -</v>
      </c>
      <c r="Z109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4" spans="2:27" s="1" customFormat="1" x14ac:dyDescent="0.3">
      <c r="B1094" s="145"/>
      <c r="C1094" s="146"/>
      <c r="D1094" s="146"/>
      <c r="E1094" s="146"/>
      <c r="F1094" s="146"/>
      <c r="G1094" s="146"/>
      <c r="H1094" s="147"/>
      <c r="I1094" s="146"/>
      <c r="J1094" s="146"/>
      <c r="K1094" s="146"/>
      <c r="L109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4" s="151" t="str">
        <f>IF(Tabela1[[#This Row],[Qinf Secção H]]=" -", " -", Tabela1[[#This Row],[Quantidade máxima (q) (tonelada)]]/Tabela1[[#This Row],[Qinf Secção H]])</f>
        <v xml:space="preserve"> -</v>
      </c>
      <c r="U1094" s="152" t="str">
        <f>IF(Tabela1[[#This Row],[Qinf Secção P]]=" -", " -", Tabela1[[#This Row],[Quantidade máxima (q) (tonelada)]]/Tabela1[[#This Row],[Qinf Secção P]])</f>
        <v xml:space="preserve"> -</v>
      </c>
      <c r="V1094" s="153" t="str">
        <f>IF(Tabela1[[#This Row],[Qinf Secção E]]=" -", " -", Tabela1[[#This Row],[Quantidade máxima (q) (tonelada)]]/Tabela1[[#This Row],[Qinf Secção E]])</f>
        <v xml:space="preserve"> -</v>
      </c>
      <c r="W1094" s="152" t="str">
        <f>IF(Tabela1[[#This Row],[Qsup Secção H]]=" -", " -", Tabela1[[#This Row],[Quantidade máxima (q) (tonelada)]]/Tabela1[[#This Row],[Qsup Secção H]])</f>
        <v xml:space="preserve"> -</v>
      </c>
      <c r="X1094" s="152" t="str">
        <f>IF(Tabela1[[#This Row],[Qsup Secção P]]=" -", " -", Tabela1[[#This Row],[Quantidade máxima (q) (tonelada)]]/Tabela1[[#This Row],[Qsup Secção P]])</f>
        <v xml:space="preserve"> -</v>
      </c>
      <c r="Y1094" s="153" t="str">
        <f>IF(Tabela1[[#This Row],[Qsup Secção E]]=" -", " -", Tabela1[[#This Row],[Quantidade máxima (q) (tonelada)]]/Tabela1[[#This Row],[Qsup Secção E]])</f>
        <v xml:space="preserve"> -</v>
      </c>
      <c r="Z109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5" spans="2:27" s="1" customFormat="1" x14ac:dyDescent="0.3">
      <c r="B1095" s="145"/>
      <c r="C1095" s="146"/>
      <c r="D1095" s="146"/>
      <c r="E1095" s="146"/>
      <c r="F1095" s="146"/>
      <c r="G1095" s="146"/>
      <c r="H1095" s="147"/>
      <c r="I1095" s="146"/>
      <c r="J1095" s="146"/>
      <c r="K1095" s="146"/>
      <c r="L109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5" s="151" t="str">
        <f>IF(Tabela1[[#This Row],[Qinf Secção H]]=" -", " -", Tabela1[[#This Row],[Quantidade máxima (q) (tonelada)]]/Tabela1[[#This Row],[Qinf Secção H]])</f>
        <v xml:space="preserve"> -</v>
      </c>
      <c r="U1095" s="152" t="str">
        <f>IF(Tabela1[[#This Row],[Qinf Secção P]]=" -", " -", Tabela1[[#This Row],[Quantidade máxima (q) (tonelada)]]/Tabela1[[#This Row],[Qinf Secção P]])</f>
        <v xml:space="preserve"> -</v>
      </c>
      <c r="V1095" s="153" t="str">
        <f>IF(Tabela1[[#This Row],[Qinf Secção E]]=" -", " -", Tabela1[[#This Row],[Quantidade máxima (q) (tonelada)]]/Tabela1[[#This Row],[Qinf Secção E]])</f>
        <v xml:space="preserve"> -</v>
      </c>
      <c r="W1095" s="152" t="str">
        <f>IF(Tabela1[[#This Row],[Qsup Secção H]]=" -", " -", Tabela1[[#This Row],[Quantidade máxima (q) (tonelada)]]/Tabela1[[#This Row],[Qsup Secção H]])</f>
        <v xml:space="preserve"> -</v>
      </c>
      <c r="X1095" s="152" t="str">
        <f>IF(Tabela1[[#This Row],[Qsup Secção P]]=" -", " -", Tabela1[[#This Row],[Quantidade máxima (q) (tonelada)]]/Tabela1[[#This Row],[Qsup Secção P]])</f>
        <v xml:space="preserve"> -</v>
      </c>
      <c r="Y1095" s="153" t="str">
        <f>IF(Tabela1[[#This Row],[Qsup Secção E]]=" -", " -", Tabela1[[#This Row],[Quantidade máxima (q) (tonelada)]]/Tabela1[[#This Row],[Qsup Secção E]])</f>
        <v xml:space="preserve"> -</v>
      </c>
      <c r="Z109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6" spans="2:27" s="1" customFormat="1" x14ac:dyDescent="0.3">
      <c r="B1096" s="145"/>
      <c r="C1096" s="146"/>
      <c r="D1096" s="146"/>
      <c r="E1096" s="146"/>
      <c r="F1096" s="146"/>
      <c r="G1096" s="146"/>
      <c r="H1096" s="147"/>
      <c r="I1096" s="146"/>
      <c r="J1096" s="146"/>
      <c r="K1096" s="146"/>
      <c r="L109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6" s="151" t="str">
        <f>IF(Tabela1[[#This Row],[Qinf Secção H]]=" -", " -", Tabela1[[#This Row],[Quantidade máxima (q) (tonelada)]]/Tabela1[[#This Row],[Qinf Secção H]])</f>
        <v xml:space="preserve"> -</v>
      </c>
      <c r="U1096" s="152" t="str">
        <f>IF(Tabela1[[#This Row],[Qinf Secção P]]=" -", " -", Tabela1[[#This Row],[Quantidade máxima (q) (tonelada)]]/Tabela1[[#This Row],[Qinf Secção P]])</f>
        <v xml:space="preserve"> -</v>
      </c>
      <c r="V1096" s="153" t="str">
        <f>IF(Tabela1[[#This Row],[Qinf Secção E]]=" -", " -", Tabela1[[#This Row],[Quantidade máxima (q) (tonelada)]]/Tabela1[[#This Row],[Qinf Secção E]])</f>
        <v xml:space="preserve"> -</v>
      </c>
      <c r="W1096" s="152" t="str">
        <f>IF(Tabela1[[#This Row],[Qsup Secção H]]=" -", " -", Tabela1[[#This Row],[Quantidade máxima (q) (tonelada)]]/Tabela1[[#This Row],[Qsup Secção H]])</f>
        <v xml:space="preserve"> -</v>
      </c>
      <c r="X1096" s="152" t="str">
        <f>IF(Tabela1[[#This Row],[Qsup Secção P]]=" -", " -", Tabela1[[#This Row],[Quantidade máxima (q) (tonelada)]]/Tabela1[[#This Row],[Qsup Secção P]])</f>
        <v xml:space="preserve"> -</v>
      </c>
      <c r="Y1096" s="153" t="str">
        <f>IF(Tabela1[[#This Row],[Qsup Secção E]]=" -", " -", Tabela1[[#This Row],[Quantidade máxima (q) (tonelada)]]/Tabela1[[#This Row],[Qsup Secção E]])</f>
        <v xml:space="preserve"> -</v>
      </c>
      <c r="Z109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7" spans="2:27" s="1" customFormat="1" x14ac:dyDescent="0.3">
      <c r="B1097" s="145"/>
      <c r="C1097" s="146"/>
      <c r="D1097" s="146"/>
      <c r="E1097" s="146"/>
      <c r="F1097" s="146"/>
      <c r="G1097" s="146"/>
      <c r="H1097" s="147"/>
      <c r="I1097" s="146"/>
      <c r="J1097" s="146"/>
      <c r="K1097" s="146"/>
      <c r="L109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7" s="151" t="str">
        <f>IF(Tabela1[[#This Row],[Qinf Secção H]]=" -", " -", Tabela1[[#This Row],[Quantidade máxima (q) (tonelada)]]/Tabela1[[#This Row],[Qinf Secção H]])</f>
        <v xml:space="preserve"> -</v>
      </c>
      <c r="U1097" s="152" t="str">
        <f>IF(Tabela1[[#This Row],[Qinf Secção P]]=" -", " -", Tabela1[[#This Row],[Quantidade máxima (q) (tonelada)]]/Tabela1[[#This Row],[Qinf Secção P]])</f>
        <v xml:space="preserve"> -</v>
      </c>
      <c r="V1097" s="153" t="str">
        <f>IF(Tabela1[[#This Row],[Qinf Secção E]]=" -", " -", Tabela1[[#This Row],[Quantidade máxima (q) (tonelada)]]/Tabela1[[#This Row],[Qinf Secção E]])</f>
        <v xml:space="preserve"> -</v>
      </c>
      <c r="W1097" s="152" t="str">
        <f>IF(Tabela1[[#This Row],[Qsup Secção H]]=" -", " -", Tabela1[[#This Row],[Quantidade máxima (q) (tonelada)]]/Tabela1[[#This Row],[Qsup Secção H]])</f>
        <v xml:space="preserve"> -</v>
      </c>
      <c r="X1097" s="152" t="str">
        <f>IF(Tabela1[[#This Row],[Qsup Secção P]]=" -", " -", Tabela1[[#This Row],[Quantidade máxima (q) (tonelada)]]/Tabela1[[#This Row],[Qsup Secção P]])</f>
        <v xml:space="preserve"> -</v>
      </c>
      <c r="Y1097" s="153" t="str">
        <f>IF(Tabela1[[#This Row],[Qsup Secção E]]=" -", " -", Tabela1[[#This Row],[Quantidade máxima (q) (tonelada)]]/Tabela1[[#This Row],[Qsup Secção E]])</f>
        <v xml:space="preserve"> -</v>
      </c>
      <c r="Z109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8" spans="2:27" s="1" customFormat="1" x14ac:dyDescent="0.3">
      <c r="B1098" s="145"/>
      <c r="C1098" s="146"/>
      <c r="D1098" s="146"/>
      <c r="E1098" s="146"/>
      <c r="F1098" s="146"/>
      <c r="G1098" s="146"/>
      <c r="H1098" s="147"/>
      <c r="I1098" s="146"/>
      <c r="J1098" s="146"/>
      <c r="K1098" s="146"/>
      <c r="L109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8" s="151" t="str">
        <f>IF(Tabela1[[#This Row],[Qinf Secção H]]=" -", " -", Tabela1[[#This Row],[Quantidade máxima (q) (tonelada)]]/Tabela1[[#This Row],[Qinf Secção H]])</f>
        <v xml:space="preserve"> -</v>
      </c>
      <c r="U1098" s="152" t="str">
        <f>IF(Tabela1[[#This Row],[Qinf Secção P]]=" -", " -", Tabela1[[#This Row],[Quantidade máxima (q) (tonelada)]]/Tabela1[[#This Row],[Qinf Secção P]])</f>
        <v xml:space="preserve"> -</v>
      </c>
      <c r="V1098" s="153" t="str">
        <f>IF(Tabela1[[#This Row],[Qinf Secção E]]=" -", " -", Tabela1[[#This Row],[Quantidade máxima (q) (tonelada)]]/Tabela1[[#This Row],[Qinf Secção E]])</f>
        <v xml:space="preserve"> -</v>
      </c>
      <c r="W1098" s="152" t="str">
        <f>IF(Tabela1[[#This Row],[Qsup Secção H]]=" -", " -", Tabela1[[#This Row],[Quantidade máxima (q) (tonelada)]]/Tabela1[[#This Row],[Qsup Secção H]])</f>
        <v xml:space="preserve"> -</v>
      </c>
      <c r="X1098" s="152" t="str">
        <f>IF(Tabela1[[#This Row],[Qsup Secção P]]=" -", " -", Tabela1[[#This Row],[Quantidade máxima (q) (tonelada)]]/Tabela1[[#This Row],[Qsup Secção P]])</f>
        <v xml:space="preserve"> -</v>
      </c>
      <c r="Y1098" s="153" t="str">
        <f>IF(Tabela1[[#This Row],[Qsup Secção E]]=" -", " -", Tabela1[[#This Row],[Quantidade máxima (q) (tonelada)]]/Tabela1[[#This Row],[Qsup Secção E]])</f>
        <v xml:space="preserve"> -</v>
      </c>
      <c r="Z109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099" spans="2:27" s="1" customFormat="1" x14ac:dyDescent="0.3">
      <c r="B1099" s="145"/>
      <c r="C1099" s="146"/>
      <c r="D1099" s="146"/>
      <c r="E1099" s="146"/>
      <c r="F1099" s="146"/>
      <c r="G1099" s="146"/>
      <c r="H1099" s="147"/>
      <c r="I1099" s="146"/>
      <c r="J1099" s="146"/>
      <c r="K1099" s="146"/>
      <c r="L109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09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09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09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09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09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09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09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099" s="151" t="str">
        <f>IF(Tabela1[[#This Row],[Qinf Secção H]]=" -", " -", Tabela1[[#This Row],[Quantidade máxima (q) (tonelada)]]/Tabela1[[#This Row],[Qinf Secção H]])</f>
        <v xml:space="preserve"> -</v>
      </c>
      <c r="U1099" s="152" t="str">
        <f>IF(Tabela1[[#This Row],[Qinf Secção P]]=" -", " -", Tabela1[[#This Row],[Quantidade máxima (q) (tonelada)]]/Tabela1[[#This Row],[Qinf Secção P]])</f>
        <v xml:space="preserve"> -</v>
      </c>
      <c r="V1099" s="153" t="str">
        <f>IF(Tabela1[[#This Row],[Qinf Secção E]]=" -", " -", Tabela1[[#This Row],[Quantidade máxima (q) (tonelada)]]/Tabela1[[#This Row],[Qinf Secção E]])</f>
        <v xml:space="preserve"> -</v>
      </c>
      <c r="W1099" s="152" t="str">
        <f>IF(Tabela1[[#This Row],[Qsup Secção H]]=" -", " -", Tabela1[[#This Row],[Quantidade máxima (q) (tonelada)]]/Tabela1[[#This Row],[Qsup Secção H]])</f>
        <v xml:space="preserve"> -</v>
      </c>
      <c r="X1099" s="152" t="str">
        <f>IF(Tabela1[[#This Row],[Qsup Secção P]]=" -", " -", Tabela1[[#This Row],[Quantidade máxima (q) (tonelada)]]/Tabela1[[#This Row],[Qsup Secção P]])</f>
        <v xml:space="preserve"> -</v>
      </c>
      <c r="Y1099" s="153" t="str">
        <f>IF(Tabela1[[#This Row],[Qsup Secção E]]=" -", " -", Tabela1[[#This Row],[Quantidade máxima (q) (tonelada)]]/Tabela1[[#This Row],[Qsup Secção E]])</f>
        <v xml:space="preserve"> -</v>
      </c>
      <c r="Z109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09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0" spans="2:27" s="1" customFormat="1" x14ac:dyDescent="0.3">
      <c r="B1100" s="145"/>
      <c r="C1100" s="146"/>
      <c r="D1100" s="146"/>
      <c r="E1100" s="146"/>
      <c r="F1100" s="146"/>
      <c r="G1100" s="146"/>
      <c r="H1100" s="147"/>
      <c r="I1100" s="146"/>
      <c r="J1100" s="146"/>
      <c r="K1100" s="146"/>
      <c r="L110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0" s="151" t="str">
        <f>IF(Tabela1[[#This Row],[Qinf Secção H]]=" -", " -", Tabela1[[#This Row],[Quantidade máxima (q) (tonelada)]]/Tabela1[[#This Row],[Qinf Secção H]])</f>
        <v xml:space="preserve"> -</v>
      </c>
      <c r="U1100" s="152" t="str">
        <f>IF(Tabela1[[#This Row],[Qinf Secção P]]=" -", " -", Tabela1[[#This Row],[Quantidade máxima (q) (tonelada)]]/Tabela1[[#This Row],[Qinf Secção P]])</f>
        <v xml:space="preserve"> -</v>
      </c>
      <c r="V1100" s="153" t="str">
        <f>IF(Tabela1[[#This Row],[Qinf Secção E]]=" -", " -", Tabela1[[#This Row],[Quantidade máxima (q) (tonelada)]]/Tabela1[[#This Row],[Qinf Secção E]])</f>
        <v xml:space="preserve"> -</v>
      </c>
      <c r="W1100" s="152" t="str">
        <f>IF(Tabela1[[#This Row],[Qsup Secção H]]=" -", " -", Tabela1[[#This Row],[Quantidade máxima (q) (tonelada)]]/Tabela1[[#This Row],[Qsup Secção H]])</f>
        <v xml:space="preserve"> -</v>
      </c>
      <c r="X1100" s="152" t="str">
        <f>IF(Tabela1[[#This Row],[Qsup Secção P]]=" -", " -", Tabela1[[#This Row],[Quantidade máxima (q) (tonelada)]]/Tabela1[[#This Row],[Qsup Secção P]])</f>
        <v xml:space="preserve"> -</v>
      </c>
      <c r="Y1100" s="153" t="str">
        <f>IF(Tabela1[[#This Row],[Qsup Secção E]]=" -", " -", Tabela1[[#This Row],[Quantidade máxima (q) (tonelada)]]/Tabela1[[#This Row],[Qsup Secção E]])</f>
        <v xml:space="preserve"> -</v>
      </c>
      <c r="Z110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1" spans="2:27" s="1" customFormat="1" x14ac:dyDescent="0.3">
      <c r="B1101" s="145"/>
      <c r="C1101" s="146"/>
      <c r="D1101" s="146"/>
      <c r="E1101" s="146"/>
      <c r="F1101" s="146"/>
      <c r="G1101" s="146"/>
      <c r="H1101" s="147"/>
      <c r="I1101" s="146"/>
      <c r="J1101" s="146"/>
      <c r="K1101" s="146"/>
      <c r="L110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1" s="151" t="str">
        <f>IF(Tabela1[[#This Row],[Qinf Secção H]]=" -", " -", Tabela1[[#This Row],[Quantidade máxima (q) (tonelada)]]/Tabela1[[#This Row],[Qinf Secção H]])</f>
        <v xml:space="preserve"> -</v>
      </c>
      <c r="U1101" s="152" t="str">
        <f>IF(Tabela1[[#This Row],[Qinf Secção P]]=" -", " -", Tabela1[[#This Row],[Quantidade máxima (q) (tonelada)]]/Tabela1[[#This Row],[Qinf Secção P]])</f>
        <v xml:space="preserve"> -</v>
      </c>
      <c r="V1101" s="153" t="str">
        <f>IF(Tabela1[[#This Row],[Qinf Secção E]]=" -", " -", Tabela1[[#This Row],[Quantidade máxima (q) (tonelada)]]/Tabela1[[#This Row],[Qinf Secção E]])</f>
        <v xml:space="preserve"> -</v>
      </c>
      <c r="W1101" s="152" t="str">
        <f>IF(Tabela1[[#This Row],[Qsup Secção H]]=" -", " -", Tabela1[[#This Row],[Quantidade máxima (q) (tonelada)]]/Tabela1[[#This Row],[Qsup Secção H]])</f>
        <v xml:space="preserve"> -</v>
      </c>
      <c r="X1101" s="152" t="str">
        <f>IF(Tabela1[[#This Row],[Qsup Secção P]]=" -", " -", Tabela1[[#This Row],[Quantidade máxima (q) (tonelada)]]/Tabela1[[#This Row],[Qsup Secção P]])</f>
        <v xml:space="preserve"> -</v>
      </c>
      <c r="Y1101" s="153" t="str">
        <f>IF(Tabela1[[#This Row],[Qsup Secção E]]=" -", " -", Tabela1[[#This Row],[Quantidade máxima (q) (tonelada)]]/Tabela1[[#This Row],[Qsup Secção E]])</f>
        <v xml:space="preserve"> -</v>
      </c>
      <c r="Z110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2" spans="2:27" s="1" customFormat="1" x14ac:dyDescent="0.3">
      <c r="B1102" s="145"/>
      <c r="C1102" s="146"/>
      <c r="D1102" s="146"/>
      <c r="E1102" s="146"/>
      <c r="F1102" s="146"/>
      <c r="G1102" s="146"/>
      <c r="H1102" s="147"/>
      <c r="I1102" s="146"/>
      <c r="J1102" s="146"/>
      <c r="K1102" s="146"/>
      <c r="L110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2" s="151" t="str">
        <f>IF(Tabela1[[#This Row],[Qinf Secção H]]=" -", " -", Tabela1[[#This Row],[Quantidade máxima (q) (tonelada)]]/Tabela1[[#This Row],[Qinf Secção H]])</f>
        <v xml:space="preserve"> -</v>
      </c>
      <c r="U1102" s="152" t="str">
        <f>IF(Tabela1[[#This Row],[Qinf Secção P]]=" -", " -", Tabela1[[#This Row],[Quantidade máxima (q) (tonelada)]]/Tabela1[[#This Row],[Qinf Secção P]])</f>
        <v xml:space="preserve"> -</v>
      </c>
      <c r="V1102" s="153" t="str">
        <f>IF(Tabela1[[#This Row],[Qinf Secção E]]=" -", " -", Tabela1[[#This Row],[Quantidade máxima (q) (tonelada)]]/Tabela1[[#This Row],[Qinf Secção E]])</f>
        <v xml:space="preserve"> -</v>
      </c>
      <c r="W1102" s="152" t="str">
        <f>IF(Tabela1[[#This Row],[Qsup Secção H]]=" -", " -", Tabela1[[#This Row],[Quantidade máxima (q) (tonelada)]]/Tabela1[[#This Row],[Qsup Secção H]])</f>
        <v xml:space="preserve"> -</v>
      </c>
      <c r="X1102" s="152" t="str">
        <f>IF(Tabela1[[#This Row],[Qsup Secção P]]=" -", " -", Tabela1[[#This Row],[Quantidade máxima (q) (tonelada)]]/Tabela1[[#This Row],[Qsup Secção P]])</f>
        <v xml:space="preserve"> -</v>
      </c>
      <c r="Y1102" s="153" t="str">
        <f>IF(Tabela1[[#This Row],[Qsup Secção E]]=" -", " -", Tabela1[[#This Row],[Quantidade máxima (q) (tonelada)]]/Tabela1[[#This Row],[Qsup Secção E]])</f>
        <v xml:space="preserve"> -</v>
      </c>
      <c r="Z110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3" spans="2:27" s="1" customFormat="1" x14ac:dyDescent="0.3">
      <c r="B1103" s="145"/>
      <c r="C1103" s="146"/>
      <c r="D1103" s="146"/>
      <c r="E1103" s="146"/>
      <c r="F1103" s="146"/>
      <c r="G1103" s="146"/>
      <c r="H1103" s="147"/>
      <c r="I1103" s="146"/>
      <c r="J1103" s="146"/>
      <c r="K1103" s="146"/>
      <c r="L110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3" s="151" t="str">
        <f>IF(Tabela1[[#This Row],[Qinf Secção H]]=" -", " -", Tabela1[[#This Row],[Quantidade máxima (q) (tonelada)]]/Tabela1[[#This Row],[Qinf Secção H]])</f>
        <v xml:space="preserve"> -</v>
      </c>
      <c r="U1103" s="152" t="str">
        <f>IF(Tabela1[[#This Row],[Qinf Secção P]]=" -", " -", Tabela1[[#This Row],[Quantidade máxima (q) (tonelada)]]/Tabela1[[#This Row],[Qinf Secção P]])</f>
        <v xml:space="preserve"> -</v>
      </c>
      <c r="V1103" s="153" t="str">
        <f>IF(Tabela1[[#This Row],[Qinf Secção E]]=" -", " -", Tabela1[[#This Row],[Quantidade máxima (q) (tonelada)]]/Tabela1[[#This Row],[Qinf Secção E]])</f>
        <v xml:space="preserve"> -</v>
      </c>
      <c r="W1103" s="152" t="str">
        <f>IF(Tabela1[[#This Row],[Qsup Secção H]]=" -", " -", Tabela1[[#This Row],[Quantidade máxima (q) (tonelada)]]/Tabela1[[#This Row],[Qsup Secção H]])</f>
        <v xml:space="preserve"> -</v>
      </c>
      <c r="X1103" s="152" t="str">
        <f>IF(Tabela1[[#This Row],[Qsup Secção P]]=" -", " -", Tabela1[[#This Row],[Quantidade máxima (q) (tonelada)]]/Tabela1[[#This Row],[Qsup Secção P]])</f>
        <v xml:space="preserve"> -</v>
      </c>
      <c r="Y1103" s="153" t="str">
        <f>IF(Tabela1[[#This Row],[Qsup Secção E]]=" -", " -", Tabela1[[#This Row],[Quantidade máxima (q) (tonelada)]]/Tabela1[[#This Row],[Qsup Secção E]])</f>
        <v xml:space="preserve"> -</v>
      </c>
      <c r="Z110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4" spans="2:27" s="1" customFormat="1" x14ac:dyDescent="0.3">
      <c r="B1104" s="145"/>
      <c r="C1104" s="146"/>
      <c r="D1104" s="146"/>
      <c r="E1104" s="146"/>
      <c r="F1104" s="146"/>
      <c r="G1104" s="146"/>
      <c r="H1104" s="147"/>
      <c r="I1104" s="146"/>
      <c r="J1104" s="146"/>
      <c r="K1104" s="146"/>
      <c r="L110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4" s="151" t="str">
        <f>IF(Tabela1[[#This Row],[Qinf Secção H]]=" -", " -", Tabela1[[#This Row],[Quantidade máxima (q) (tonelada)]]/Tabela1[[#This Row],[Qinf Secção H]])</f>
        <v xml:space="preserve"> -</v>
      </c>
      <c r="U1104" s="152" t="str">
        <f>IF(Tabela1[[#This Row],[Qinf Secção P]]=" -", " -", Tabela1[[#This Row],[Quantidade máxima (q) (tonelada)]]/Tabela1[[#This Row],[Qinf Secção P]])</f>
        <v xml:space="preserve"> -</v>
      </c>
      <c r="V1104" s="153" t="str">
        <f>IF(Tabela1[[#This Row],[Qinf Secção E]]=" -", " -", Tabela1[[#This Row],[Quantidade máxima (q) (tonelada)]]/Tabela1[[#This Row],[Qinf Secção E]])</f>
        <v xml:space="preserve"> -</v>
      </c>
      <c r="W1104" s="152" t="str">
        <f>IF(Tabela1[[#This Row],[Qsup Secção H]]=" -", " -", Tabela1[[#This Row],[Quantidade máxima (q) (tonelada)]]/Tabela1[[#This Row],[Qsup Secção H]])</f>
        <v xml:space="preserve"> -</v>
      </c>
      <c r="X1104" s="152" t="str">
        <f>IF(Tabela1[[#This Row],[Qsup Secção P]]=" -", " -", Tabela1[[#This Row],[Quantidade máxima (q) (tonelada)]]/Tabela1[[#This Row],[Qsup Secção P]])</f>
        <v xml:space="preserve"> -</v>
      </c>
      <c r="Y1104" s="153" t="str">
        <f>IF(Tabela1[[#This Row],[Qsup Secção E]]=" -", " -", Tabela1[[#This Row],[Quantidade máxima (q) (tonelada)]]/Tabela1[[#This Row],[Qsup Secção E]])</f>
        <v xml:space="preserve"> -</v>
      </c>
      <c r="Z110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5" spans="2:27" s="1" customFormat="1" x14ac:dyDescent="0.3">
      <c r="B1105" s="145"/>
      <c r="C1105" s="146"/>
      <c r="D1105" s="146"/>
      <c r="E1105" s="146"/>
      <c r="F1105" s="146"/>
      <c r="G1105" s="146"/>
      <c r="H1105" s="147"/>
      <c r="I1105" s="146"/>
      <c r="J1105" s="146"/>
      <c r="K1105" s="146"/>
      <c r="L110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5" s="151" t="str">
        <f>IF(Tabela1[[#This Row],[Qinf Secção H]]=" -", " -", Tabela1[[#This Row],[Quantidade máxima (q) (tonelada)]]/Tabela1[[#This Row],[Qinf Secção H]])</f>
        <v xml:space="preserve"> -</v>
      </c>
      <c r="U1105" s="152" t="str">
        <f>IF(Tabela1[[#This Row],[Qinf Secção P]]=" -", " -", Tabela1[[#This Row],[Quantidade máxima (q) (tonelada)]]/Tabela1[[#This Row],[Qinf Secção P]])</f>
        <v xml:space="preserve"> -</v>
      </c>
      <c r="V1105" s="153" t="str">
        <f>IF(Tabela1[[#This Row],[Qinf Secção E]]=" -", " -", Tabela1[[#This Row],[Quantidade máxima (q) (tonelada)]]/Tabela1[[#This Row],[Qinf Secção E]])</f>
        <v xml:space="preserve"> -</v>
      </c>
      <c r="W1105" s="152" t="str">
        <f>IF(Tabela1[[#This Row],[Qsup Secção H]]=" -", " -", Tabela1[[#This Row],[Quantidade máxima (q) (tonelada)]]/Tabela1[[#This Row],[Qsup Secção H]])</f>
        <v xml:space="preserve"> -</v>
      </c>
      <c r="X1105" s="152" t="str">
        <f>IF(Tabela1[[#This Row],[Qsup Secção P]]=" -", " -", Tabela1[[#This Row],[Quantidade máxima (q) (tonelada)]]/Tabela1[[#This Row],[Qsup Secção P]])</f>
        <v xml:space="preserve"> -</v>
      </c>
      <c r="Y1105" s="153" t="str">
        <f>IF(Tabela1[[#This Row],[Qsup Secção E]]=" -", " -", Tabela1[[#This Row],[Quantidade máxima (q) (tonelada)]]/Tabela1[[#This Row],[Qsup Secção E]])</f>
        <v xml:space="preserve"> -</v>
      </c>
      <c r="Z110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6" spans="2:27" s="1" customFormat="1" x14ac:dyDescent="0.3">
      <c r="B1106" s="145"/>
      <c r="C1106" s="146"/>
      <c r="D1106" s="146"/>
      <c r="E1106" s="146"/>
      <c r="F1106" s="146"/>
      <c r="G1106" s="146"/>
      <c r="H1106" s="147"/>
      <c r="I1106" s="146"/>
      <c r="J1106" s="146"/>
      <c r="K1106" s="146"/>
      <c r="L110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6" s="151" t="str">
        <f>IF(Tabela1[[#This Row],[Qinf Secção H]]=" -", " -", Tabela1[[#This Row],[Quantidade máxima (q) (tonelada)]]/Tabela1[[#This Row],[Qinf Secção H]])</f>
        <v xml:space="preserve"> -</v>
      </c>
      <c r="U1106" s="152" t="str">
        <f>IF(Tabela1[[#This Row],[Qinf Secção P]]=" -", " -", Tabela1[[#This Row],[Quantidade máxima (q) (tonelada)]]/Tabela1[[#This Row],[Qinf Secção P]])</f>
        <v xml:space="preserve"> -</v>
      </c>
      <c r="V1106" s="153" t="str">
        <f>IF(Tabela1[[#This Row],[Qinf Secção E]]=" -", " -", Tabela1[[#This Row],[Quantidade máxima (q) (tonelada)]]/Tabela1[[#This Row],[Qinf Secção E]])</f>
        <v xml:space="preserve"> -</v>
      </c>
      <c r="W1106" s="152" t="str">
        <f>IF(Tabela1[[#This Row],[Qsup Secção H]]=" -", " -", Tabela1[[#This Row],[Quantidade máxima (q) (tonelada)]]/Tabela1[[#This Row],[Qsup Secção H]])</f>
        <v xml:space="preserve"> -</v>
      </c>
      <c r="X1106" s="152" t="str">
        <f>IF(Tabela1[[#This Row],[Qsup Secção P]]=" -", " -", Tabela1[[#This Row],[Quantidade máxima (q) (tonelada)]]/Tabela1[[#This Row],[Qsup Secção P]])</f>
        <v xml:space="preserve"> -</v>
      </c>
      <c r="Y1106" s="153" t="str">
        <f>IF(Tabela1[[#This Row],[Qsup Secção E]]=" -", " -", Tabela1[[#This Row],[Quantidade máxima (q) (tonelada)]]/Tabela1[[#This Row],[Qsup Secção E]])</f>
        <v xml:space="preserve"> -</v>
      </c>
      <c r="Z110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7" spans="2:27" s="1" customFormat="1" x14ac:dyDescent="0.3">
      <c r="B1107" s="145"/>
      <c r="C1107" s="146"/>
      <c r="D1107" s="146"/>
      <c r="E1107" s="146"/>
      <c r="F1107" s="146"/>
      <c r="G1107" s="146"/>
      <c r="H1107" s="147"/>
      <c r="I1107" s="146"/>
      <c r="J1107" s="146"/>
      <c r="K1107" s="146"/>
      <c r="L110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7" s="151" t="str">
        <f>IF(Tabela1[[#This Row],[Qinf Secção H]]=" -", " -", Tabela1[[#This Row],[Quantidade máxima (q) (tonelada)]]/Tabela1[[#This Row],[Qinf Secção H]])</f>
        <v xml:space="preserve"> -</v>
      </c>
      <c r="U1107" s="152" t="str">
        <f>IF(Tabela1[[#This Row],[Qinf Secção P]]=" -", " -", Tabela1[[#This Row],[Quantidade máxima (q) (tonelada)]]/Tabela1[[#This Row],[Qinf Secção P]])</f>
        <v xml:space="preserve"> -</v>
      </c>
      <c r="V1107" s="153" t="str">
        <f>IF(Tabela1[[#This Row],[Qinf Secção E]]=" -", " -", Tabela1[[#This Row],[Quantidade máxima (q) (tonelada)]]/Tabela1[[#This Row],[Qinf Secção E]])</f>
        <v xml:space="preserve"> -</v>
      </c>
      <c r="W1107" s="152" t="str">
        <f>IF(Tabela1[[#This Row],[Qsup Secção H]]=" -", " -", Tabela1[[#This Row],[Quantidade máxima (q) (tonelada)]]/Tabela1[[#This Row],[Qsup Secção H]])</f>
        <v xml:space="preserve"> -</v>
      </c>
      <c r="X1107" s="152" t="str">
        <f>IF(Tabela1[[#This Row],[Qsup Secção P]]=" -", " -", Tabela1[[#This Row],[Quantidade máxima (q) (tonelada)]]/Tabela1[[#This Row],[Qsup Secção P]])</f>
        <v xml:space="preserve"> -</v>
      </c>
      <c r="Y1107" s="153" t="str">
        <f>IF(Tabela1[[#This Row],[Qsup Secção E]]=" -", " -", Tabela1[[#This Row],[Quantidade máxima (q) (tonelada)]]/Tabela1[[#This Row],[Qsup Secção E]])</f>
        <v xml:space="preserve"> -</v>
      </c>
      <c r="Z110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8" spans="2:27" s="1" customFormat="1" x14ac:dyDescent="0.3">
      <c r="B1108" s="145"/>
      <c r="C1108" s="146"/>
      <c r="D1108" s="146"/>
      <c r="E1108" s="146"/>
      <c r="F1108" s="146"/>
      <c r="G1108" s="146"/>
      <c r="H1108" s="147"/>
      <c r="I1108" s="146"/>
      <c r="J1108" s="146"/>
      <c r="K1108" s="146"/>
      <c r="L110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8" s="151" t="str">
        <f>IF(Tabela1[[#This Row],[Qinf Secção H]]=" -", " -", Tabela1[[#This Row],[Quantidade máxima (q) (tonelada)]]/Tabela1[[#This Row],[Qinf Secção H]])</f>
        <v xml:space="preserve"> -</v>
      </c>
      <c r="U1108" s="152" t="str">
        <f>IF(Tabela1[[#This Row],[Qinf Secção P]]=" -", " -", Tabela1[[#This Row],[Quantidade máxima (q) (tonelada)]]/Tabela1[[#This Row],[Qinf Secção P]])</f>
        <v xml:space="preserve"> -</v>
      </c>
      <c r="V1108" s="153" t="str">
        <f>IF(Tabela1[[#This Row],[Qinf Secção E]]=" -", " -", Tabela1[[#This Row],[Quantidade máxima (q) (tonelada)]]/Tabela1[[#This Row],[Qinf Secção E]])</f>
        <v xml:space="preserve"> -</v>
      </c>
      <c r="W1108" s="152" t="str">
        <f>IF(Tabela1[[#This Row],[Qsup Secção H]]=" -", " -", Tabela1[[#This Row],[Quantidade máxima (q) (tonelada)]]/Tabela1[[#This Row],[Qsup Secção H]])</f>
        <v xml:space="preserve"> -</v>
      </c>
      <c r="X1108" s="152" t="str">
        <f>IF(Tabela1[[#This Row],[Qsup Secção P]]=" -", " -", Tabela1[[#This Row],[Quantidade máxima (q) (tonelada)]]/Tabela1[[#This Row],[Qsup Secção P]])</f>
        <v xml:space="preserve"> -</v>
      </c>
      <c r="Y1108" s="153" t="str">
        <f>IF(Tabela1[[#This Row],[Qsup Secção E]]=" -", " -", Tabela1[[#This Row],[Quantidade máxima (q) (tonelada)]]/Tabela1[[#This Row],[Qsup Secção E]])</f>
        <v xml:space="preserve"> -</v>
      </c>
      <c r="Z110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09" spans="2:27" s="1" customFormat="1" x14ac:dyDescent="0.3">
      <c r="B1109" s="145"/>
      <c r="C1109" s="146"/>
      <c r="D1109" s="146"/>
      <c r="E1109" s="146"/>
      <c r="F1109" s="146"/>
      <c r="G1109" s="146"/>
      <c r="H1109" s="147"/>
      <c r="I1109" s="146"/>
      <c r="J1109" s="146"/>
      <c r="K1109" s="146"/>
      <c r="L110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0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0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0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0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0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0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0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09" s="151" t="str">
        <f>IF(Tabela1[[#This Row],[Qinf Secção H]]=" -", " -", Tabela1[[#This Row],[Quantidade máxima (q) (tonelada)]]/Tabela1[[#This Row],[Qinf Secção H]])</f>
        <v xml:space="preserve"> -</v>
      </c>
      <c r="U1109" s="152" t="str">
        <f>IF(Tabela1[[#This Row],[Qinf Secção P]]=" -", " -", Tabela1[[#This Row],[Quantidade máxima (q) (tonelada)]]/Tabela1[[#This Row],[Qinf Secção P]])</f>
        <v xml:space="preserve"> -</v>
      </c>
      <c r="V1109" s="153" t="str">
        <f>IF(Tabela1[[#This Row],[Qinf Secção E]]=" -", " -", Tabela1[[#This Row],[Quantidade máxima (q) (tonelada)]]/Tabela1[[#This Row],[Qinf Secção E]])</f>
        <v xml:space="preserve"> -</v>
      </c>
      <c r="W1109" s="152" t="str">
        <f>IF(Tabela1[[#This Row],[Qsup Secção H]]=" -", " -", Tabela1[[#This Row],[Quantidade máxima (q) (tonelada)]]/Tabela1[[#This Row],[Qsup Secção H]])</f>
        <v xml:space="preserve"> -</v>
      </c>
      <c r="X1109" s="152" t="str">
        <f>IF(Tabela1[[#This Row],[Qsup Secção P]]=" -", " -", Tabela1[[#This Row],[Quantidade máxima (q) (tonelada)]]/Tabela1[[#This Row],[Qsup Secção P]])</f>
        <v xml:space="preserve"> -</v>
      </c>
      <c r="Y1109" s="153" t="str">
        <f>IF(Tabela1[[#This Row],[Qsup Secção E]]=" -", " -", Tabela1[[#This Row],[Quantidade máxima (q) (tonelada)]]/Tabela1[[#This Row],[Qsup Secção E]])</f>
        <v xml:space="preserve"> -</v>
      </c>
      <c r="Z110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0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0" spans="2:27" s="1" customFormat="1" x14ac:dyDescent="0.3">
      <c r="B1110" s="145"/>
      <c r="C1110" s="146"/>
      <c r="D1110" s="146"/>
      <c r="E1110" s="146"/>
      <c r="F1110" s="146"/>
      <c r="G1110" s="146"/>
      <c r="H1110" s="147"/>
      <c r="I1110" s="146"/>
      <c r="J1110" s="146"/>
      <c r="K1110" s="146"/>
      <c r="L111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0" s="151" t="str">
        <f>IF(Tabela1[[#This Row],[Qinf Secção H]]=" -", " -", Tabela1[[#This Row],[Quantidade máxima (q) (tonelada)]]/Tabela1[[#This Row],[Qinf Secção H]])</f>
        <v xml:space="preserve"> -</v>
      </c>
      <c r="U1110" s="152" t="str">
        <f>IF(Tabela1[[#This Row],[Qinf Secção P]]=" -", " -", Tabela1[[#This Row],[Quantidade máxima (q) (tonelada)]]/Tabela1[[#This Row],[Qinf Secção P]])</f>
        <v xml:space="preserve"> -</v>
      </c>
      <c r="V1110" s="153" t="str">
        <f>IF(Tabela1[[#This Row],[Qinf Secção E]]=" -", " -", Tabela1[[#This Row],[Quantidade máxima (q) (tonelada)]]/Tabela1[[#This Row],[Qinf Secção E]])</f>
        <v xml:space="preserve"> -</v>
      </c>
      <c r="W1110" s="152" t="str">
        <f>IF(Tabela1[[#This Row],[Qsup Secção H]]=" -", " -", Tabela1[[#This Row],[Quantidade máxima (q) (tonelada)]]/Tabela1[[#This Row],[Qsup Secção H]])</f>
        <v xml:space="preserve"> -</v>
      </c>
      <c r="X1110" s="152" t="str">
        <f>IF(Tabela1[[#This Row],[Qsup Secção P]]=" -", " -", Tabela1[[#This Row],[Quantidade máxima (q) (tonelada)]]/Tabela1[[#This Row],[Qsup Secção P]])</f>
        <v xml:space="preserve"> -</v>
      </c>
      <c r="Y1110" s="153" t="str">
        <f>IF(Tabela1[[#This Row],[Qsup Secção E]]=" -", " -", Tabela1[[#This Row],[Quantidade máxima (q) (tonelada)]]/Tabela1[[#This Row],[Qsup Secção E]])</f>
        <v xml:space="preserve"> -</v>
      </c>
      <c r="Z111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1" spans="2:27" s="1" customFormat="1" x14ac:dyDescent="0.3">
      <c r="B1111" s="145"/>
      <c r="C1111" s="146"/>
      <c r="D1111" s="146"/>
      <c r="E1111" s="146"/>
      <c r="F1111" s="146"/>
      <c r="G1111" s="146"/>
      <c r="H1111" s="147"/>
      <c r="I1111" s="146"/>
      <c r="J1111" s="146"/>
      <c r="K1111" s="146"/>
      <c r="L111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1" s="151" t="str">
        <f>IF(Tabela1[[#This Row],[Qinf Secção H]]=" -", " -", Tabela1[[#This Row],[Quantidade máxima (q) (tonelada)]]/Tabela1[[#This Row],[Qinf Secção H]])</f>
        <v xml:space="preserve"> -</v>
      </c>
      <c r="U1111" s="152" t="str">
        <f>IF(Tabela1[[#This Row],[Qinf Secção P]]=" -", " -", Tabela1[[#This Row],[Quantidade máxima (q) (tonelada)]]/Tabela1[[#This Row],[Qinf Secção P]])</f>
        <v xml:space="preserve"> -</v>
      </c>
      <c r="V1111" s="153" t="str">
        <f>IF(Tabela1[[#This Row],[Qinf Secção E]]=" -", " -", Tabela1[[#This Row],[Quantidade máxima (q) (tonelada)]]/Tabela1[[#This Row],[Qinf Secção E]])</f>
        <v xml:space="preserve"> -</v>
      </c>
      <c r="W1111" s="152" t="str">
        <f>IF(Tabela1[[#This Row],[Qsup Secção H]]=" -", " -", Tabela1[[#This Row],[Quantidade máxima (q) (tonelada)]]/Tabela1[[#This Row],[Qsup Secção H]])</f>
        <v xml:space="preserve"> -</v>
      </c>
      <c r="X1111" s="152" t="str">
        <f>IF(Tabela1[[#This Row],[Qsup Secção P]]=" -", " -", Tabela1[[#This Row],[Quantidade máxima (q) (tonelada)]]/Tabela1[[#This Row],[Qsup Secção P]])</f>
        <v xml:space="preserve"> -</v>
      </c>
      <c r="Y1111" s="153" t="str">
        <f>IF(Tabela1[[#This Row],[Qsup Secção E]]=" -", " -", Tabela1[[#This Row],[Quantidade máxima (q) (tonelada)]]/Tabela1[[#This Row],[Qsup Secção E]])</f>
        <v xml:space="preserve"> -</v>
      </c>
      <c r="Z111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2" spans="2:27" s="1" customFormat="1" x14ac:dyDescent="0.3">
      <c r="B1112" s="145"/>
      <c r="C1112" s="146"/>
      <c r="D1112" s="146"/>
      <c r="E1112" s="146"/>
      <c r="F1112" s="146"/>
      <c r="G1112" s="146"/>
      <c r="H1112" s="147"/>
      <c r="I1112" s="146"/>
      <c r="J1112" s="146"/>
      <c r="K1112" s="146"/>
      <c r="L1112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2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2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2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2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2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2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2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2" s="151" t="str">
        <f>IF(Tabela1[[#This Row],[Qinf Secção H]]=" -", " -", Tabela1[[#This Row],[Quantidade máxima (q) (tonelada)]]/Tabela1[[#This Row],[Qinf Secção H]])</f>
        <v xml:space="preserve"> -</v>
      </c>
      <c r="U1112" s="152" t="str">
        <f>IF(Tabela1[[#This Row],[Qinf Secção P]]=" -", " -", Tabela1[[#This Row],[Quantidade máxima (q) (tonelada)]]/Tabela1[[#This Row],[Qinf Secção P]])</f>
        <v xml:space="preserve"> -</v>
      </c>
      <c r="V1112" s="153" t="str">
        <f>IF(Tabela1[[#This Row],[Qinf Secção E]]=" -", " -", Tabela1[[#This Row],[Quantidade máxima (q) (tonelada)]]/Tabela1[[#This Row],[Qinf Secção E]])</f>
        <v xml:space="preserve"> -</v>
      </c>
      <c r="W1112" s="152" t="str">
        <f>IF(Tabela1[[#This Row],[Qsup Secção H]]=" -", " -", Tabela1[[#This Row],[Quantidade máxima (q) (tonelada)]]/Tabela1[[#This Row],[Qsup Secção H]])</f>
        <v xml:space="preserve"> -</v>
      </c>
      <c r="X1112" s="152" t="str">
        <f>IF(Tabela1[[#This Row],[Qsup Secção P]]=" -", " -", Tabela1[[#This Row],[Quantidade máxima (q) (tonelada)]]/Tabela1[[#This Row],[Qsup Secção P]])</f>
        <v xml:space="preserve"> -</v>
      </c>
      <c r="Y1112" s="153" t="str">
        <f>IF(Tabela1[[#This Row],[Qsup Secção E]]=" -", " -", Tabela1[[#This Row],[Quantidade máxima (q) (tonelada)]]/Tabela1[[#This Row],[Qsup Secção E]])</f>
        <v xml:space="preserve"> -</v>
      </c>
      <c r="Z1112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2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3" spans="2:27" s="1" customFormat="1" x14ac:dyDescent="0.3">
      <c r="B1113" s="145"/>
      <c r="C1113" s="146"/>
      <c r="D1113" s="146"/>
      <c r="E1113" s="146"/>
      <c r="F1113" s="146"/>
      <c r="G1113" s="146"/>
      <c r="H1113" s="147"/>
      <c r="I1113" s="146"/>
      <c r="J1113" s="146"/>
      <c r="K1113" s="146"/>
      <c r="L1113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3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3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3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3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3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3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3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3" s="151" t="str">
        <f>IF(Tabela1[[#This Row],[Qinf Secção H]]=" -", " -", Tabela1[[#This Row],[Quantidade máxima (q) (tonelada)]]/Tabela1[[#This Row],[Qinf Secção H]])</f>
        <v xml:space="preserve"> -</v>
      </c>
      <c r="U1113" s="152" t="str">
        <f>IF(Tabela1[[#This Row],[Qinf Secção P]]=" -", " -", Tabela1[[#This Row],[Quantidade máxima (q) (tonelada)]]/Tabela1[[#This Row],[Qinf Secção P]])</f>
        <v xml:space="preserve"> -</v>
      </c>
      <c r="V1113" s="153" t="str">
        <f>IF(Tabela1[[#This Row],[Qinf Secção E]]=" -", " -", Tabela1[[#This Row],[Quantidade máxima (q) (tonelada)]]/Tabela1[[#This Row],[Qinf Secção E]])</f>
        <v xml:space="preserve"> -</v>
      </c>
      <c r="W1113" s="152" t="str">
        <f>IF(Tabela1[[#This Row],[Qsup Secção H]]=" -", " -", Tabela1[[#This Row],[Quantidade máxima (q) (tonelada)]]/Tabela1[[#This Row],[Qsup Secção H]])</f>
        <v xml:space="preserve"> -</v>
      </c>
      <c r="X1113" s="152" t="str">
        <f>IF(Tabela1[[#This Row],[Qsup Secção P]]=" -", " -", Tabela1[[#This Row],[Quantidade máxima (q) (tonelada)]]/Tabela1[[#This Row],[Qsup Secção P]])</f>
        <v xml:space="preserve"> -</v>
      </c>
      <c r="Y1113" s="153" t="str">
        <f>IF(Tabela1[[#This Row],[Qsup Secção E]]=" -", " -", Tabela1[[#This Row],[Quantidade máxima (q) (tonelada)]]/Tabela1[[#This Row],[Qsup Secção E]])</f>
        <v xml:space="preserve"> -</v>
      </c>
      <c r="Z1113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3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4" spans="2:27" s="1" customFormat="1" x14ac:dyDescent="0.3">
      <c r="B1114" s="145"/>
      <c r="C1114" s="146"/>
      <c r="D1114" s="146"/>
      <c r="E1114" s="146"/>
      <c r="F1114" s="146"/>
      <c r="G1114" s="146"/>
      <c r="H1114" s="147"/>
      <c r="I1114" s="146"/>
      <c r="J1114" s="146"/>
      <c r="K1114" s="146"/>
      <c r="L1114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4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4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4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4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4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4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4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4" s="151" t="str">
        <f>IF(Tabela1[[#This Row],[Qinf Secção H]]=" -", " -", Tabela1[[#This Row],[Quantidade máxima (q) (tonelada)]]/Tabela1[[#This Row],[Qinf Secção H]])</f>
        <v xml:space="preserve"> -</v>
      </c>
      <c r="U1114" s="152" t="str">
        <f>IF(Tabela1[[#This Row],[Qinf Secção P]]=" -", " -", Tabela1[[#This Row],[Quantidade máxima (q) (tonelada)]]/Tabela1[[#This Row],[Qinf Secção P]])</f>
        <v xml:space="preserve"> -</v>
      </c>
      <c r="V1114" s="153" t="str">
        <f>IF(Tabela1[[#This Row],[Qinf Secção E]]=" -", " -", Tabela1[[#This Row],[Quantidade máxima (q) (tonelada)]]/Tabela1[[#This Row],[Qinf Secção E]])</f>
        <v xml:space="preserve"> -</v>
      </c>
      <c r="W1114" s="152" t="str">
        <f>IF(Tabela1[[#This Row],[Qsup Secção H]]=" -", " -", Tabela1[[#This Row],[Quantidade máxima (q) (tonelada)]]/Tabela1[[#This Row],[Qsup Secção H]])</f>
        <v xml:space="preserve"> -</v>
      </c>
      <c r="X1114" s="152" t="str">
        <f>IF(Tabela1[[#This Row],[Qsup Secção P]]=" -", " -", Tabela1[[#This Row],[Quantidade máxima (q) (tonelada)]]/Tabela1[[#This Row],[Qsup Secção P]])</f>
        <v xml:space="preserve"> -</v>
      </c>
      <c r="Y1114" s="153" t="str">
        <f>IF(Tabela1[[#This Row],[Qsup Secção E]]=" -", " -", Tabela1[[#This Row],[Quantidade máxima (q) (tonelada)]]/Tabela1[[#This Row],[Qsup Secção E]])</f>
        <v xml:space="preserve"> -</v>
      </c>
      <c r="Z1114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4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5" spans="2:27" s="1" customFormat="1" x14ac:dyDescent="0.3">
      <c r="B1115" s="145"/>
      <c r="C1115" s="146"/>
      <c r="D1115" s="146"/>
      <c r="E1115" s="146"/>
      <c r="F1115" s="146"/>
      <c r="G1115" s="146"/>
      <c r="H1115" s="147"/>
      <c r="I1115" s="146"/>
      <c r="J1115" s="146"/>
      <c r="K1115" s="146"/>
      <c r="L1115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5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5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5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5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5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5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5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5" s="151" t="str">
        <f>IF(Tabela1[[#This Row],[Qinf Secção H]]=" -", " -", Tabela1[[#This Row],[Quantidade máxima (q) (tonelada)]]/Tabela1[[#This Row],[Qinf Secção H]])</f>
        <v xml:space="preserve"> -</v>
      </c>
      <c r="U1115" s="152" t="str">
        <f>IF(Tabela1[[#This Row],[Qinf Secção P]]=" -", " -", Tabela1[[#This Row],[Quantidade máxima (q) (tonelada)]]/Tabela1[[#This Row],[Qinf Secção P]])</f>
        <v xml:space="preserve"> -</v>
      </c>
      <c r="V1115" s="153" t="str">
        <f>IF(Tabela1[[#This Row],[Qinf Secção E]]=" -", " -", Tabela1[[#This Row],[Quantidade máxima (q) (tonelada)]]/Tabela1[[#This Row],[Qinf Secção E]])</f>
        <v xml:space="preserve"> -</v>
      </c>
      <c r="W1115" s="152" t="str">
        <f>IF(Tabela1[[#This Row],[Qsup Secção H]]=" -", " -", Tabela1[[#This Row],[Quantidade máxima (q) (tonelada)]]/Tabela1[[#This Row],[Qsup Secção H]])</f>
        <v xml:space="preserve"> -</v>
      </c>
      <c r="X1115" s="152" t="str">
        <f>IF(Tabela1[[#This Row],[Qsup Secção P]]=" -", " -", Tabela1[[#This Row],[Quantidade máxima (q) (tonelada)]]/Tabela1[[#This Row],[Qsup Secção P]])</f>
        <v xml:space="preserve"> -</v>
      </c>
      <c r="Y1115" s="153" t="str">
        <f>IF(Tabela1[[#This Row],[Qsup Secção E]]=" -", " -", Tabela1[[#This Row],[Quantidade máxima (q) (tonelada)]]/Tabela1[[#This Row],[Qsup Secção E]])</f>
        <v xml:space="preserve"> -</v>
      </c>
      <c r="Z1115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5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6" spans="2:27" s="1" customFormat="1" x14ac:dyDescent="0.3">
      <c r="B1116" s="145"/>
      <c r="C1116" s="146"/>
      <c r="D1116" s="146"/>
      <c r="E1116" s="146"/>
      <c r="F1116" s="146"/>
      <c r="G1116" s="146"/>
      <c r="H1116" s="147"/>
      <c r="I1116" s="146"/>
      <c r="J1116" s="146"/>
      <c r="K1116" s="146"/>
      <c r="L1116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6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6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6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6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6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6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6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6" s="151" t="str">
        <f>IF(Tabela1[[#This Row],[Qinf Secção H]]=" -", " -", Tabela1[[#This Row],[Quantidade máxima (q) (tonelada)]]/Tabela1[[#This Row],[Qinf Secção H]])</f>
        <v xml:space="preserve"> -</v>
      </c>
      <c r="U1116" s="152" t="str">
        <f>IF(Tabela1[[#This Row],[Qinf Secção P]]=" -", " -", Tabela1[[#This Row],[Quantidade máxima (q) (tonelada)]]/Tabela1[[#This Row],[Qinf Secção P]])</f>
        <v xml:space="preserve"> -</v>
      </c>
      <c r="V1116" s="153" t="str">
        <f>IF(Tabela1[[#This Row],[Qinf Secção E]]=" -", " -", Tabela1[[#This Row],[Quantidade máxima (q) (tonelada)]]/Tabela1[[#This Row],[Qinf Secção E]])</f>
        <v xml:space="preserve"> -</v>
      </c>
      <c r="W1116" s="152" t="str">
        <f>IF(Tabela1[[#This Row],[Qsup Secção H]]=" -", " -", Tabela1[[#This Row],[Quantidade máxima (q) (tonelada)]]/Tabela1[[#This Row],[Qsup Secção H]])</f>
        <v xml:space="preserve"> -</v>
      </c>
      <c r="X1116" s="152" t="str">
        <f>IF(Tabela1[[#This Row],[Qsup Secção P]]=" -", " -", Tabela1[[#This Row],[Quantidade máxima (q) (tonelada)]]/Tabela1[[#This Row],[Qsup Secção P]])</f>
        <v xml:space="preserve"> -</v>
      </c>
      <c r="Y1116" s="153" t="str">
        <f>IF(Tabela1[[#This Row],[Qsup Secção E]]=" -", " -", Tabela1[[#This Row],[Quantidade máxima (q) (tonelada)]]/Tabela1[[#This Row],[Qsup Secção E]])</f>
        <v xml:space="preserve"> -</v>
      </c>
      <c r="Z1116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6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7" spans="2:27" s="1" customFormat="1" x14ac:dyDescent="0.3">
      <c r="B1117" s="145"/>
      <c r="C1117" s="146"/>
      <c r="D1117" s="146"/>
      <c r="E1117" s="146"/>
      <c r="F1117" s="146"/>
      <c r="G1117" s="146"/>
      <c r="H1117" s="147"/>
      <c r="I1117" s="146"/>
      <c r="J1117" s="146"/>
      <c r="K1117" s="146"/>
      <c r="L1117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7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7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7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7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7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7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7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7" s="151" t="str">
        <f>IF(Tabela1[[#This Row],[Qinf Secção H]]=" -", " -", Tabela1[[#This Row],[Quantidade máxima (q) (tonelada)]]/Tabela1[[#This Row],[Qinf Secção H]])</f>
        <v xml:space="preserve"> -</v>
      </c>
      <c r="U1117" s="152" t="str">
        <f>IF(Tabela1[[#This Row],[Qinf Secção P]]=" -", " -", Tabela1[[#This Row],[Quantidade máxima (q) (tonelada)]]/Tabela1[[#This Row],[Qinf Secção P]])</f>
        <v xml:space="preserve"> -</v>
      </c>
      <c r="V1117" s="153" t="str">
        <f>IF(Tabela1[[#This Row],[Qinf Secção E]]=" -", " -", Tabela1[[#This Row],[Quantidade máxima (q) (tonelada)]]/Tabela1[[#This Row],[Qinf Secção E]])</f>
        <v xml:space="preserve"> -</v>
      </c>
      <c r="W1117" s="152" t="str">
        <f>IF(Tabela1[[#This Row],[Qsup Secção H]]=" -", " -", Tabela1[[#This Row],[Quantidade máxima (q) (tonelada)]]/Tabela1[[#This Row],[Qsup Secção H]])</f>
        <v xml:space="preserve"> -</v>
      </c>
      <c r="X1117" s="152" t="str">
        <f>IF(Tabela1[[#This Row],[Qsup Secção P]]=" -", " -", Tabela1[[#This Row],[Quantidade máxima (q) (tonelada)]]/Tabela1[[#This Row],[Qsup Secção P]])</f>
        <v xml:space="preserve"> -</v>
      </c>
      <c r="Y1117" s="153" t="str">
        <f>IF(Tabela1[[#This Row],[Qsup Secção E]]=" -", " -", Tabela1[[#This Row],[Quantidade máxima (q) (tonelada)]]/Tabela1[[#This Row],[Qsup Secção E]])</f>
        <v xml:space="preserve"> -</v>
      </c>
      <c r="Z1117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7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8" spans="2:27" s="1" customFormat="1" x14ac:dyDescent="0.3">
      <c r="B1118" s="145"/>
      <c r="C1118" s="146"/>
      <c r="D1118" s="146"/>
      <c r="E1118" s="146"/>
      <c r="F1118" s="146"/>
      <c r="G1118" s="146"/>
      <c r="H1118" s="147"/>
      <c r="I1118" s="146"/>
      <c r="J1118" s="146"/>
      <c r="K1118" s="146"/>
      <c r="L1118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8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8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8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8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8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8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8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8" s="151" t="str">
        <f>IF(Tabela1[[#This Row],[Qinf Secção H]]=" -", " -", Tabela1[[#This Row],[Quantidade máxima (q) (tonelada)]]/Tabela1[[#This Row],[Qinf Secção H]])</f>
        <v xml:space="preserve"> -</v>
      </c>
      <c r="U1118" s="152" t="str">
        <f>IF(Tabela1[[#This Row],[Qinf Secção P]]=" -", " -", Tabela1[[#This Row],[Quantidade máxima (q) (tonelada)]]/Tabela1[[#This Row],[Qinf Secção P]])</f>
        <v xml:space="preserve"> -</v>
      </c>
      <c r="V1118" s="153" t="str">
        <f>IF(Tabela1[[#This Row],[Qinf Secção E]]=" -", " -", Tabela1[[#This Row],[Quantidade máxima (q) (tonelada)]]/Tabela1[[#This Row],[Qinf Secção E]])</f>
        <v xml:space="preserve"> -</v>
      </c>
      <c r="W1118" s="152" t="str">
        <f>IF(Tabela1[[#This Row],[Qsup Secção H]]=" -", " -", Tabela1[[#This Row],[Quantidade máxima (q) (tonelada)]]/Tabela1[[#This Row],[Qsup Secção H]])</f>
        <v xml:space="preserve"> -</v>
      </c>
      <c r="X1118" s="152" t="str">
        <f>IF(Tabela1[[#This Row],[Qsup Secção P]]=" -", " -", Tabela1[[#This Row],[Quantidade máxima (q) (tonelada)]]/Tabela1[[#This Row],[Qsup Secção P]])</f>
        <v xml:space="preserve"> -</v>
      </c>
      <c r="Y1118" s="153" t="str">
        <f>IF(Tabela1[[#This Row],[Qsup Secção E]]=" -", " -", Tabela1[[#This Row],[Quantidade máxima (q) (tonelada)]]/Tabela1[[#This Row],[Qsup Secção E]])</f>
        <v xml:space="preserve"> -</v>
      </c>
      <c r="Z1118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8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19" spans="2:27" s="1" customFormat="1" x14ac:dyDescent="0.3">
      <c r="B1119" s="145"/>
      <c r="C1119" s="146"/>
      <c r="D1119" s="146"/>
      <c r="E1119" s="146"/>
      <c r="F1119" s="146"/>
      <c r="G1119" s="146"/>
      <c r="H1119" s="147"/>
      <c r="I1119" s="146"/>
      <c r="J1119" s="146"/>
      <c r="K1119" s="146"/>
      <c r="L1119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19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19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19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19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19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19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19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19" s="151" t="str">
        <f>IF(Tabela1[[#This Row],[Qinf Secção H]]=" -", " -", Tabela1[[#This Row],[Quantidade máxima (q) (tonelada)]]/Tabela1[[#This Row],[Qinf Secção H]])</f>
        <v xml:space="preserve"> -</v>
      </c>
      <c r="U1119" s="152" t="str">
        <f>IF(Tabela1[[#This Row],[Qinf Secção P]]=" -", " -", Tabela1[[#This Row],[Quantidade máxima (q) (tonelada)]]/Tabela1[[#This Row],[Qinf Secção P]])</f>
        <v xml:space="preserve"> -</v>
      </c>
      <c r="V1119" s="153" t="str">
        <f>IF(Tabela1[[#This Row],[Qinf Secção E]]=" -", " -", Tabela1[[#This Row],[Quantidade máxima (q) (tonelada)]]/Tabela1[[#This Row],[Qinf Secção E]])</f>
        <v xml:space="preserve"> -</v>
      </c>
      <c r="W1119" s="152" t="str">
        <f>IF(Tabela1[[#This Row],[Qsup Secção H]]=" -", " -", Tabela1[[#This Row],[Quantidade máxima (q) (tonelada)]]/Tabela1[[#This Row],[Qsup Secção H]])</f>
        <v xml:space="preserve"> -</v>
      </c>
      <c r="X1119" s="152" t="str">
        <f>IF(Tabela1[[#This Row],[Qsup Secção P]]=" -", " -", Tabela1[[#This Row],[Quantidade máxima (q) (tonelada)]]/Tabela1[[#This Row],[Qsup Secção P]])</f>
        <v xml:space="preserve"> -</v>
      </c>
      <c r="Y1119" s="153" t="str">
        <f>IF(Tabela1[[#This Row],[Qsup Secção E]]=" -", " -", Tabela1[[#This Row],[Quantidade máxima (q) (tonelada)]]/Tabela1[[#This Row],[Qsup Secção E]])</f>
        <v xml:space="preserve"> -</v>
      </c>
      <c r="Z1119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19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0" spans="2:27" s="1" customFormat="1" x14ac:dyDescent="0.3">
      <c r="B1120" s="145"/>
      <c r="C1120" s="146"/>
      <c r="D1120" s="146"/>
      <c r="E1120" s="146"/>
      <c r="F1120" s="146"/>
      <c r="G1120" s="146"/>
      <c r="H1120" s="147"/>
      <c r="I1120" s="146"/>
      <c r="J1120" s="146"/>
      <c r="K1120" s="146"/>
      <c r="L1120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0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0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0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0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0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0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0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0" s="151" t="str">
        <f>IF(Tabela1[[#This Row],[Qinf Secção H]]=" -", " -", Tabela1[[#This Row],[Quantidade máxima (q) (tonelada)]]/Tabela1[[#This Row],[Qinf Secção H]])</f>
        <v xml:space="preserve"> -</v>
      </c>
      <c r="U1120" s="152" t="str">
        <f>IF(Tabela1[[#This Row],[Qinf Secção P]]=" -", " -", Tabela1[[#This Row],[Quantidade máxima (q) (tonelada)]]/Tabela1[[#This Row],[Qinf Secção P]])</f>
        <v xml:space="preserve"> -</v>
      </c>
      <c r="V1120" s="153" t="str">
        <f>IF(Tabela1[[#This Row],[Qinf Secção E]]=" -", " -", Tabela1[[#This Row],[Quantidade máxima (q) (tonelada)]]/Tabela1[[#This Row],[Qinf Secção E]])</f>
        <v xml:space="preserve"> -</v>
      </c>
      <c r="W1120" s="152" t="str">
        <f>IF(Tabela1[[#This Row],[Qsup Secção H]]=" -", " -", Tabela1[[#This Row],[Quantidade máxima (q) (tonelada)]]/Tabela1[[#This Row],[Qsup Secção H]])</f>
        <v xml:space="preserve"> -</v>
      </c>
      <c r="X1120" s="152" t="str">
        <f>IF(Tabela1[[#This Row],[Qsup Secção P]]=" -", " -", Tabela1[[#This Row],[Quantidade máxima (q) (tonelada)]]/Tabela1[[#This Row],[Qsup Secção P]])</f>
        <v xml:space="preserve"> -</v>
      </c>
      <c r="Y1120" s="153" t="str">
        <f>IF(Tabela1[[#This Row],[Qsup Secção E]]=" -", " -", Tabela1[[#This Row],[Quantidade máxima (q) (tonelada)]]/Tabela1[[#This Row],[Qsup Secção E]])</f>
        <v xml:space="preserve"> -</v>
      </c>
      <c r="Z1120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0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1" spans="2:27" s="1" customFormat="1" x14ac:dyDescent="0.3">
      <c r="B1121" s="145"/>
      <c r="C1121" s="146"/>
      <c r="D1121" s="146"/>
      <c r="E1121" s="146"/>
      <c r="F1121" s="146"/>
      <c r="G1121" s="146"/>
      <c r="H1121" s="147"/>
      <c r="I1121" s="146"/>
      <c r="J1121" s="146"/>
      <c r="K1121" s="146"/>
      <c r="L1121" s="148" t="str">
        <f>IF(ISBLANK(Tabela1[[#This Row],[Secção H]])=TRUE, " -", IF(Tabela1[[#This Row],[Substância designada]]="não", VLOOKUP(Tabela1[[#This Row],[Secção H]], Categorias[#All], 2, FALSE), VLOOKUP(Tabela1[[#This Row],[Substância designada]], Designadas[[#All],[Substância designada]:[Sup]], 2, FALSE)))</f>
        <v xml:space="preserve"> -</v>
      </c>
      <c r="M1121" s="149" t="str">
        <f>IF(ISBLANK(Tabela1[[#This Row],[Secção P]])=TRUE, " -", IF(Tabela1[[#This Row],[Substância designada]]="não", VLOOKUP(Tabela1[[#This Row],[Secção P]], Categorias[#All], 2, FALSE), VLOOKUP(Tabela1[[#This Row],[Substância designada]], Designadas[[#All],[Substância designada]:[Sup]], 2, FALSE)))</f>
        <v xml:space="preserve"> -</v>
      </c>
      <c r="N1121" s="149" t="str">
        <f>IF(ISBLANK(Tabela1[[#This Row],[Secção E]])=TRUE, " -", IF(Tabela1[[#This Row],[Substância designada]]="não", VLOOKUP(Tabela1[[#This Row],[Secção E]], Categorias[#All], 2, FALSE), VLOOKUP(Tabela1[[#This Row],[Substância designada]], Designadas[[#All],[Substância designada]:[Sup]], 2, FALSE)))</f>
        <v xml:space="preserve"> -</v>
      </c>
      <c r="O1121" s="150" t="str">
        <f>IF(ISBLANK(Tabela1[[#This Row],[Secção O]])=TRUE, " -", IF(Tabela1[[#This Row],[Substância designada]]="não", VLOOKUP(Tabela1[[#This Row],[Secção O]], Categorias[#All], 2, FALSE), VLOOKUP(Tabela1[[#This Row],[Substância designada]], Designadas[[#All],[Substância designada]:[Sup]], 2, FALSE)))</f>
        <v xml:space="preserve"> -</v>
      </c>
      <c r="P1121" s="148" t="str">
        <f>IF(ISBLANK(Tabela1[[#This Row],[Secção H]])=TRUE, " -", IF(Tabela1[[#This Row],[Substância designada]]="não", VLOOKUP(Tabela1[[#This Row],[Secção H]], Categorias[#All], 3, FALSE), VLOOKUP(Tabela1[[#This Row],[Substância designada]], Designadas[[#All],[Substância designada]:[Sup]], 3, FALSE)))</f>
        <v xml:space="preserve"> -</v>
      </c>
      <c r="Q1121" s="149" t="str">
        <f>IF(ISBLANK(Tabela1[[#This Row],[Secção P]])=TRUE, " -", IF(Tabela1[[#This Row],[Substância designada]]="não", VLOOKUP(Tabela1[[#This Row],[Secção P]], Categorias[#All], 3, FALSE), VLOOKUP(Tabela1[[#This Row],[Substância designada]], Designadas[[#All],[Substância designada]:[Sup]], 3, FALSE)))</f>
        <v xml:space="preserve"> -</v>
      </c>
      <c r="R1121" s="149" t="str">
        <f>IF(ISBLANK(Tabela1[[#This Row],[Secção E]])=TRUE, " -", IF(Tabela1[[#This Row],[Substância designada]]="não", VLOOKUP(Tabela1[[#This Row],[Secção E]], Categorias[#All], 3, FALSE), VLOOKUP(Tabela1[[#This Row],[Substância designada]], Designadas[[#All],[Substância designada]:[Sup]], 3, FALSE)))</f>
        <v xml:space="preserve"> -</v>
      </c>
      <c r="S1121" s="149" t="str">
        <f>IF(ISBLANK(Tabela1[[#This Row],[Secção O]])=TRUE, " -", IF(Tabela1[[#This Row],[Substância designada]]="não", VLOOKUP(Tabela1[[#This Row],[Secção O]], Categorias[#All], 3, FALSE), VLOOKUP(Tabela1[[#This Row],[Substância designada]], Designadas[[#All],[Substância designada]:[Sup]], 3, FALSE)))</f>
        <v xml:space="preserve"> -</v>
      </c>
      <c r="T1121" s="151" t="str">
        <f>IF(Tabela1[[#This Row],[Qinf Secção H]]=" -", " -", Tabela1[[#This Row],[Quantidade máxima (q) (tonelada)]]/Tabela1[[#This Row],[Qinf Secção H]])</f>
        <v xml:space="preserve"> -</v>
      </c>
      <c r="U1121" s="152" t="str">
        <f>IF(Tabela1[[#This Row],[Qinf Secção P]]=" -", " -", Tabela1[[#This Row],[Quantidade máxima (q) (tonelada)]]/Tabela1[[#This Row],[Qinf Secção P]])</f>
        <v xml:space="preserve"> -</v>
      </c>
      <c r="V1121" s="153" t="str">
        <f>IF(Tabela1[[#This Row],[Qinf Secção E]]=" -", " -", Tabela1[[#This Row],[Quantidade máxima (q) (tonelada)]]/Tabela1[[#This Row],[Qinf Secção E]])</f>
        <v xml:space="preserve"> -</v>
      </c>
      <c r="W1121" s="152" t="str">
        <f>IF(Tabela1[[#This Row],[Qsup Secção H]]=" -", " -", Tabela1[[#This Row],[Quantidade máxima (q) (tonelada)]]/Tabela1[[#This Row],[Qsup Secção H]])</f>
        <v xml:space="preserve"> -</v>
      </c>
      <c r="X1121" s="152" t="str">
        <f>IF(Tabela1[[#This Row],[Qsup Secção P]]=" -", " -", Tabela1[[#This Row],[Quantidade máxima (q) (tonelada)]]/Tabela1[[#This Row],[Qsup Secção P]])</f>
        <v xml:space="preserve"> -</v>
      </c>
      <c r="Y1121" s="153" t="str">
        <f>IF(Tabela1[[#This Row],[Qsup Secção E]]=" -", " -", Tabela1[[#This Row],[Quantidade máxima (q) (tonelada)]]/Tabela1[[#This Row],[Qsup Secção E]])</f>
        <v xml:space="preserve"> -</v>
      </c>
      <c r="Z1121" s="99" t="str">
        <f>IF(OR(Tabela1[[#This Row],[Quantidade máxima (q) (tonelada)]]&gt;=Tabela1[[#This Row],[Qinf Secção H]],Tabela1[[#This Row],[Quantidade máxima (q) (tonelada)]]&gt;=Tabela1[[#This Row],[Qinf Secção P]], Tabela1[[#This Row],[Quantidade máxima (q) (tonelada)]]&gt;=Tabela1[[#This Row],[Qinf Secção E]], Tabela1[[#This Row],[Quantidade máxima (q) (tonelada)]]&gt;=Tabela1[[#This Row],[Qinf Secção O]]), "sim", "não")</f>
        <v>não</v>
      </c>
      <c r="AA1121" s="100" t="str">
        <f>IF(OR(Tabela1[[#This Row],[Quantidade máxima (q) (tonelada)]]&gt;=Tabela1[[#This Row],[Qsup Secção H]],Tabela1[[#This Row],[Quantidade máxima (q) (tonelada)]]&gt;=Tabela1[[#This Row],[Qsup Secção P]], Tabela1[[#This Row],[Quantidade máxima (q) (tonelada)]]&gt;=Tabela1[[#This Row],[Qsup Secção E]], Tabela1[[#This Row],[Quantidade máxima (q) (tonelada)]]&gt;=Tabela1[[#This Row],[Qsup Secção O]]), "sim", "não")</f>
        <v>não</v>
      </c>
    </row>
    <row r="1122" spans="2:27" s="1" customFormat="1" x14ac:dyDescent="0.3"/>
    <row r="1123" spans="2:27" s="1" customFormat="1" x14ac:dyDescent="0.3"/>
    <row r="1124" spans="2:27" s="1" customFormat="1" x14ac:dyDescent="0.3"/>
    <row r="1125" spans="2:27" s="1" customFormat="1" x14ac:dyDescent="0.3"/>
    <row r="1126" spans="2:27" s="1" customFormat="1" x14ac:dyDescent="0.3"/>
    <row r="1127" spans="2:27" s="1" customFormat="1" x14ac:dyDescent="0.3"/>
    <row r="1128" spans="2:27" s="1" customFormat="1" x14ac:dyDescent="0.3"/>
    <row r="1129" spans="2:27" s="1" customFormat="1" x14ac:dyDescent="0.3"/>
    <row r="1130" spans="2:27" s="1" customFormat="1" x14ac:dyDescent="0.3"/>
    <row r="1131" spans="2:27" s="1" customFormat="1" x14ac:dyDescent="0.3"/>
    <row r="1132" spans="2:27" s="1" customFormat="1" x14ac:dyDescent="0.3"/>
    <row r="1133" spans="2:27" s="1" customFormat="1" x14ac:dyDescent="0.3"/>
    <row r="1134" spans="2:27" s="1" customFormat="1" x14ac:dyDescent="0.3"/>
    <row r="1135" spans="2:27" s="1" customFormat="1" x14ac:dyDescent="0.3"/>
    <row r="1136" spans="2:27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</sheetData>
  <sheetProtection algorithmName="SHA-512" hashValue="vsKdmhhC1cWR6Ao54jjm19G+ouweqnjQB1v2Jq4tMlVzTUctL94iKRAl/b2bQNTVnKLGu1raMOF7q0nGa0rLiw==" saltValue="oMoPgfvKTYQgKufTcVQG/Q==" spinCount="100000" sheet="1" objects="1" scenarios="1" formatColumns="0" formatRows="0" deleteRows="0" autoFilter="0"/>
  <mergeCells count="13">
    <mergeCell ref="T18:V18"/>
    <mergeCell ref="C14:E14"/>
    <mergeCell ref="Z20:AA20"/>
    <mergeCell ref="T20:Y20"/>
    <mergeCell ref="H20:K20"/>
    <mergeCell ref="L20:O20"/>
    <mergeCell ref="P20:S20"/>
    <mergeCell ref="H12:O18"/>
    <mergeCell ref="E12:F12"/>
    <mergeCell ref="C18:D18"/>
    <mergeCell ref="C16:D16"/>
    <mergeCell ref="C17:D17"/>
    <mergeCell ref="B13:C13"/>
  </mergeCells>
  <dataValidations xWindow="541" yWindow="574" count="2">
    <dataValidation allowBlank="1" showInputMessage="1" showErrorMessage="1" promptTitle="Classificação" prompt="Introduza as advertências de perigo e classes e categorias de perigo relevantes da substância perigosa, separadas por ponto e vírgula._x000a_Por exemplo: Acute tox. 1, H300 - Acute tox 1; Flam. Liq. 1, H224 ..." sqref="G23:G26" xr:uid="{00000000-0002-0000-0100-000000000000}"/>
    <dataValidation allowBlank="1" showInputMessage="1" showErrorMessage="1" promptTitle="Classificação" prompt="Introduza as advertências de perigo e classes e categorias de perigo relevantes da substância perigosa, separadas por ponto e vírgula._x000a_Por exemplo: Acute tox. 1, H300; Flam. Liq. 1, H224" sqref="G22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541" yWindow="574" count="7">
        <x14:dataValidation type="list" errorStyle="warning" allowBlank="1" showInputMessage="1" showErrorMessage="1" errorTitle="Estado físico inválido" promptTitle="Estado físico" prompt="Indique o estado físico em que a substância perigosa se encontra presente._x000a_Se se encontrar em mais do que um estado físico, incluir numa entrada diferente." xr:uid="{00000000-0002-0000-0100-000002000000}">
          <x14:formula1>
            <xm:f>Backoffice!$B$6:$B$9</xm:f>
          </x14:formula1>
          <xm:sqref>C22:C1121</xm:sqref>
        </x14:dataValidation>
        <x14:dataValidation type="list" errorStyle="warning" allowBlank="1" showInputMessage="1" showErrorMessage="1" promptTitle="Tipo de armazenagem" xr:uid="{00000000-0002-0000-0100-000003000000}">
          <x14:formula1>
            <xm:f>Backoffice!$D$6:$D$20</xm:f>
          </x14:formula1>
          <xm:sqref>D22:D1121</xm:sqref>
        </x14:dataValidation>
        <x14:dataValidation type="list" allowBlank="1" showInputMessage="1" showErrorMessage="1" promptTitle="Categorias de perigo - Secção H" prompt="Indicar a categoria de perigo da parte 1 do anexo I, para a Secção «Perigos para a saúde»._x000a_Se a substância se enquadrar em mais do que uma categoria desta secção, indicar a de quantidade-limiar mais baixa." xr:uid="{00000000-0002-0000-0100-000004000000}">
          <x14:formula1>
            <xm:f>Backoffice!$L$6:$L$8</xm:f>
          </x14:formula1>
          <xm:sqref>H22:H1121</xm:sqref>
        </x14:dataValidation>
        <x14:dataValidation type="list" allowBlank="1" showInputMessage="1" showErrorMessage="1" promptTitle="Categorias de perigo - Secção P" prompt="Indicar a categoria de perigo da parte 1 do anexo I, para a Secção «Perigos físicos»._x000a_Se a substância se enquadrar em mais do que uma categoria desta secção, indicar a de quantidade-limiar mais baixa." xr:uid="{00000000-0002-0000-0100-000005000000}">
          <x14:formula1>
            <xm:f>Backoffice!$L$9:$L$21</xm:f>
          </x14:formula1>
          <xm:sqref>I22:I1121</xm:sqref>
        </x14:dataValidation>
        <x14:dataValidation type="list" allowBlank="1" showInputMessage="1" showErrorMessage="1" promptTitle="Categorias de perigo - Secção E" prompt="Indicar a categoria de perigo da parte 1 do anexo I, para a Secção «Perigos para o ambiente»._x000a_Se a substância se enquadrar em mais do que uma categoria desta secção, indicar a de quantidade-limiar mais baixa." xr:uid="{00000000-0002-0000-0100-000006000000}">
          <x14:formula1>
            <xm:f>Backoffice!$L$22:$L$23</xm:f>
          </x14:formula1>
          <xm:sqref>J22:J1121</xm:sqref>
        </x14:dataValidation>
        <x14:dataValidation type="list" allowBlank="1" showInputMessage="1" showErrorMessage="1" promptTitle="Categorias de perigo - Secção O" prompt="Indicar a(s) categoria(s) de perigo da parte 1 do anexo I, para a Secção O." xr:uid="{00000000-0002-0000-0100-000007000000}">
          <x14:formula1>
            <xm:f>Backoffice!$L$24:$L$26</xm:f>
          </x14:formula1>
          <xm:sqref>K22:K1121</xm:sqref>
        </x14:dataValidation>
        <x14:dataValidation type="list" allowBlank="1" showInputMessage="1" showErrorMessage="1" promptTitle="Substância designada" prompt="Indique se se trata de uma substância perigosa incluída na parte 2 do anexo I do Decreto 150/2015, de 5 de agosto. A numeração das substâncias corresponde à do anexo I. Caso não se trate de uma substância designada, selecione «não»." xr:uid="{00000000-0002-0000-0100-000008000000}">
          <x14:formula1>
            <xm:f>Backoffice!$F$6:$F$58</xm:f>
          </x14:formula1>
          <xm:sqref>F22:F1121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W42"/>
  <sheetViews>
    <sheetView zoomScale="115" zoomScaleNormal="115" workbookViewId="0">
      <selection activeCell="B10" sqref="B10"/>
    </sheetView>
  </sheetViews>
  <sheetFormatPr defaultColWidth="9.109375" defaultRowHeight="14.4" x14ac:dyDescent="0.3"/>
  <cols>
    <col min="1" max="1" width="2" customWidth="1"/>
    <col min="2" max="2" width="4" customWidth="1"/>
    <col min="3" max="3" width="3.109375" customWidth="1"/>
    <col min="4" max="4" width="14" style="1" customWidth="1"/>
    <col min="5" max="5" width="6.88671875" style="1" customWidth="1"/>
    <col min="6" max="6" width="5.6640625" style="1" customWidth="1"/>
    <col min="7" max="7" width="4.6640625" style="1" customWidth="1"/>
    <col min="8" max="8" width="62" style="1" customWidth="1"/>
    <col min="9" max="23" width="9.109375" style="1"/>
  </cols>
  <sheetData>
    <row r="1" spans="1:8" s="1" customFormat="1" x14ac:dyDescent="0.3"/>
    <row r="2" spans="1:8" s="1" customFormat="1" x14ac:dyDescent="0.3"/>
    <row r="3" spans="1:8" s="1" customFormat="1" x14ac:dyDescent="0.3"/>
    <row r="4" spans="1:8" s="1" customFormat="1" x14ac:dyDescent="0.3">
      <c r="C4" s="60"/>
      <c r="D4" s="85"/>
      <c r="E4" s="85"/>
      <c r="F4" s="85"/>
      <c r="G4" s="85"/>
      <c r="H4" s="85"/>
    </row>
    <row r="5" spans="1:8" s="1" customFormat="1" ht="15" customHeight="1" x14ac:dyDescent="0.3"/>
    <row r="6" spans="1:8" s="1" customFormat="1" ht="15" customHeight="1" x14ac:dyDescent="0.35">
      <c r="B6" s="73" t="s">
        <v>160</v>
      </c>
    </row>
    <row r="7" spans="1:8" s="1" customFormat="1" x14ac:dyDescent="0.3">
      <c r="B7" s="6" t="s">
        <v>159</v>
      </c>
    </row>
    <row r="8" spans="1:8" s="1" customFormat="1" x14ac:dyDescent="0.3">
      <c r="B8" s="6"/>
    </row>
    <row r="9" spans="1:8" s="1" customFormat="1" x14ac:dyDescent="0.3">
      <c r="B9" s="62" t="s">
        <v>182</v>
      </c>
      <c r="C9" s="63"/>
      <c r="D9" s="63"/>
      <c r="E9" s="63"/>
      <c r="F9" s="63"/>
      <c r="G9" s="63"/>
      <c r="H9" s="63"/>
    </row>
    <row r="10" spans="1:8" x14ac:dyDescent="0.3">
      <c r="A10" s="1"/>
      <c r="B10" s="6"/>
      <c r="C10" s="1"/>
    </row>
    <row r="11" spans="1:8" ht="48" customHeight="1" x14ac:dyDescent="0.3">
      <c r="A11" s="1"/>
      <c r="B11" s="179" t="s">
        <v>256</v>
      </c>
      <c r="C11" s="180"/>
      <c r="D11" s="180"/>
      <c r="E11" s="180"/>
      <c r="F11" s="180"/>
      <c r="G11" s="180"/>
      <c r="H11" s="180"/>
    </row>
    <row r="12" spans="1:8" x14ac:dyDescent="0.3">
      <c r="A12" s="1"/>
      <c r="B12" s="90"/>
      <c r="C12" s="91"/>
      <c r="D12" s="91"/>
      <c r="E12" s="91"/>
      <c r="F12" s="91"/>
      <c r="G12" s="91"/>
      <c r="H12" s="91"/>
    </row>
    <row r="13" spans="1:8" ht="24.75" customHeight="1" x14ac:dyDescent="0.3">
      <c r="A13" s="1"/>
      <c r="B13" s="179" t="s">
        <v>183</v>
      </c>
      <c r="C13" s="180"/>
      <c r="D13" s="180"/>
      <c r="E13" s="180"/>
      <c r="F13" s="180"/>
      <c r="G13" s="180"/>
      <c r="H13" s="180"/>
    </row>
    <row r="14" spans="1:8" x14ac:dyDescent="0.3">
      <c r="A14" s="1"/>
      <c r="B14" s="90"/>
      <c r="C14" s="91"/>
      <c r="D14" s="91"/>
      <c r="E14" s="91"/>
      <c r="F14" s="91"/>
      <c r="G14" s="91"/>
      <c r="H14" s="91"/>
    </row>
    <row r="15" spans="1:8" x14ac:dyDescent="0.3">
      <c r="A15" s="1"/>
      <c r="B15" s="87" t="s">
        <v>173</v>
      </c>
      <c r="C15" s="92" t="s">
        <v>184</v>
      </c>
      <c r="D15" s="7"/>
    </row>
    <row r="16" spans="1:8" ht="51.75" customHeight="1" x14ac:dyDescent="0.3">
      <c r="A16" s="1"/>
      <c r="B16" s="6"/>
      <c r="C16" s="181" t="s">
        <v>185</v>
      </c>
      <c r="D16" s="182"/>
      <c r="E16" s="182"/>
      <c r="F16" s="182"/>
      <c r="G16" s="182"/>
      <c r="H16" s="182"/>
    </row>
    <row r="17" spans="1:8" x14ac:dyDescent="0.3">
      <c r="A17" s="1"/>
      <c r="B17" s="87" t="s">
        <v>171</v>
      </c>
      <c r="C17" s="92" t="s">
        <v>234</v>
      </c>
    </row>
    <row r="18" spans="1:8" ht="50.25" customHeight="1" x14ac:dyDescent="0.3">
      <c r="A18" s="1"/>
      <c r="B18" s="6"/>
      <c r="C18" s="181" t="s">
        <v>186</v>
      </c>
      <c r="D18" s="182"/>
      <c r="E18" s="182"/>
      <c r="F18" s="182"/>
      <c r="G18" s="182"/>
      <c r="H18" s="182"/>
    </row>
    <row r="19" spans="1:8" x14ac:dyDescent="0.3">
      <c r="A19" s="1"/>
      <c r="B19" s="87" t="s">
        <v>187</v>
      </c>
      <c r="C19" s="92" t="s">
        <v>188</v>
      </c>
      <c r="D19" s="92"/>
      <c r="E19" s="92"/>
      <c r="F19" s="92"/>
      <c r="G19" s="92"/>
      <c r="H19" s="92"/>
    </row>
    <row r="20" spans="1:8" ht="36" customHeight="1" x14ac:dyDescent="0.3">
      <c r="A20" s="1"/>
      <c r="B20" s="6"/>
      <c r="C20" s="181" t="s">
        <v>241</v>
      </c>
      <c r="D20" s="182"/>
      <c r="E20" s="182"/>
      <c r="F20" s="182"/>
      <c r="G20" s="182"/>
      <c r="H20" s="182"/>
    </row>
    <row r="21" spans="1:8" x14ac:dyDescent="0.3">
      <c r="A21" s="1"/>
      <c r="B21" s="1"/>
      <c r="C21" s="1"/>
    </row>
    <row r="22" spans="1:8" s="1" customFormat="1" x14ac:dyDescent="0.3"/>
    <row r="23" spans="1:8" s="1" customFormat="1" x14ac:dyDescent="0.3"/>
    <row r="24" spans="1:8" s="1" customFormat="1" x14ac:dyDescent="0.3"/>
    <row r="25" spans="1:8" s="1" customFormat="1" x14ac:dyDescent="0.3"/>
    <row r="26" spans="1:8" x14ac:dyDescent="0.3">
      <c r="B26" s="1"/>
    </row>
    <row r="27" spans="1:8" x14ac:dyDescent="0.3">
      <c r="B27" s="1"/>
    </row>
    <row r="28" spans="1:8" x14ac:dyDescent="0.3">
      <c r="B28" s="1"/>
    </row>
    <row r="29" spans="1:8" x14ac:dyDescent="0.3">
      <c r="B29" s="1"/>
    </row>
    <row r="30" spans="1:8" x14ac:dyDescent="0.3">
      <c r="B30" s="1"/>
    </row>
    <row r="31" spans="1:8" x14ac:dyDescent="0.3">
      <c r="B31" s="1"/>
    </row>
    <row r="32" spans="1:8" x14ac:dyDescent="0.3">
      <c r="B32" s="1"/>
    </row>
    <row r="33" spans="2:2" x14ac:dyDescent="0.3">
      <c r="B33" s="1"/>
    </row>
    <row r="34" spans="2:2" x14ac:dyDescent="0.3">
      <c r="B34" s="1"/>
    </row>
    <row r="35" spans="2:2" x14ac:dyDescent="0.3">
      <c r="B35" s="1"/>
    </row>
    <row r="36" spans="2:2" x14ac:dyDescent="0.3">
      <c r="B36" s="1"/>
    </row>
    <row r="37" spans="2:2" x14ac:dyDescent="0.3">
      <c r="B37" s="1"/>
    </row>
    <row r="38" spans="2:2" x14ac:dyDescent="0.3">
      <c r="B38" s="1"/>
    </row>
    <row r="39" spans="2:2" x14ac:dyDescent="0.3">
      <c r="B39" s="1"/>
    </row>
    <row r="40" spans="2:2" x14ac:dyDescent="0.3">
      <c r="B40" s="1"/>
    </row>
    <row r="41" spans="2:2" x14ac:dyDescent="0.3">
      <c r="B41" s="1"/>
    </row>
    <row r="42" spans="2:2" x14ac:dyDescent="0.3">
      <c r="B42" s="1"/>
    </row>
  </sheetData>
  <sheetProtection algorithmName="SHA-512" hashValue="JDd5zZP4ysBIKbErcVkurWtz+8DkRVqczZjRhleqjGnfRmo9XRv/yMZjJ/He4YeDMeChMi4gtjyAk5KaO1ukTg==" saltValue="qQ2Kx68IIzb5WpbNXM2GOg==" spinCount="100000" sheet="1" objects="1" scenarios="1"/>
  <mergeCells count="5">
    <mergeCell ref="B11:H11"/>
    <mergeCell ref="B13:H13"/>
    <mergeCell ref="C16:H16"/>
    <mergeCell ref="C18:H18"/>
    <mergeCell ref="C20:H20"/>
  </mergeCells>
  <hyperlinks>
    <hyperlink ref="C20:H20" r:id="rId1" display="Para apoio no preenchimento do inventário de «substâncias perigosas», aconselha-se a consulta do «Guia para a verificação do enquadramento no Decreto-Lei n.º 150/2015, de 5 de agosto», disponível aqui.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"/>
  <dimension ref="A1:AF72"/>
  <sheetViews>
    <sheetView workbookViewId="0">
      <selection activeCell="AB51" sqref="AB51"/>
    </sheetView>
  </sheetViews>
  <sheetFormatPr defaultRowHeight="14.4" x14ac:dyDescent="0.3"/>
  <cols>
    <col min="1" max="1" width="5.33203125" style="1" customWidth="1"/>
    <col min="2" max="2" width="13.44140625" style="1" customWidth="1"/>
    <col min="3" max="3" width="8.109375" style="1" customWidth="1"/>
    <col min="4" max="4" width="30.44140625" style="1" customWidth="1"/>
    <col min="5" max="5" width="11.109375" style="1" customWidth="1"/>
    <col min="6" max="6" width="35" style="1" customWidth="1"/>
    <col min="7" max="7" width="12.5546875" style="1" customWidth="1"/>
    <col min="8" max="8" width="13.5546875" style="1" customWidth="1"/>
    <col min="9" max="9" width="16" style="1" customWidth="1"/>
    <col min="10" max="10" width="14.33203125" style="1" customWidth="1"/>
    <col min="11" max="11" width="10.88671875" style="1" customWidth="1"/>
    <col min="12" max="12" width="18.33203125" customWidth="1"/>
    <col min="13" max="13" width="11.44140625" customWidth="1"/>
    <col min="14" max="14" width="12.109375" customWidth="1"/>
    <col min="15" max="16" width="16.33203125" customWidth="1"/>
    <col min="17" max="18" width="9.109375" style="1"/>
    <col min="19" max="19" width="17.88671875" style="1" customWidth="1"/>
    <col min="20" max="20" width="16" style="1" customWidth="1"/>
    <col min="21" max="21" width="14.109375" style="1" customWidth="1"/>
    <col min="22" max="22" width="9.109375" style="1"/>
    <col min="23" max="23" width="15.109375" style="1" customWidth="1"/>
    <col min="24" max="24" width="12.5546875" style="1" customWidth="1"/>
    <col min="25" max="25" width="12.6640625" style="1" customWidth="1"/>
    <col min="26" max="26" width="6.5546875" style="1" customWidth="1"/>
    <col min="27" max="27" width="5.33203125" style="1" customWidth="1"/>
    <col min="28" max="28" width="81.109375" style="1" customWidth="1"/>
    <col min="29" max="32" width="9.109375" style="1"/>
  </cols>
  <sheetData>
    <row r="1" spans="2:28" s="1" customFormat="1" x14ac:dyDescent="0.3"/>
    <row r="2" spans="2:28" s="1" customFormat="1" x14ac:dyDescent="0.3">
      <c r="B2" s="1" t="s">
        <v>108</v>
      </c>
    </row>
    <row r="3" spans="2:28" x14ac:dyDescent="0.3">
      <c r="L3" s="1"/>
      <c r="N3" s="1"/>
      <c r="O3" s="1"/>
      <c r="P3" s="1"/>
      <c r="S3" s="1" t="s">
        <v>144</v>
      </c>
    </row>
    <row r="4" spans="2:28" x14ac:dyDescent="0.3">
      <c r="B4" s="19" t="s">
        <v>10</v>
      </c>
      <c r="C4" s="19"/>
      <c r="D4" s="19" t="s">
        <v>10</v>
      </c>
      <c r="E4" s="19"/>
      <c r="F4" s="19" t="s">
        <v>10</v>
      </c>
      <c r="G4" s="183" t="s">
        <v>132</v>
      </c>
      <c r="H4" s="183"/>
      <c r="I4" s="19"/>
      <c r="J4" s="19"/>
      <c r="L4" s="1" t="s">
        <v>77</v>
      </c>
      <c r="M4" s="183" t="s">
        <v>135</v>
      </c>
      <c r="N4" s="183"/>
      <c r="O4" s="1"/>
      <c r="P4" s="1"/>
    </row>
    <row r="5" spans="2:28" x14ac:dyDescent="0.3">
      <c r="B5" s="50" t="s">
        <v>1</v>
      </c>
      <c r="C5" s="21"/>
      <c r="D5" s="2" t="s">
        <v>2</v>
      </c>
      <c r="E5" s="6"/>
      <c r="F5" s="47" t="s">
        <v>3</v>
      </c>
      <c r="G5" s="48" t="s">
        <v>133</v>
      </c>
      <c r="H5" s="48" t="s">
        <v>134</v>
      </c>
      <c r="I5" s="124" t="s">
        <v>95</v>
      </c>
      <c r="J5" s="125" t="s">
        <v>131</v>
      </c>
      <c r="L5" s="49" t="s">
        <v>4</v>
      </c>
      <c r="M5" s="48" t="s">
        <v>133</v>
      </c>
      <c r="N5" s="48" t="s">
        <v>134</v>
      </c>
      <c r="O5" s="130" t="s">
        <v>95</v>
      </c>
      <c r="P5" s="124" t="s">
        <v>131</v>
      </c>
      <c r="T5" s="59" t="s">
        <v>143</v>
      </c>
      <c r="V5" s="1" t="s">
        <v>230</v>
      </c>
    </row>
    <row r="6" spans="2:28" ht="15.75" customHeight="1" x14ac:dyDescent="0.3">
      <c r="B6" s="51" t="s">
        <v>6</v>
      </c>
      <c r="C6" s="22"/>
      <c r="D6" s="3" t="s">
        <v>11</v>
      </c>
      <c r="E6" s="20"/>
      <c r="F6" s="36" t="s">
        <v>25</v>
      </c>
      <c r="G6" s="5"/>
      <c r="H6" s="5"/>
      <c r="I6" s="126"/>
      <c r="J6" s="127"/>
      <c r="L6" s="40" t="s">
        <v>56</v>
      </c>
      <c r="M6" s="106">
        <v>5</v>
      </c>
      <c r="N6" s="106">
        <v>20</v>
      </c>
      <c r="O6" s="52"/>
      <c r="P6" s="53"/>
      <c r="S6" s="28" t="s">
        <v>139</v>
      </c>
      <c r="T6" s="4" t="str">
        <f>IF(COUNTIF(Tabela1[NS?], "sim")&gt;=1,"sim","não")</f>
        <v>não</v>
      </c>
      <c r="AB6" s="95" t="s">
        <v>189</v>
      </c>
    </row>
    <row r="7" spans="2:28" ht="27" customHeight="1" x14ac:dyDescent="0.3">
      <c r="B7" s="51" t="s">
        <v>7</v>
      </c>
      <c r="C7" s="22"/>
      <c r="D7" s="3" t="s">
        <v>12</v>
      </c>
      <c r="E7" s="20"/>
      <c r="F7" s="36" t="s">
        <v>79</v>
      </c>
      <c r="G7" s="101">
        <v>5000</v>
      </c>
      <c r="H7" s="101">
        <v>10000</v>
      </c>
      <c r="I7" s="128" t="s">
        <v>96</v>
      </c>
      <c r="J7" s="129"/>
      <c r="L7" s="41" t="s">
        <v>57</v>
      </c>
      <c r="M7" s="106">
        <v>50</v>
      </c>
      <c r="N7" s="106">
        <v>200</v>
      </c>
      <c r="O7" s="4"/>
      <c r="P7" s="45"/>
      <c r="S7" s="28" t="s">
        <v>138</v>
      </c>
      <c r="T7" s="4" t="str">
        <f>IF(AND((COUNTIF(Tabela1[NI?], "sim")&gt;=1),$X$7=TRUE),"sim","não")</f>
        <v>não</v>
      </c>
      <c r="U7" s="131">
        <f>COUNTIF(Tabela1[NI?], "sim")</f>
        <v>0</v>
      </c>
      <c r="W7" s="96" t="s">
        <v>231</v>
      </c>
      <c r="X7" s="28" t="b">
        <f>AND((COUNTA(Tabela1[Secção H])&lt;=1),((COUNTA(Tabela1[Secção P])&lt;=1)),((COUNTA(Tabela1[Secção E])&lt;=1)))</f>
        <v>0</v>
      </c>
      <c r="AA7" s="1">
        <v>1</v>
      </c>
      <c r="AB7" s="97" t="s">
        <v>190</v>
      </c>
    </row>
    <row r="8" spans="2:28" ht="30" customHeight="1" x14ac:dyDescent="0.3">
      <c r="B8" s="51" t="s">
        <v>8</v>
      </c>
      <c r="C8" s="22"/>
      <c r="D8" s="3" t="s">
        <v>13</v>
      </c>
      <c r="E8" s="20"/>
      <c r="F8" s="36" t="s">
        <v>80</v>
      </c>
      <c r="G8" s="101">
        <v>1250</v>
      </c>
      <c r="H8" s="101">
        <v>5000</v>
      </c>
      <c r="I8" s="128" t="s">
        <v>97</v>
      </c>
      <c r="J8" s="129"/>
      <c r="L8" s="41" t="s">
        <v>58</v>
      </c>
      <c r="M8" s="106">
        <v>50</v>
      </c>
      <c r="N8" s="106">
        <v>200</v>
      </c>
      <c r="O8" s="4"/>
      <c r="P8" s="45"/>
      <c r="T8" s="58" t="str">
        <f>IF($T$6="sim","nível superior",IF($T$7="sim", "nível inferior", "não abrangido"))</f>
        <v>não abrangido</v>
      </c>
      <c r="U8" s="132" t="str">
        <f>IF($T$6="sim","nível superior",IF(AND($T$7="sim",$X$7=TRUE), "nível inferior", "não abrangido"))</f>
        <v>não abrangido</v>
      </c>
      <c r="V8" s="133" t="s">
        <v>232</v>
      </c>
      <c r="W8" s="131"/>
      <c r="X8" s="131"/>
      <c r="AA8" s="1">
        <v>2</v>
      </c>
      <c r="AB8" s="28" t="s">
        <v>191</v>
      </c>
    </row>
    <row r="9" spans="2:28" ht="45" customHeight="1" x14ac:dyDescent="0.3">
      <c r="B9" s="51" t="s">
        <v>9</v>
      </c>
      <c r="C9" s="22"/>
      <c r="D9" s="3" t="s">
        <v>14</v>
      </c>
      <c r="E9" s="20"/>
      <c r="F9" s="36" t="s">
        <v>81</v>
      </c>
      <c r="G9" s="101">
        <v>350</v>
      </c>
      <c r="H9" s="101">
        <v>2500</v>
      </c>
      <c r="I9" s="128" t="s">
        <v>98</v>
      </c>
      <c r="J9" s="129"/>
      <c r="L9" s="42" t="s">
        <v>59</v>
      </c>
      <c r="M9" s="107">
        <v>10</v>
      </c>
      <c r="N9" s="107">
        <v>50</v>
      </c>
      <c r="O9" s="4"/>
      <c r="P9" s="45"/>
      <c r="AA9" s="1">
        <v>3</v>
      </c>
      <c r="AB9" s="28" t="s">
        <v>229</v>
      </c>
    </row>
    <row r="10" spans="2:28" ht="45" customHeight="1" x14ac:dyDescent="0.3">
      <c r="D10" s="3" t="s">
        <v>15</v>
      </c>
      <c r="E10" s="20"/>
      <c r="F10" s="36" t="s">
        <v>82</v>
      </c>
      <c r="G10" s="101">
        <v>10</v>
      </c>
      <c r="H10" s="101">
        <v>50</v>
      </c>
      <c r="I10" s="128" t="s">
        <v>99</v>
      </c>
      <c r="J10" s="129"/>
      <c r="L10" s="42" t="s">
        <v>60</v>
      </c>
      <c r="M10" s="107">
        <v>50</v>
      </c>
      <c r="N10" s="107">
        <v>200</v>
      </c>
      <c r="O10" s="4"/>
      <c r="P10" s="45"/>
      <c r="S10" s="98" t="s">
        <v>145</v>
      </c>
      <c r="T10" s="59" t="s">
        <v>127</v>
      </c>
      <c r="X10" s="12" t="s">
        <v>106</v>
      </c>
      <c r="Y10" s="13" t="s">
        <v>107</v>
      </c>
      <c r="Z10" s="93"/>
      <c r="AA10" s="1">
        <v>4</v>
      </c>
      <c r="AB10" s="28" t="s">
        <v>192</v>
      </c>
    </row>
    <row r="11" spans="2:28" ht="45" customHeight="1" x14ac:dyDescent="0.3">
      <c r="D11" s="3" t="s">
        <v>16</v>
      </c>
      <c r="E11" s="20"/>
      <c r="F11" s="36" t="s">
        <v>83</v>
      </c>
      <c r="G11" s="101">
        <v>5000</v>
      </c>
      <c r="H11" s="101">
        <v>10000</v>
      </c>
      <c r="I11" s="128" t="s">
        <v>100</v>
      </c>
      <c r="J11" s="129"/>
      <c r="L11" s="42" t="s">
        <v>61</v>
      </c>
      <c r="M11" s="107">
        <v>10</v>
      </c>
      <c r="N11" s="107">
        <v>50</v>
      </c>
      <c r="O11" s="4"/>
      <c r="P11" s="45"/>
      <c r="S11" s="57" t="s">
        <v>139</v>
      </c>
      <c r="T11" s="4" t="str">
        <f>IF(OR($Y$11&gt;=0.995, $Y$12&gt;=0.995, $Y$13&gt;=0.995), "sim", "não")</f>
        <v>não</v>
      </c>
      <c r="V11" s="176" t="s">
        <v>128</v>
      </c>
      <c r="W11" s="177"/>
      <c r="X11" s="33">
        <f>SUMIF(Tabela1[q/Qinf Secção H], "&gt;0")</f>
        <v>0</v>
      </c>
      <c r="Y11" s="34">
        <f>SUMIF(Tabela1[q/Qsup Secção H], "&gt;0")</f>
        <v>0</v>
      </c>
      <c r="Z11" s="94"/>
      <c r="AA11" s="1">
        <v>5</v>
      </c>
      <c r="AB11" s="28" t="s">
        <v>193</v>
      </c>
    </row>
    <row r="12" spans="2:28" ht="45" customHeight="1" x14ac:dyDescent="0.3">
      <c r="D12" s="3" t="s">
        <v>17</v>
      </c>
      <c r="E12" s="20"/>
      <c r="F12" s="36" t="s">
        <v>84</v>
      </c>
      <c r="G12" s="101">
        <v>1250</v>
      </c>
      <c r="H12" s="101">
        <v>5000</v>
      </c>
      <c r="I12" s="128" t="s">
        <v>101</v>
      </c>
      <c r="J12" s="129"/>
      <c r="L12" s="42" t="s">
        <v>62</v>
      </c>
      <c r="M12" s="107">
        <v>150</v>
      </c>
      <c r="N12" s="107">
        <v>500</v>
      </c>
      <c r="O12" s="4"/>
      <c r="P12" s="45"/>
      <c r="S12" s="57" t="s">
        <v>138</v>
      </c>
      <c r="T12" s="4" t="str">
        <f>IF($T$11="sim", "não", IF(OR($X$11&gt;=0.995, $X$12&gt;=0.995, $X$13&gt;=0.995), "sim", "não"))</f>
        <v>não</v>
      </c>
      <c r="V12" s="176" t="s">
        <v>129</v>
      </c>
      <c r="W12" s="177"/>
      <c r="X12" s="33">
        <f>SUMIF(Tabela1[q/Qinf Secção P], "&gt;0")</f>
        <v>1.6199999999999999E-2</v>
      </c>
      <c r="Y12" s="34">
        <f>SUMIF(Tabela1[q/Qsup Secção P], "&gt;0")</f>
        <v>1.6199999999999999E-3</v>
      </c>
      <c r="Z12" s="94"/>
      <c r="AA12" s="1">
        <v>6</v>
      </c>
      <c r="AB12" s="28" t="s">
        <v>194</v>
      </c>
    </row>
    <row r="13" spans="2:28" ht="28.8" x14ac:dyDescent="0.3">
      <c r="D13" s="3" t="s">
        <v>18</v>
      </c>
      <c r="E13" s="20"/>
      <c r="F13" s="36" t="s">
        <v>26</v>
      </c>
      <c r="G13" s="101">
        <v>1</v>
      </c>
      <c r="H13" s="101">
        <v>2</v>
      </c>
      <c r="I13" s="5"/>
      <c r="J13" s="5"/>
      <c r="L13" s="42" t="s">
        <v>63</v>
      </c>
      <c r="M13" s="107">
        <v>5000</v>
      </c>
      <c r="N13" s="107">
        <v>50000</v>
      </c>
      <c r="O13" s="4"/>
      <c r="P13" s="45"/>
      <c r="T13" s="4" t="str">
        <f>IF($T$8="não abrangido", IF(AND($T$11="sim",$X$7=FALSE), "nível superior", IF(AND($T$12="sim",$X$7=FALSE), "nível inferior", "não abrangido")), "não aplicável")</f>
        <v>não abrangido</v>
      </c>
      <c r="V13" s="176" t="s">
        <v>130</v>
      </c>
      <c r="W13" s="177"/>
      <c r="X13" s="33">
        <f>SUMIF(Tabela1[q/Qinf Secção E], "&gt;0")</f>
        <v>0.1062</v>
      </c>
      <c r="Y13" s="34">
        <f>SUMIF(Tabela1[q/Qsup Secção E], "&gt;0")</f>
        <v>4.3619999999999999E-2</v>
      </c>
      <c r="Z13" s="94"/>
      <c r="AA13" s="1">
        <v>7</v>
      </c>
      <c r="AB13" s="28" t="s">
        <v>195</v>
      </c>
    </row>
    <row r="14" spans="2:28" ht="28.8" x14ac:dyDescent="0.3">
      <c r="D14" s="3" t="s">
        <v>19</v>
      </c>
      <c r="E14" s="20"/>
      <c r="F14" s="36" t="s">
        <v>27</v>
      </c>
      <c r="G14" s="105">
        <v>0.1</v>
      </c>
      <c r="H14" s="105">
        <v>0.1</v>
      </c>
      <c r="I14" s="5"/>
      <c r="J14" s="5"/>
      <c r="L14" s="42" t="s">
        <v>64</v>
      </c>
      <c r="M14" s="107">
        <v>50</v>
      </c>
      <c r="N14" s="107">
        <v>200</v>
      </c>
      <c r="O14" s="4"/>
      <c r="P14" s="45"/>
      <c r="AA14" s="1">
        <v>8</v>
      </c>
      <c r="AB14" s="28" t="s">
        <v>196</v>
      </c>
    </row>
    <row r="15" spans="2:28" ht="28.8" x14ac:dyDescent="0.3">
      <c r="D15" s="3" t="s">
        <v>20</v>
      </c>
      <c r="E15" s="20"/>
      <c r="F15" s="36" t="s">
        <v>28</v>
      </c>
      <c r="G15" s="101">
        <v>20</v>
      </c>
      <c r="H15" s="101">
        <v>100</v>
      </c>
      <c r="I15" s="5"/>
      <c r="J15" s="5"/>
      <c r="L15" s="42" t="s">
        <v>65</v>
      </c>
      <c r="M15" s="107">
        <v>10</v>
      </c>
      <c r="N15" s="107">
        <v>50</v>
      </c>
      <c r="O15" s="4"/>
      <c r="P15" s="45"/>
      <c r="S15" s="56" t="s">
        <v>146</v>
      </c>
      <c r="T15" s="4" t="str">
        <f>IF($T$8="não abrangido", $T$13, $T$8)</f>
        <v>não abrangido</v>
      </c>
      <c r="AA15" s="1">
        <v>9</v>
      </c>
      <c r="AB15" s="28" t="s">
        <v>197</v>
      </c>
    </row>
    <row r="16" spans="2:28" x14ac:dyDescent="0.3">
      <c r="D16" s="3" t="s">
        <v>21</v>
      </c>
      <c r="E16" s="20"/>
      <c r="F16" s="36" t="s">
        <v>29</v>
      </c>
      <c r="G16" s="101">
        <v>10</v>
      </c>
      <c r="H16" s="101">
        <v>25</v>
      </c>
      <c r="I16" s="5"/>
      <c r="J16" s="5"/>
      <c r="L16" s="42" t="s">
        <v>66</v>
      </c>
      <c r="M16" s="107">
        <v>50</v>
      </c>
      <c r="N16" s="107">
        <v>200</v>
      </c>
      <c r="O16" s="4"/>
      <c r="P16" s="45"/>
      <c r="AA16" s="1">
        <v>10</v>
      </c>
      <c r="AB16" s="28" t="s">
        <v>198</v>
      </c>
    </row>
    <row r="17" spans="4:28" ht="57.6" x14ac:dyDescent="0.3">
      <c r="D17" s="3" t="s">
        <v>78</v>
      </c>
      <c r="E17" s="20"/>
      <c r="F17" s="36" t="s">
        <v>30</v>
      </c>
      <c r="G17" s="101">
        <v>1</v>
      </c>
      <c r="H17" s="101">
        <v>1</v>
      </c>
      <c r="I17" s="5"/>
      <c r="J17" s="5"/>
      <c r="L17" s="42" t="s">
        <v>67</v>
      </c>
      <c r="M17" s="107">
        <v>5000</v>
      </c>
      <c r="N17" s="107">
        <v>50000</v>
      </c>
      <c r="O17" s="4"/>
      <c r="P17" s="45"/>
      <c r="AA17" s="1">
        <v>11</v>
      </c>
      <c r="AB17" s="28" t="s">
        <v>199</v>
      </c>
    </row>
    <row r="18" spans="4:28" x14ac:dyDescent="0.3">
      <c r="D18" s="3" t="s">
        <v>22</v>
      </c>
      <c r="E18" s="20"/>
      <c r="F18" s="36" t="s">
        <v>31</v>
      </c>
      <c r="G18" s="101">
        <v>10</v>
      </c>
      <c r="H18" s="101">
        <v>20</v>
      </c>
      <c r="I18" s="5"/>
      <c r="J18" s="5"/>
      <c r="L18" s="42" t="s">
        <v>68</v>
      </c>
      <c r="M18" s="107">
        <v>10</v>
      </c>
      <c r="N18" s="107">
        <v>50</v>
      </c>
      <c r="O18" s="4"/>
      <c r="P18" s="45"/>
      <c r="AA18" s="1">
        <v>12</v>
      </c>
      <c r="AB18" s="28" t="s">
        <v>200</v>
      </c>
    </row>
    <row r="19" spans="4:28" x14ac:dyDescent="0.3">
      <c r="D19" s="3" t="s">
        <v>23</v>
      </c>
      <c r="E19" s="20"/>
      <c r="F19" s="36" t="s">
        <v>32</v>
      </c>
      <c r="G19" s="101">
        <v>10</v>
      </c>
      <c r="H19" s="101">
        <v>20</v>
      </c>
      <c r="I19" s="5"/>
      <c r="J19" s="5"/>
      <c r="L19" s="42" t="s">
        <v>69</v>
      </c>
      <c r="M19" s="107">
        <v>50</v>
      </c>
      <c r="N19" s="107">
        <v>200</v>
      </c>
      <c r="O19" s="4"/>
      <c r="P19" s="45"/>
      <c r="AA19" s="1">
        <v>13</v>
      </c>
      <c r="AB19" s="28" t="s">
        <v>201</v>
      </c>
    </row>
    <row r="20" spans="4:28" x14ac:dyDescent="0.3">
      <c r="D20" s="3" t="s">
        <v>24</v>
      </c>
      <c r="E20" s="20"/>
      <c r="F20" s="36" t="s">
        <v>33</v>
      </c>
      <c r="G20" s="101">
        <v>5</v>
      </c>
      <c r="H20" s="101">
        <v>50</v>
      </c>
      <c r="I20" s="5"/>
      <c r="J20" s="5"/>
      <c r="L20" s="42" t="s">
        <v>70</v>
      </c>
      <c r="M20" s="107">
        <v>50</v>
      </c>
      <c r="N20" s="107">
        <v>200</v>
      </c>
      <c r="O20" s="4"/>
      <c r="P20" s="45"/>
      <c r="AA20" s="1">
        <v>14</v>
      </c>
      <c r="AB20" s="28" t="s">
        <v>202</v>
      </c>
    </row>
    <row r="21" spans="4:28" x14ac:dyDescent="0.3">
      <c r="F21" s="36" t="s">
        <v>34</v>
      </c>
      <c r="G21" s="101">
        <v>5</v>
      </c>
      <c r="H21" s="101">
        <v>50</v>
      </c>
      <c r="I21" s="5"/>
      <c r="J21" s="5"/>
      <c r="L21" s="42" t="s">
        <v>71</v>
      </c>
      <c r="M21" s="107">
        <v>50</v>
      </c>
      <c r="N21" s="107">
        <v>200</v>
      </c>
      <c r="O21" s="4"/>
      <c r="P21" s="45"/>
      <c r="AA21" s="1">
        <v>15</v>
      </c>
      <c r="AB21" s="28" t="s">
        <v>203</v>
      </c>
    </row>
    <row r="22" spans="4:28" x14ac:dyDescent="0.3">
      <c r="F22" s="36" t="s">
        <v>35</v>
      </c>
      <c r="G22" s="101">
        <v>25</v>
      </c>
      <c r="H22" s="101">
        <v>250</v>
      </c>
      <c r="I22" s="5"/>
      <c r="J22" s="5"/>
      <c r="L22" s="43" t="s">
        <v>72</v>
      </c>
      <c r="M22" s="108">
        <v>100</v>
      </c>
      <c r="N22" s="108">
        <v>200</v>
      </c>
      <c r="O22" s="4"/>
      <c r="P22" s="45"/>
      <c r="AA22" s="1">
        <v>16</v>
      </c>
      <c r="AB22" s="28" t="s">
        <v>204</v>
      </c>
    </row>
    <row r="23" spans="4:28" x14ac:dyDescent="0.3">
      <c r="F23" s="36" t="s">
        <v>36</v>
      </c>
      <c r="G23" s="101">
        <v>5</v>
      </c>
      <c r="H23" s="101">
        <v>50</v>
      </c>
      <c r="I23" s="5"/>
      <c r="J23" s="5"/>
      <c r="L23" s="43" t="s">
        <v>73</v>
      </c>
      <c r="M23" s="108">
        <v>200</v>
      </c>
      <c r="N23" s="108">
        <v>500</v>
      </c>
      <c r="O23" s="4"/>
      <c r="P23" s="45"/>
      <c r="AA23" s="1">
        <v>17</v>
      </c>
      <c r="AB23" s="28" t="s">
        <v>205</v>
      </c>
    </row>
    <row r="24" spans="4:28" ht="43.2" x14ac:dyDescent="0.3">
      <c r="F24" s="36" t="s">
        <v>85</v>
      </c>
      <c r="G24" s="101">
        <v>50</v>
      </c>
      <c r="H24" s="101">
        <v>200</v>
      </c>
      <c r="I24" s="23" t="s">
        <v>102</v>
      </c>
      <c r="J24" s="25"/>
      <c r="L24" s="44" t="s">
        <v>74</v>
      </c>
      <c r="M24" s="109">
        <v>100</v>
      </c>
      <c r="N24" s="109">
        <v>500</v>
      </c>
      <c r="O24" s="4"/>
      <c r="P24" s="45"/>
      <c r="AA24" s="1">
        <v>18</v>
      </c>
      <c r="AB24" s="28" t="s">
        <v>206</v>
      </c>
    </row>
    <row r="25" spans="4:28" x14ac:dyDescent="0.3">
      <c r="F25" s="36" t="s">
        <v>37</v>
      </c>
      <c r="G25" s="101">
        <v>5</v>
      </c>
      <c r="H25" s="101">
        <v>50</v>
      </c>
      <c r="I25" s="5"/>
      <c r="J25" s="5"/>
      <c r="L25" s="44" t="s">
        <v>75</v>
      </c>
      <c r="M25" s="109">
        <v>100</v>
      </c>
      <c r="N25" s="109">
        <v>500</v>
      </c>
      <c r="O25" s="4"/>
      <c r="P25" s="45"/>
      <c r="AA25" s="1">
        <v>19</v>
      </c>
      <c r="AB25" s="28" t="s">
        <v>207</v>
      </c>
    </row>
    <row r="26" spans="4:28" x14ac:dyDescent="0.3">
      <c r="F26" s="36" t="s">
        <v>38</v>
      </c>
      <c r="G26" s="101">
        <v>5</v>
      </c>
      <c r="H26" s="101">
        <v>50</v>
      </c>
      <c r="I26" s="5"/>
      <c r="J26" s="5"/>
      <c r="L26" s="46" t="s">
        <v>76</v>
      </c>
      <c r="M26" s="110">
        <v>50</v>
      </c>
      <c r="N26" s="110">
        <v>200</v>
      </c>
      <c r="O26" s="54"/>
      <c r="P26" s="55"/>
      <c r="AA26" s="1">
        <v>20</v>
      </c>
      <c r="AB26" s="28" t="s">
        <v>227</v>
      </c>
    </row>
    <row r="27" spans="4:28" x14ac:dyDescent="0.3">
      <c r="F27" s="36" t="s">
        <v>39</v>
      </c>
      <c r="G27" s="101">
        <v>5</v>
      </c>
      <c r="H27" s="101">
        <v>50</v>
      </c>
      <c r="I27" s="5"/>
      <c r="J27" s="5"/>
      <c r="AA27" s="1">
        <v>21</v>
      </c>
      <c r="AB27" s="28" t="s">
        <v>208</v>
      </c>
    </row>
    <row r="28" spans="4:28" x14ac:dyDescent="0.3">
      <c r="F28" s="36" t="s">
        <v>40</v>
      </c>
      <c r="G28" s="101">
        <v>500</v>
      </c>
      <c r="H28" s="101">
        <v>5000</v>
      </c>
      <c r="I28" s="5"/>
      <c r="J28" s="5"/>
      <c r="AA28" s="1">
        <v>22</v>
      </c>
      <c r="AB28" s="28" t="s">
        <v>209</v>
      </c>
    </row>
    <row r="29" spans="4:28" ht="28.8" x14ac:dyDescent="0.3">
      <c r="F29" s="36" t="s">
        <v>41</v>
      </c>
      <c r="G29" s="104">
        <v>0.01</v>
      </c>
      <c r="H29" s="104">
        <v>0.01</v>
      </c>
      <c r="I29" s="5"/>
      <c r="J29" s="5"/>
      <c r="AA29" s="1">
        <v>23</v>
      </c>
      <c r="AB29" s="28" t="s">
        <v>210</v>
      </c>
    </row>
    <row r="30" spans="4:28" ht="15" customHeight="1" x14ac:dyDescent="0.3">
      <c r="F30" s="36" t="s">
        <v>42</v>
      </c>
      <c r="G30" s="104">
        <v>0.15</v>
      </c>
      <c r="H30" s="104">
        <v>0.15</v>
      </c>
      <c r="I30" s="5"/>
      <c r="J30" s="5"/>
      <c r="AA30" s="1">
        <v>24</v>
      </c>
      <c r="AB30" s="28" t="s">
        <v>211</v>
      </c>
    </row>
    <row r="31" spans="4:28" x14ac:dyDescent="0.3">
      <c r="F31" s="36" t="s">
        <v>43</v>
      </c>
      <c r="G31" s="101">
        <v>200</v>
      </c>
      <c r="H31" s="101">
        <v>2000</v>
      </c>
      <c r="I31" s="5"/>
      <c r="J31" s="5"/>
      <c r="AA31" s="1">
        <v>25</v>
      </c>
      <c r="AB31" s="28" t="s">
        <v>212</v>
      </c>
    </row>
    <row r="32" spans="4:28" ht="28.8" x14ac:dyDescent="0.3">
      <c r="F32" s="36" t="s">
        <v>44</v>
      </c>
      <c r="G32" s="101">
        <v>10</v>
      </c>
      <c r="H32" s="101">
        <v>100</v>
      </c>
      <c r="I32" s="5"/>
      <c r="J32" s="5"/>
      <c r="AA32" s="1">
        <v>26</v>
      </c>
      <c r="AB32" s="28" t="s">
        <v>213</v>
      </c>
    </row>
    <row r="33" spans="6:28" x14ac:dyDescent="0.3">
      <c r="F33" s="36" t="s">
        <v>45</v>
      </c>
      <c r="G33" s="27">
        <v>0.3</v>
      </c>
      <c r="H33" s="27">
        <v>0.75</v>
      </c>
      <c r="I33" s="5"/>
      <c r="J33" s="5"/>
      <c r="AA33" s="1">
        <v>27</v>
      </c>
      <c r="AB33" s="28" t="s">
        <v>214</v>
      </c>
    </row>
    <row r="34" spans="6:28" x14ac:dyDescent="0.3">
      <c r="F34" s="36" t="s">
        <v>46</v>
      </c>
      <c r="G34" s="27">
        <v>0.2</v>
      </c>
      <c r="H34" s="27">
        <v>1</v>
      </c>
      <c r="I34" s="5"/>
      <c r="J34" s="5"/>
      <c r="AA34" s="1">
        <v>28</v>
      </c>
      <c r="AB34" s="28" t="s">
        <v>215</v>
      </c>
    </row>
    <row r="35" spans="6:28" x14ac:dyDescent="0.3">
      <c r="F35" s="36" t="s">
        <v>47</v>
      </c>
      <c r="G35" s="27">
        <v>0.2</v>
      </c>
      <c r="H35" s="27">
        <v>1</v>
      </c>
      <c r="I35" s="5"/>
      <c r="J35" s="5"/>
      <c r="AA35" s="1">
        <v>29</v>
      </c>
      <c r="AB35" s="28" t="s">
        <v>216</v>
      </c>
    </row>
    <row r="36" spans="6:28" ht="30" customHeight="1" x14ac:dyDescent="0.3">
      <c r="F36" s="36" t="s">
        <v>48</v>
      </c>
      <c r="G36" s="101">
        <v>1</v>
      </c>
      <c r="H36" s="101">
        <v>1</v>
      </c>
      <c r="I36" s="5"/>
      <c r="J36" s="5"/>
      <c r="AA36" s="1">
        <v>30</v>
      </c>
      <c r="AB36" s="28" t="s">
        <v>217</v>
      </c>
    </row>
    <row r="37" spans="6:28" x14ac:dyDescent="0.3">
      <c r="F37" s="36" t="s">
        <v>49</v>
      </c>
      <c r="G37" s="101">
        <v>15</v>
      </c>
      <c r="H37" s="101">
        <v>75</v>
      </c>
      <c r="I37" s="5"/>
      <c r="J37" s="5"/>
      <c r="AA37" s="1">
        <v>31</v>
      </c>
      <c r="AB37" s="28" t="s">
        <v>218</v>
      </c>
    </row>
    <row r="38" spans="6:28" ht="57.6" x14ac:dyDescent="0.3">
      <c r="F38" s="36" t="s">
        <v>86</v>
      </c>
      <c r="G38" s="27">
        <v>1E-3</v>
      </c>
      <c r="H38" s="27">
        <v>1E-3</v>
      </c>
      <c r="I38" s="24" t="s">
        <v>104</v>
      </c>
      <c r="J38" s="26"/>
      <c r="AA38" s="1">
        <v>32</v>
      </c>
      <c r="AB38" s="28" t="s">
        <v>219</v>
      </c>
    </row>
    <row r="39" spans="6:28" ht="45" customHeight="1" x14ac:dyDescent="0.3">
      <c r="F39" s="36" t="s">
        <v>235</v>
      </c>
      <c r="G39" s="105">
        <v>0.5</v>
      </c>
      <c r="H39" s="101">
        <v>2</v>
      </c>
      <c r="I39" s="24" t="s">
        <v>103</v>
      </c>
      <c r="J39" s="26"/>
      <c r="AA39" s="1">
        <v>33</v>
      </c>
      <c r="AB39" s="28" t="s">
        <v>220</v>
      </c>
    </row>
    <row r="40" spans="6:28" ht="43.2" x14ac:dyDescent="0.3">
      <c r="F40" s="36" t="s">
        <v>236</v>
      </c>
      <c r="G40" s="101">
        <v>2500</v>
      </c>
      <c r="H40" s="101">
        <v>25000</v>
      </c>
      <c r="I40" s="24" t="s">
        <v>103</v>
      </c>
      <c r="J40" s="26"/>
      <c r="AA40" s="1">
        <v>34</v>
      </c>
      <c r="AB40" s="28" t="s">
        <v>221</v>
      </c>
    </row>
    <row r="41" spans="6:28" ht="57.6" x14ac:dyDescent="0.3">
      <c r="F41" s="36" t="s">
        <v>237</v>
      </c>
      <c r="G41" s="101">
        <v>2500</v>
      </c>
      <c r="H41" s="101">
        <v>25000</v>
      </c>
      <c r="I41" s="24" t="s">
        <v>103</v>
      </c>
      <c r="J41" s="25"/>
      <c r="AA41" s="1">
        <v>35</v>
      </c>
      <c r="AB41" s="28" t="s">
        <v>222</v>
      </c>
    </row>
    <row r="42" spans="6:28" ht="72" x14ac:dyDescent="0.3">
      <c r="F42" s="36" t="s">
        <v>238</v>
      </c>
      <c r="G42" s="101">
        <v>2500</v>
      </c>
      <c r="H42" s="101">
        <v>25000</v>
      </c>
      <c r="I42" s="24" t="s">
        <v>103</v>
      </c>
      <c r="J42" s="25"/>
      <c r="AA42" s="1">
        <v>36</v>
      </c>
      <c r="AB42" s="28" t="s">
        <v>223</v>
      </c>
    </row>
    <row r="43" spans="6:28" ht="43.2" x14ac:dyDescent="0.3">
      <c r="F43" s="36" t="s">
        <v>239</v>
      </c>
      <c r="G43" s="101">
        <v>2500</v>
      </c>
      <c r="H43" s="101">
        <v>25000</v>
      </c>
      <c r="I43" s="24" t="s">
        <v>103</v>
      </c>
      <c r="J43" s="25"/>
      <c r="AA43" s="1">
        <v>37</v>
      </c>
      <c r="AB43" s="28" t="s">
        <v>224</v>
      </c>
    </row>
    <row r="44" spans="6:28" ht="43.2" x14ac:dyDescent="0.3">
      <c r="F44" s="36" t="s">
        <v>240</v>
      </c>
      <c r="G44" s="101">
        <v>2500</v>
      </c>
      <c r="H44" s="101">
        <v>25000</v>
      </c>
      <c r="I44" s="24" t="s">
        <v>103</v>
      </c>
      <c r="J44" s="25"/>
      <c r="AA44" s="1">
        <v>38</v>
      </c>
      <c r="AB44" s="28" t="s">
        <v>225</v>
      </c>
    </row>
    <row r="45" spans="6:28" x14ac:dyDescent="0.3">
      <c r="F45" s="36" t="s">
        <v>50</v>
      </c>
      <c r="G45" s="101">
        <v>50</v>
      </c>
      <c r="H45" s="101">
        <v>200</v>
      </c>
      <c r="I45" s="5"/>
      <c r="J45" s="5"/>
      <c r="AA45" s="1">
        <v>39</v>
      </c>
      <c r="AB45" s="28" t="s">
        <v>226</v>
      </c>
    </row>
    <row r="46" spans="6:28" x14ac:dyDescent="0.3">
      <c r="F46" s="36" t="s">
        <v>51</v>
      </c>
      <c r="G46" s="101">
        <v>5</v>
      </c>
      <c r="H46" s="101">
        <v>20</v>
      </c>
      <c r="I46" s="5"/>
      <c r="J46" s="5"/>
    </row>
    <row r="47" spans="6:28" x14ac:dyDescent="0.3">
      <c r="F47" s="36" t="s">
        <v>52</v>
      </c>
      <c r="G47" s="101">
        <v>5</v>
      </c>
      <c r="H47" s="101">
        <v>20</v>
      </c>
      <c r="I47" s="5"/>
      <c r="J47" s="5"/>
    </row>
    <row r="48" spans="6:28" x14ac:dyDescent="0.3">
      <c r="F48" s="36" t="s">
        <v>53</v>
      </c>
      <c r="G48" s="101">
        <v>50</v>
      </c>
      <c r="H48" s="101">
        <v>200</v>
      </c>
      <c r="I48" s="5"/>
      <c r="J48" s="5"/>
    </row>
    <row r="49" spans="6:10" x14ac:dyDescent="0.3">
      <c r="F49" s="36" t="s">
        <v>54</v>
      </c>
      <c r="G49" s="101">
        <v>50</v>
      </c>
      <c r="H49" s="101">
        <v>200</v>
      </c>
      <c r="I49" s="5"/>
      <c r="J49" s="5"/>
    </row>
    <row r="50" spans="6:10" x14ac:dyDescent="0.3">
      <c r="F50" s="36" t="s">
        <v>55</v>
      </c>
      <c r="G50" s="101">
        <v>50</v>
      </c>
      <c r="H50" s="101">
        <v>200</v>
      </c>
      <c r="I50" s="5"/>
      <c r="J50" s="5"/>
    </row>
    <row r="51" spans="6:10" ht="100.8" x14ac:dyDescent="0.3">
      <c r="F51" s="36" t="s">
        <v>87</v>
      </c>
      <c r="G51" s="101">
        <v>200</v>
      </c>
      <c r="H51" s="101">
        <v>500</v>
      </c>
      <c r="I51" s="24" t="s">
        <v>103</v>
      </c>
      <c r="J51" s="26"/>
    </row>
    <row r="52" spans="6:10" ht="30" customHeight="1" x14ac:dyDescent="0.3">
      <c r="F52" s="36" t="s">
        <v>88</v>
      </c>
      <c r="G52" s="101">
        <v>500</v>
      </c>
      <c r="H52" s="101">
        <v>2000</v>
      </c>
      <c r="I52" s="23" t="s">
        <v>105</v>
      </c>
      <c r="J52" s="25"/>
    </row>
    <row r="53" spans="6:10" x14ac:dyDescent="0.3">
      <c r="F53" s="36" t="s">
        <v>89</v>
      </c>
      <c r="G53" s="101">
        <v>200</v>
      </c>
      <c r="H53" s="101">
        <v>500</v>
      </c>
      <c r="I53" s="23" t="s">
        <v>105</v>
      </c>
      <c r="J53" s="25"/>
    </row>
    <row r="54" spans="6:10" x14ac:dyDescent="0.3">
      <c r="F54" s="36" t="s">
        <v>90</v>
      </c>
      <c r="G54" s="101">
        <v>500</v>
      </c>
      <c r="H54" s="101">
        <v>2000</v>
      </c>
      <c r="I54" s="23" t="s">
        <v>105</v>
      </c>
      <c r="J54" s="25"/>
    </row>
    <row r="55" spans="6:10" ht="30" customHeight="1" x14ac:dyDescent="0.3">
      <c r="F55" s="36" t="s">
        <v>91</v>
      </c>
      <c r="G55" s="101">
        <v>100</v>
      </c>
      <c r="H55" s="101">
        <v>200</v>
      </c>
      <c r="I55" s="23" t="s">
        <v>105</v>
      </c>
      <c r="J55" s="25"/>
    </row>
    <row r="56" spans="6:10" x14ac:dyDescent="0.3">
      <c r="F56" s="36" t="s">
        <v>92</v>
      </c>
      <c r="G56" s="101">
        <v>500</v>
      </c>
      <c r="H56" s="101">
        <v>2000</v>
      </c>
      <c r="I56" s="23" t="s">
        <v>105</v>
      </c>
      <c r="J56" s="25"/>
    </row>
    <row r="57" spans="6:10" ht="15" customHeight="1" x14ac:dyDescent="0.3">
      <c r="F57" s="36" t="s">
        <v>93</v>
      </c>
      <c r="G57" s="101">
        <v>500</v>
      </c>
      <c r="H57" s="101">
        <v>2000</v>
      </c>
      <c r="I57" s="23" t="s">
        <v>105</v>
      </c>
      <c r="J57" s="25"/>
    </row>
    <row r="58" spans="6:10" x14ac:dyDescent="0.3">
      <c r="F58" s="37" t="s">
        <v>94</v>
      </c>
      <c r="G58" s="102">
        <v>500</v>
      </c>
      <c r="H58" s="103">
        <v>2000</v>
      </c>
      <c r="I58" s="38" t="s">
        <v>105</v>
      </c>
      <c r="J58" s="39"/>
    </row>
    <row r="59" spans="6:10" x14ac:dyDescent="0.3">
      <c r="F59" s="35"/>
    </row>
    <row r="61" spans="6:10" ht="15" customHeight="1" x14ac:dyDescent="0.3"/>
    <row r="65" ht="15" customHeight="1" x14ac:dyDescent="0.3"/>
    <row r="67" ht="15" customHeight="1" x14ac:dyDescent="0.3"/>
    <row r="72" ht="15" customHeight="1" x14ac:dyDescent="0.3"/>
  </sheetData>
  <sheetProtection algorithmName="SHA-512" hashValue="POvZSsvBTTzlJ6LJv+0WylF0af9qy+GHvD0iTgV5p4do7xhnLweh6dabXpHrJcInM+uxCZi4TZsNNS/A5psueA==" saltValue="YPAu9+jlZwuneoRa8ilr5Q==" spinCount="100000" sheet="1" objects="1" scenarios="1" selectLockedCells="1" selectUnlockedCells="1"/>
  <mergeCells count="5">
    <mergeCell ref="G4:H4"/>
    <mergeCell ref="M4:N4"/>
    <mergeCell ref="V11:W11"/>
    <mergeCell ref="V12:W12"/>
    <mergeCell ref="V13:W13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I. e II. Formulário - dados</vt:lpstr>
      <vt:lpstr>III. Inventário</vt:lpstr>
      <vt:lpstr>Instruções de preenchimento</vt:lpstr>
      <vt:lpstr>Backoffice</vt:lpstr>
      <vt:lpstr>'I. e II. Formulário - dados'!Área_de_Impressão</vt:lpstr>
      <vt:lpstr>'III. Inventário'!Área_de_Impressão</vt:lpstr>
      <vt:lpstr>'Instruções de preenchimento'!Área_de_Impressão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Maria João Caldeira - QUADRANTE</cp:lastModifiedBy>
  <cp:lastPrinted>2015-11-05T12:06:05Z</cp:lastPrinted>
  <dcterms:created xsi:type="dcterms:W3CDTF">2015-05-19T09:49:38Z</dcterms:created>
  <dcterms:modified xsi:type="dcterms:W3CDTF">2024-03-18T14:11:32Z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DataFormExcel" visible="true"/>
      </mso:documentControls>
    </mso:qat>
  </mso:ribbon>
</mso:customUI>
</file>