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rv05\Arquivo\AHS\Propostas_Processos de Trabalho\PROCESSOS\2021\AHS21025\Processo de Licenciamento\Anexos LUA\"/>
    </mc:Choice>
  </mc:AlternateContent>
  <xr:revisionPtr revIDLastSave="0" documentId="13_ncr:1_{65B7A99C-0DC9-4EF0-A410-443A869C2420}" xr6:coauthVersionLast="47" xr6:coauthVersionMax="47" xr10:uidLastSave="{00000000-0000-0000-0000-000000000000}"/>
  <bookViews>
    <workbookView xWindow="-108" yWindow="-108" windowWidth="23256" windowHeight="12456" xr2:uid="{D1E776F4-EF4A-4D3A-BD22-9CD3B611935F}"/>
  </bookViews>
  <sheets>
    <sheet name="Cálculos COV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1" l="1"/>
  <c r="J106" i="1"/>
  <c r="J105" i="1"/>
  <c r="J104" i="1"/>
  <c r="J103" i="1"/>
  <c r="F102" i="1"/>
  <c r="J102" i="1" s="1"/>
  <c r="J101" i="1"/>
  <c r="F101" i="1"/>
  <c r="F100" i="1"/>
  <c r="J100" i="1" s="1"/>
  <c r="J98" i="1"/>
  <c r="J97" i="1"/>
  <c r="J96" i="1"/>
  <c r="J95" i="1"/>
  <c r="F94" i="1"/>
  <c r="J94" i="1" s="1"/>
  <c r="F93" i="1"/>
  <c r="J93" i="1" s="1"/>
  <c r="F92" i="1"/>
  <c r="J92" i="1" s="1"/>
  <c r="J91" i="1"/>
  <c r="J90" i="1"/>
  <c r="J89" i="1"/>
  <c r="F89" i="1"/>
  <c r="F88" i="1"/>
  <c r="J88" i="1" s="1"/>
  <c r="J87" i="1"/>
  <c r="F86" i="1"/>
  <c r="J86" i="1" s="1"/>
  <c r="F85" i="1"/>
  <c r="J85" i="1" s="1"/>
  <c r="F84" i="1"/>
  <c r="J84" i="1" s="1"/>
  <c r="F83" i="1"/>
  <c r="J83" i="1" s="1"/>
  <c r="F82" i="1"/>
  <c r="J82" i="1" s="1"/>
  <c r="J81" i="1"/>
  <c r="J80" i="1"/>
  <c r="F79" i="1"/>
  <c r="J79" i="1" s="1"/>
  <c r="F77" i="1"/>
  <c r="J77" i="1" s="1"/>
  <c r="F76" i="1"/>
  <c r="J76" i="1" s="1"/>
  <c r="F75" i="1"/>
  <c r="J75" i="1" s="1"/>
  <c r="F74" i="1"/>
  <c r="J74" i="1" s="1"/>
  <c r="F73" i="1"/>
  <c r="J73" i="1" s="1"/>
  <c r="F72" i="1"/>
  <c r="J72" i="1" s="1"/>
  <c r="F71" i="1"/>
  <c r="J71" i="1" s="1"/>
  <c r="F70" i="1"/>
  <c r="J70" i="1" s="1"/>
  <c r="J69" i="1"/>
  <c r="F69" i="1"/>
  <c r="J68" i="1"/>
  <c r="F68" i="1"/>
  <c r="F67" i="1"/>
  <c r="J67" i="1" s="1"/>
  <c r="F66" i="1"/>
  <c r="J66" i="1" s="1"/>
  <c r="F65" i="1"/>
  <c r="J65" i="1" s="1"/>
  <c r="F64" i="1"/>
  <c r="J64" i="1" s="1"/>
  <c r="F63" i="1"/>
  <c r="J63" i="1" s="1"/>
  <c r="F62" i="1"/>
  <c r="J62" i="1" s="1"/>
  <c r="J61" i="1"/>
  <c r="F61" i="1"/>
  <c r="F60" i="1"/>
  <c r="J60" i="1" s="1"/>
  <c r="J109" i="1" s="1"/>
  <c r="F58" i="1"/>
  <c r="J58" i="1" s="1"/>
  <c r="J57" i="1"/>
  <c r="J56" i="1"/>
  <c r="J55" i="1"/>
  <c r="J54" i="1"/>
  <c r="J53" i="1"/>
  <c r="J52" i="1"/>
  <c r="F51" i="1"/>
  <c r="J51" i="1" s="1"/>
  <c r="J50" i="1"/>
  <c r="J49" i="1"/>
  <c r="J48" i="1"/>
  <c r="J47" i="1"/>
  <c r="J46" i="1"/>
  <c r="J45" i="1"/>
  <c r="J44" i="1"/>
  <c r="F42" i="1"/>
  <c r="J42" i="1" s="1"/>
  <c r="F41" i="1"/>
  <c r="J41" i="1" s="1"/>
  <c r="F40" i="1"/>
  <c r="J40" i="1" s="1"/>
  <c r="F39" i="1"/>
  <c r="J39" i="1" s="1"/>
  <c r="F38" i="1"/>
  <c r="J38" i="1" s="1"/>
  <c r="F37" i="1"/>
  <c r="J37" i="1" s="1"/>
  <c r="F36" i="1"/>
  <c r="J36" i="1" s="1"/>
  <c r="F35" i="1"/>
  <c r="J35" i="1" s="1"/>
  <c r="F34" i="1"/>
  <c r="J34" i="1" s="1"/>
  <c r="F33" i="1"/>
  <c r="J33" i="1" s="1"/>
  <c r="J32" i="1"/>
  <c r="J31" i="1"/>
  <c r="F30" i="1"/>
  <c r="J30" i="1" s="1"/>
  <c r="J29" i="1"/>
  <c r="F28" i="1"/>
  <c r="J28" i="1" s="1"/>
  <c r="F27" i="1"/>
  <c r="J27" i="1" s="1"/>
  <c r="F26" i="1"/>
  <c r="J26" i="1" s="1"/>
  <c r="J25" i="1"/>
  <c r="F25" i="1"/>
  <c r="F24" i="1"/>
  <c r="J24" i="1" s="1"/>
  <c r="J23" i="1"/>
  <c r="F23" i="1"/>
  <c r="J22" i="1"/>
  <c r="F22" i="1"/>
  <c r="F21" i="1"/>
  <c r="J21" i="1" s="1"/>
  <c r="F20" i="1"/>
  <c r="J20" i="1" s="1"/>
  <c r="F18" i="1"/>
  <c r="J18" i="1" s="1"/>
  <c r="F17" i="1"/>
  <c r="J17" i="1" s="1"/>
  <c r="F16" i="1"/>
  <c r="J16" i="1" s="1"/>
  <c r="F15" i="1"/>
  <c r="J15" i="1" s="1"/>
  <c r="J14" i="1"/>
  <c r="F13" i="1"/>
  <c r="J13" i="1" s="1"/>
  <c r="F12" i="1"/>
  <c r="J12" i="1" s="1"/>
  <c r="F11" i="1"/>
  <c r="J11" i="1" s="1"/>
  <c r="F10" i="1"/>
  <c r="J10" i="1" s="1"/>
  <c r="J9" i="1"/>
  <c r="F9" i="1"/>
  <c r="F8" i="1"/>
  <c r="J8" i="1" s="1"/>
  <c r="F7" i="1"/>
  <c r="J7" i="1" s="1"/>
  <c r="F6" i="1"/>
  <c r="J6" i="1" s="1"/>
  <c r="J5" i="1"/>
  <c r="F5" i="1"/>
  <c r="J4" i="1"/>
  <c r="F4" i="1"/>
  <c r="J59" i="1" l="1"/>
  <c r="J19" i="1"/>
  <c r="J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tc={8211B8A4-FFE6-4527-9369-1B56D0958754}</author>
    <author>Bernardo Rocha</author>
  </authors>
  <commentList>
    <comment ref="D2" authorId="0" shapeId="0" xr:uid="{8211B8A4-FFE6-4527-9369-1B56D0958754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Consumo 2023</t>
      </text>
    </comment>
    <comment ref="C78" authorId="1" shapeId="0" xr:uid="{4341A53E-BF88-45A7-8898-D7AC8AEDA3D7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Sem densidade</t>
        </r>
      </text>
    </comment>
    <comment ref="C85" authorId="1" shapeId="0" xr:uid="{45249C4A-3AC6-4215-96E6-5569673D814A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Não é mais usado</t>
        </r>
      </text>
    </comment>
    <comment ref="C86" authorId="1" shapeId="0" xr:uid="{4CEF98F2-8585-4AB0-AD2A-0D634018C02F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Não é mais usado</t>
        </r>
      </text>
    </comment>
    <comment ref="C87" authorId="1" shapeId="0" xr:uid="{80C1395B-D476-4F88-B1EB-FE063A0832E4}">
      <text>
        <r>
          <rPr>
            <b/>
            <sz val="9"/>
            <color indexed="81"/>
            <rFont val="Tahoma"/>
            <family val="2"/>
          </rPr>
          <t>Bernardo Rocha
Não é mais usado
SEM FDS ANTIGA</t>
        </r>
      </text>
    </comment>
    <comment ref="C88" authorId="1" shapeId="0" xr:uid="{C9FDCA86-0691-4831-81DC-8E37759CCB53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Não é mais usado</t>
        </r>
      </text>
    </comment>
    <comment ref="C89" authorId="1" shapeId="0" xr:uid="{ADB3AF4B-C173-4604-81B9-39B5A4FA1282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Não é mais usado
Sem FDS ANTIGA</t>
        </r>
      </text>
    </comment>
    <comment ref="D91" authorId="1" shapeId="0" xr:uid="{0FA582D4-329F-4C84-A0E2-3E98DFF0742A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Cada exemplar tem 300ML
Logo 300Ml*6=1800Ml</t>
        </r>
      </text>
    </comment>
    <comment ref="D108" authorId="1" shapeId="0" xr:uid="{8F207A7D-B4C5-44EE-999C-69687A4CA8B8}">
      <text>
        <r>
          <rPr>
            <b/>
            <sz val="9"/>
            <color indexed="81"/>
            <rFont val="Tahoma"/>
            <family val="2"/>
          </rPr>
          <t>Bernardo Rocha:</t>
        </r>
        <r>
          <rPr>
            <sz val="9"/>
            <color indexed="81"/>
            <rFont val="Tahoma"/>
            <family val="2"/>
          </rPr>
          <t xml:space="preserve">
Densidade relativa do gas= 0,07
7336,4 m3 </t>
        </r>
      </text>
    </comment>
  </commentList>
</comments>
</file>

<file path=xl/sharedStrings.xml><?xml version="1.0" encoding="utf-8"?>
<sst xmlns="http://schemas.openxmlformats.org/spreadsheetml/2006/main" count="343" uniqueCount="223">
  <si>
    <t>Matéria Prima /Substância</t>
  </si>
  <si>
    <t>Consumo</t>
  </si>
  <si>
    <t>Uni.</t>
  </si>
  <si>
    <t>Consumo 
(Ton)</t>
  </si>
  <si>
    <t>Qt. Máx (Ton)</t>
  </si>
  <si>
    <r>
      <t xml:space="preserve">Advertências de Perigo
</t>
    </r>
    <r>
      <rPr>
        <b/>
        <sz val="12"/>
        <color rgb="FFFF0000"/>
        <rFont val="Aptos Narrow"/>
        <family val="2"/>
        <scheme val="minor"/>
      </rPr>
      <t>Vermelho CMR</t>
    </r>
    <r>
      <rPr>
        <b/>
        <sz val="12"/>
        <color theme="1"/>
        <rFont val="Aptos Narrow"/>
        <family val="2"/>
        <scheme val="minor"/>
      </rPr>
      <t xml:space="preserve"> </t>
    </r>
    <r>
      <rPr>
        <b/>
        <sz val="12"/>
        <color rgb="FF0070C0"/>
        <rFont val="Aptos Narrow"/>
        <family val="2"/>
        <scheme val="minor"/>
      </rPr>
      <t>Azul Seveso</t>
    </r>
  </si>
  <si>
    <t>COV´s 
(%)</t>
  </si>
  <si>
    <t>COV (t)</t>
  </si>
  <si>
    <t>CMR (H340, 350, 351i, 360D, 360F, 341, 351)</t>
  </si>
  <si>
    <t>Pintura</t>
  </si>
  <si>
    <t xml:space="preserve">
LIMPEZA DE SUPERFICIE</t>
  </si>
  <si>
    <t>BONDERITE C-AD T125 (CLEANER ADITIVE)</t>
  </si>
  <si>
    <t>KG</t>
  </si>
  <si>
    <t>H315
H318</t>
  </si>
  <si>
    <t>BONDERITE C-AD P 1 (CLEANER ADITIVE)</t>
  </si>
  <si>
    <t>H290
H318
H314
H302</t>
  </si>
  <si>
    <t>BONDERITE C-AK 1565-1 CT1200</t>
  </si>
  <si>
    <t>H290
H318
H314
H361d</t>
  </si>
  <si>
    <t>BONDERITE C-AD CA JC20KG</t>
  </si>
  <si>
    <t>H302
H318
H315
H312</t>
  </si>
  <si>
    <t xml:space="preserve">BONDERITE, M-AD 4977B </t>
  </si>
  <si>
    <t>H314
H302
H290
H318</t>
  </si>
  <si>
    <t>PREPALENE, X IDH1242262</t>
  </si>
  <si>
    <t>H411</t>
  </si>
  <si>
    <t>BONDERITE M-ZN SX35</t>
  </si>
  <si>
    <r>
      <t xml:space="preserve">H302
</t>
    </r>
    <r>
      <rPr>
        <sz val="12"/>
        <color rgb="FF0070C0"/>
        <rFont val="Aptos Narrow"/>
        <family val="2"/>
        <scheme val="minor"/>
      </rPr>
      <t>H400
H411</t>
    </r>
    <r>
      <rPr>
        <sz val="12"/>
        <color theme="1"/>
        <rFont val="Aptos Narrow"/>
        <family val="2"/>
        <scheme val="minor"/>
      </rPr>
      <t xml:space="preserve">
H290
H314
H373
H334
H319
H317
H318
H315
H372D
</t>
    </r>
    <r>
      <rPr>
        <sz val="12"/>
        <color rgb="FFFF0000"/>
        <rFont val="Aptos Narrow"/>
        <family val="2"/>
        <scheme val="minor"/>
      </rPr>
      <t>H360D</t>
    </r>
    <r>
      <rPr>
        <sz val="12"/>
        <color theme="1"/>
        <rFont val="Aptos Narrow"/>
        <family val="2"/>
        <scheme val="minor"/>
      </rPr>
      <t xml:space="preserve">
H350i
</t>
    </r>
    <r>
      <rPr>
        <sz val="12"/>
        <color rgb="FF0070C0"/>
        <rFont val="Aptos Narrow"/>
        <family val="2"/>
        <scheme val="minor"/>
      </rPr>
      <t>H272</t>
    </r>
    <r>
      <rPr>
        <sz val="12"/>
        <color theme="1"/>
        <rFont val="Aptos Narrow"/>
        <family val="2"/>
        <scheme val="minor"/>
      </rPr>
      <t xml:space="preserve">
H341
H332</t>
    </r>
  </si>
  <si>
    <t>BONDERITE M-AD134</t>
  </si>
  <si>
    <r>
      <t xml:space="preserve">H302
H319
</t>
    </r>
    <r>
      <rPr>
        <sz val="12"/>
        <color rgb="FF0070C0"/>
        <rFont val="Aptos Narrow"/>
        <family val="2"/>
        <scheme val="minor"/>
      </rPr>
      <t>H400</t>
    </r>
  </si>
  <si>
    <t>BONDERITE M-AD ZN-2</t>
  </si>
  <si>
    <r>
      <rPr>
        <sz val="12"/>
        <color rgb="FF0070C0"/>
        <rFont val="Aptos Narrow"/>
        <family val="2"/>
        <scheme val="minor"/>
      </rPr>
      <t>H272</t>
    </r>
    <r>
      <rPr>
        <sz val="12"/>
        <color theme="1"/>
        <rFont val="Aptos Narrow"/>
        <family val="2"/>
        <scheme val="minor"/>
      </rPr>
      <t xml:space="preserve">
H302
H315
H318 
H335
</t>
    </r>
    <r>
      <rPr>
        <sz val="12"/>
        <color rgb="FF0070C0"/>
        <rFont val="Aptos Narrow"/>
        <family val="2"/>
        <scheme val="minor"/>
      </rPr>
      <t>H400 
H411</t>
    </r>
  </si>
  <si>
    <t>Bonderite M-AD 34100 JC 20Kg</t>
  </si>
  <si>
    <t>H302
H314
H318</t>
  </si>
  <si>
    <t>Hipoclorito de Sódio-Embalagem de 20L</t>
  </si>
  <si>
    <t>L</t>
  </si>
  <si>
    <r>
      <t xml:space="preserve">H290
H314
</t>
    </r>
    <r>
      <rPr>
        <sz val="12"/>
        <color rgb="FF0070C0"/>
        <rFont val="Aptos Narrow"/>
        <family val="2"/>
        <scheme val="minor"/>
      </rPr>
      <t>H410</t>
    </r>
  </si>
  <si>
    <t>BONDERITE C-IC 1</t>
  </si>
  <si>
    <t>H290
H314
H318
H332</t>
  </si>
  <si>
    <t>BONDERITE M-AD 40110</t>
  </si>
  <si>
    <t>H290
H314
H318</t>
  </si>
  <si>
    <t>BONDERITE S-PR 200</t>
  </si>
  <si>
    <t>Sem frases</t>
  </si>
  <si>
    <t>Alcool Isopropílico (Bidon 200 Lt)</t>
  </si>
  <si>
    <t>Kg</t>
  </si>
  <si>
    <r>
      <t xml:space="preserve">H319
</t>
    </r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H336</t>
    </r>
  </si>
  <si>
    <t>TOTAL COV LIMPEZA DE SUPERFÍCIE EM TONELADAS</t>
  </si>
  <si>
    <t>REVESTIMENTO DE
 SUPERFICIE</t>
  </si>
  <si>
    <t xml:space="preserve">THINNER LANG XPS90018-PG DILUENTE 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</si>
  <si>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H319
H336</t>
    </r>
  </si>
  <si>
    <t>ADITIVO SSV-846 (DO5C025) DILUENTE LENTO</t>
  </si>
  <si>
    <t>D807 MEDIUM THINNER XPS90009 20KG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</si>
  <si>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H319
</t>
    </r>
    <r>
      <rPr>
        <sz val="12"/>
        <color rgb="FFFF0000"/>
        <rFont val="Aptos Narrow"/>
        <family val="2"/>
        <scheme val="minor"/>
      </rPr>
      <t>H351</t>
    </r>
    <r>
      <rPr>
        <sz val="12"/>
        <color theme="1"/>
        <rFont val="Aptos Narrow"/>
        <family val="2"/>
        <scheme val="minor"/>
      </rPr>
      <t xml:space="preserve">
H336
</t>
    </r>
  </si>
  <si>
    <t>DILUENTE CELULOSO INDUSTRIAL TDK -200L</t>
  </si>
  <si>
    <t>SOLVENTE NA101E</t>
  </si>
  <si>
    <r>
      <t xml:space="preserve">H302
</t>
    </r>
    <r>
      <rPr>
        <sz val="12"/>
        <color rgb="FF0070C0"/>
        <rFont val="Aptos Narrow"/>
        <family val="2"/>
        <scheme val="minor"/>
      </rPr>
      <t>H331</t>
    </r>
    <r>
      <rPr>
        <sz val="12"/>
        <color theme="1"/>
        <rFont val="Aptos Narrow"/>
        <family val="2"/>
        <scheme val="minor"/>
      </rPr>
      <t xml:space="preserve">
H315
H319</t>
    </r>
  </si>
  <si>
    <t>ADITIVO ADJ043</t>
  </si>
  <si>
    <t>H314
H318</t>
  </si>
  <si>
    <t>CATALIZADOR P/TOPCOAT XPH80019 TE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</si>
  <si>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H332
H315
H319
H317
H335
H336
H373
H412</t>
    </r>
  </si>
  <si>
    <t>CHEMFIL BIOCIDE 352</t>
  </si>
  <si>
    <r>
      <t xml:space="preserve">H314
H318
H317
</t>
    </r>
    <r>
      <rPr>
        <sz val="12"/>
        <color rgb="FF0070C0"/>
        <rFont val="Aptos Narrow"/>
        <family val="2"/>
        <scheme val="minor"/>
      </rPr>
      <t>H400
H410</t>
    </r>
  </si>
  <si>
    <t>2K TOPCOAT BLACK 55 65% XP00168V MF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</si>
  <si>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H319
H317
H336
H412</t>
    </r>
  </si>
  <si>
    <t>ECOAT REPAIR BLACK SPR51132 ZL</t>
  </si>
  <si>
    <t>PC</t>
  </si>
  <si>
    <r>
      <rPr>
        <sz val="12"/>
        <color rgb="FF0070C0"/>
        <rFont val="Aptos Narrow"/>
        <family val="2"/>
        <scheme val="minor"/>
      </rPr>
      <t>H222</t>
    </r>
    <r>
      <rPr>
        <sz val="12"/>
        <color theme="1"/>
        <rFont val="Aptos Narrow"/>
        <family val="2"/>
        <scheme val="minor"/>
      </rPr>
      <t xml:space="preserve">
H229
H319
H336</t>
    </r>
  </si>
  <si>
    <t>CATHIONIC PASTE CP458A</t>
  </si>
  <si>
    <t>1K TOPCOAT BEIGE 4E9 RC00048V-MF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</si>
  <si>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H315
H318
H317
H336
H412</t>
    </r>
  </si>
  <si>
    <t>NOX-RUST Refª 7703 WE</t>
  </si>
  <si>
    <r>
      <rPr>
        <sz val="12"/>
        <color rgb="FF0070C0"/>
        <rFont val="Aptos Narrow"/>
        <family val="2"/>
        <scheme val="minor"/>
      </rPr>
      <t>H222</t>
    </r>
    <r>
      <rPr>
        <sz val="12"/>
        <color theme="1"/>
        <rFont val="Aptos Narrow"/>
        <family val="2"/>
        <scheme val="minor"/>
      </rPr>
      <t xml:space="preserve">
H229
H317
H336
H372
</t>
    </r>
    <r>
      <rPr>
        <sz val="12"/>
        <color rgb="FF0070C0"/>
        <rFont val="Aptos Narrow"/>
        <family val="2"/>
        <scheme val="minor"/>
      </rPr>
      <t>H411</t>
    </r>
  </si>
  <si>
    <t>EFCOAT PB 481 T3 (UNDERCOAT)</t>
  </si>
  <si>
    <t>H318
H412</t>
  </si>
  <si>
    <t>1KPU TOPCOAT BLANC 058 VERSÃ 05_67390-MF</t>
  </si>
  <si>
    <t>CATIONIC ADDITIVE CA107E</t>
  </si>
  <si>
    <t>H319</t>
  </si>
  <si>
    <t>POWERCRON 693 RESIN</t>
  </si>
  <si>
    <t>H412</t>
  </si>
  <si>
    <t>2K TOPCOAT BEIGE 4E9 XP00846V-RN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</si>
  <si>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H412
H336
H317</t>
    </r>
  </si>
  <si>
    <t>EFCOAT PB 265 C</t>
  </si>
  <si>
    <t>H318</t>
  </si>
  <si>
    <t>2K PU TOPCOAT WHITE 058 XP67328-RN ACRIL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</si>
  <si>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H317
H336
H412</t>
    </r>
  </si>
  <si>
    <t>PERMACRON SPEED BLENDER 1036 Diluente DI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</si>
  <si>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H315
H318
H335
H336
H373
H304</t>
    </r>
  </si>
  <si>
    <t>COLAD ANTIDUST</t>
  </si>
  <si>
    <t>EUH 208
EUH 210</t>
  </si>
  <si>
    <t>2K SB PU HARDNER MED XPH8002-TF CATALIZ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</si>
  <si>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H332
H315
H319
H317
H335
H336
H304
H412</t>
    </r>
  </si>
  <si>
    <t>TOTAL COV REVESTIMENTO DE SUPERFÍCIE EM TONELADAS</t>
  </si>
  <si>
    <t>Colas e Adesivos</t>
  </si>
  <si>
    <t>Sikaflex 252 Branco Cartucho</t>
  </si>
  <si>
    <t>H315
H317
H319
H334
H412</t>
  </si>
  <si>
    <t>SIKAFLEX 221 BRANCO  CARTUCHO</t>
  </si>
  <si>
    <t>H334
H373</t>
  </si>
  <si>
    <t>LOCTITE 270 (EMBALAGEM 250ml)</t>
  </si>
  <si>
    <r>
      <t xml:space="preserve">H315
H317
H319
H335
</t>
    </r>
    <r>
      <rPr>
        <sz val="12"/>
        <color rgb="FF0070C0"/>
        <rFont val="Aptos Narrow"/>
        <family val="2"/>
        <scheme val="minor"/>
      </rPr>
      <t>H411</t>
    </r>
  </si>
  <si>
    <t>LOCTITE 243 FIXADOR RETENTOR</t>
  </si>
  <si>
    <t>H315
H319
H317
H412</t>
  </si>
  <si>
    <t>SIKA ACTIVATOR - 100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</si>
  <si>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H304
H315
H317
H318
H336
</t>
    </r>
    <r>
      <rPr>
        <sz val="12"/>
        <color rgb="FF0070C0"/>
        <rFont val="Aptos Narrow"/>
        <family val="2"/>
        <scheme val="minor"/>
      </rPr>
      <t>H411</t>
    </r>
  </si>
  <si>
    <t>SIKAFLEX 263</t>
  </si>
  <si>
    <t xml:space="preserve">
H319
H334
H373
H412
</t>
  </si>
  <si>
    <t>TEROSON RB 7808</t>
  </si>
  <si>
    <r>
      <t xml:space="preserve">H317
</t>
    </r>
    <r>
      <rPr>
        <sz val="12"/>
        <color rgb="FF0070C0"/>
        <rFont val="Aptos Narrow"/>
        <family val="2"/>
        <scheme val="minor"/>
      </rPr>
      <t>H411</t>
    </r>
  </si>
  <si>
    <t>TEROSON RB 1158/2</t>
  </si>
  <si>
    <r>
      <t xml:space="preserve">H317
H318
</t>
    </r>
    <r>
      <rPr>
        <sz val="12"/>
        <color rgb="FF0070C0"/>
        <rFont val="Aptos Narrow"/>
        <family val="2"/>
        <scheme val="minor"/>
      </rPr>
      <t>H411</t>
    </r>
    <r>
      <rPr>
        <sz val="12"/>
        <color theme="1"/>
        <rFont val="Aptos Narrow"/>
        <family val="2"/>
        <scheme val="minor"/>
      </rPr>
      <t xml:space="preserve">
</t>
    </r>
  </si>
  <si>
    <t>TEROSON 8550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</si>
  <si>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 H319
H336</t>
    </r>
  </si>
  <si>
    <t>TEROSON PU 8511</t>
  </si>
  <si>
    <r>
      <t xml:space="preserve">H319
H336
</t>
    </r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</t>
    </r>
  </si>
  <si>
    <t>TEROSON PU 8521</t>
  </si>
  <si>
    <r>
      <t xml:space="preserve">
</t>
    </r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H317
H319
H334
H336
</t>
    </r>
  </si>
  <si>
    <t>TEROSON PU 8590 DK310ml</t>
  </si>
  <si>
    <t xml:space="preserve">H315
H317
H319
H332
H334
H335
H373
</t>
  </si>
  <si>
    <t>TEROSON EP7139</t>
  </si>
  <si>
    <t>MACROPLAST KM 2453 B/13 6x3/800mm</t>
  </si>
  <si>
    <t>BETAMATE 1022DEU</t>
  </si>
  <si>
    <r>
      <t xml:space="preserve">H315
H317
H319
</t>
    </r>
    <r>
      <rPr>
        <sz val="12"/>
        <color rgb="FFFF0000"/>
        <rFont val="Aptos Narrow"/>
        <family val="2"/>
        <scheme val="minor"/>
      </rPr>
      <t>H360F</t>
    </r>
    <r>
      <rPr>
        <sz val="12"/>
        <color theme="1"/>
        <rFont val="Aptos Narrow"/>
        <family val="2"/>
        <scheme val="minor"/>
      </rPr>
      <t xml:space="preserve">
</t>
    </r>
    <r>
      <rPr>
        <sz val="12"/>
        <color rgb="FF0070C0"/>
        <rFont val="Aptos Narrow"/>
        <family val="2"/>
        <scheme val="minor"/>
      </rPr>
      <t>H411</t>
    </r>
  </si>
  <si>
    <t>TOTAL COV COLAS E ADESIVOS EM TONELADAS</t>
  </si>
  <si>
    <t>Efcoat 3641 A</t>
  </si>
  <si>
    <t>H226</t>
  </si>
  <si>
    <t>ENK BS 10</t>
  </si>
  <si>
    <t>ENK RO 391</t>
  </si>
  <si>
    <t>H314</t>
  </si>
  <si>
    <t xml:space="preserve">Alcool Sanitário 96% </t>
  </si>
  <si>
    <t>H225
H319</t>
  </si>
  <si>
    <t>Hipoclorito de Sódio (embalagem de 20L )</t>
  </si>
  <si>
    <t>H400</t>
  </si>
  <si>
    <t>Diluente 18W</t>
  </si>
  <si>
    <r>
      <rPr>
        <sz val="12"/>
        <color rgb="FF0070C0"/>
        <rFont val="Aptos Narrow"/>
        <family val="2"/>
        <scheme val="minor"/>
      </rPr>
      <t>H411</t>
    </r>
    <r>
      <rPr>
        <sz val="12"/>
        <color theme="1"/>
        <rFont val="Aptos Narrow"/>
        <family val="2"/>
        <scheme val="minor"/>
      </rPr>
      <t xml:space="preserve">
H304
</t>
    </r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H336
H372
</t>
    </r>
  </si>
  <si>
    <t>SOLVENTE L-905</t>
  </si>
  <si>
    <r>
      <t xml:space="preserve">H319
</t>
    </r>
    <r>
      <rPr>
        <sz val="12"/>
        <color rgb="FF0070C0"/>
        <rFont val="Aptos Narrow"/>
        <family val="2"/>
        <scheme val="minor"/>
      </rPr>
      <t>H225</t>
    </r>
  </si>
  <si>
    <t>MASSA POLIR FINA 3M 9375 PERFECT-IT III</t>
  </si>
  <si>
    <t>H317</t>
  </si>
  <si>
    <t>Hipoclorito de Sódio 1000L</t>
  </si>
  <si>
    <r>
      <t xml:space="preserve">H290
H314
H318
</t>
    </r>
    <r>
      <rPr>
        <sz val="12"/>
        <color rgb="FF0070C0"/>
        <rFont val="Aptos Narrow"/>
        <family val="2"/>
        <scheme val="minor"/>
      </rPr>
      <t>H411
H410</t>
    </r>
  </si>
  <si>
    <t>SODA C 32% COMN 1285 K CE - 1000 L</t>
  </si>
  <si>
    <t>ACIDO CLORIDRICO</t>
  </si>
  <si>
    <t>H290
H314
H335</t>
  </si>
  <si>
    <t>KEMIRA PAX - XL10 - CONTENTOR 1000L</t>
  </si>
  <si>
    <t>H319
H290</t>
  </si>
  <si>
    <t>MASSA POLIR CORTE RAPIDO 09374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</si>
  <si>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H317
H336
H372
</t>
    </r>
    <r>
      <rPr>
        <sz val="12"/>
        <color rgb="FF0070C0"/>
        <rFont val="Aptos Narrow"/>
        <family val="2"/>
        <scheme val="minor"/>
      </rPr>
      <t>H411</t>
    </r>
  </si>
  <si>
    <t>SUDFLOCK P62</t>
  </si>
  <si>
    <t>EKKA 2000</t>
  </si>
  <si>
    <t>H290
H302
H314
H318
H319</t>
  </si>
  <si>
    <t>DEBA 100</t>
  </si>
  <si>
    <t>H304</t>
  </si>
  <si>
    <t>Spectrus TD1100E</t>
  </si>
  <si>
    <r>
      <t xml:space="preserve">H302
H314
H317
H332
</t>
    </r>
    <r>
      <rPr>
        <sz val="12"/>
        <color rgb="FF0070C0"/>
        <rFont val="Aptos Narrow"/>
        <family val="2"/>
        <scheme val="minor"/>
      </rPr>
      <t>H410</t>
    </r>
    <r>
      <rPr>
        <sz val="12"/>
        <color theme="1"/>
        <rFont val="Aptos Narrow"/>
        <family val="2"/>
        <scheme val="minor"/>
      </rPr>
      <t xml:space="preserve">
H318
</t>
    </r>
    <r>
      <rPr>
        <sz val="12"/>
        <color rgb="FF0070C0"/>
        <rFont val="Aptos Narrow"/>
        <family val="2"/>
        <scheme val="minor"/>
      </rPr>
      <t>H400</t>
    </r>
  </si>
  <si>
    <t>Inhibitor OP8451</t>
  </si>
  <si>
    <r>
      <t xml:space="preserve">H290
H314
H317
</t>
    </r>
    <r>
      <rPr>
        <sz val="12"/>
        <color rgb="FF0070C0"/>
        <rFont val="Aptos Narrow"/>
        <family val="2"/>
        <scheme val="minor"/>
      </rPr>
      <t>H411</t>
    </r>
  </si>
  <si>
    <t>FLUIDIX A1</t>
  </si>
  <si>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</t>
    </r>
    <r>
      <rPr>
        <sz val="12"/>
        <color rgb="FF0070C0"/>
        <rFont val="Aptos Narrow"/>
        <family val="2"/>
        <scheme val="minor"/>
      </rPr>
      <t>H330
H301</t>
    </r>
    <r>
      <rPr>
        <sz val="12"/>
        <color theme="1"/>
        <rFont val="Aptos Narrow"/>
        <family val="2"/>
        <scheme val="minor"/>
      </rPr>
      <t xml:space="preserve">
H319
</t>
    </r>
    <r>
      <rPr>
        <sz val="12"/>
        <color rgb="FF0070C0"/>
        <rFont val="Aptos Narrow"/>
        <family val="2"/>
        <scheme val="minor"/>
      </rPr>
      <t>H370</t>
    </r>
    <r>
      <rPr>
        <sz val="12"/>
        <color theme="1"/>
        <rFont val="Aptos Narrow"/>
        <family val="2"/>
        <scheme val="minor"/>
      </rPr>
      <t xml:space="preserve">
H311</t>
    </r>
  </si>
  <si>
    <t>ECO BIO WELD Refª 30606-AA (ANTI-PROJ,SO</t>
  </si>
  <si>
    <t>Não classificado</t>
  </si>
  <si>
    <t>DOMAX SPECIAL PENETRATING SPRAY</t>
  </si>
  <si>
    <r>
      <rPr>
        <sz val="12"/>
        <color rgb="FF0070C0"/>
        <rFont val="Aptos Narrow"/>
        <family val="2"/>
        <scheme val="minor"/>
      </rPr>
      <t>H222</t>
    </r>
    <r>
      <rPr>
        <sz val="12"/>
        <color theme="1"/>
        <rFont val="Aptos Narrow"/>
        <family val="2"/>
        <scheme val="minor"/>
      </rPr>
      <t xml:space="preserve">
H229</t>
    </r>
  </si>
  <si>
    <t>TOYOTA WINDSCREEN WASHER, 08808-80141</t>
  </si>
  <si>
    <t>Castrol brake fluid DOT4 (208L)</t>
  </si>
  <si>
    <r>
      <rPr>
        <sz val="12"/>
        <rFont val="Aptos Narrow"/>
        <family val="2"/>
        <scheme val="minor"/>
      </rPr>
      <t>H361fd</t>
    </r>
    <r>
      <rPr>
        <sz val="12"/>
        <color theme="1"/>
        <rFont val="Aptos Narrow"/>
        <family val="2"/>
        <scheme val="minor"/>
      </rPr>
      <t xml:space="preserve">
H318
H302
H319</t>
    </r>
  </si>
  <si>
    <t>SUPER LONG LIFE COOLANT L273K</t>
  </si>
  <si>
    <t>H302
H373
H412</t>
  </si>
  <si>
    <t>Transmax AXLE EPX 85W-90 1000L</t>
  </si>
  <si>
    <t>Power Steering Fluid TFF JWS 2312E</t>
  </si>
  <si>
    <t>158E6A, CASTROL MOLUB-ALLOY PASTE WHITE</t>
  </si>
  <si>
    <t>Oleo ND-OIL8 R134A</t>
  </si>
  <si>
    <r>
      <t xml:space="preserve">H317
</t>
    </r>
    <r>
      <rPr>
        <sz val="12"/>
        <color rgb="FF0070C0"/>
        <rFont val="Aptos Narrow"/>
        <family val="2"/>
        <scheme val="minor"/>
      </rPr>
      <t>H410</t>
    </r>
  </si>
  <si>
    <t>MT Gear Oil 75W90 GL4 1000L</t>
  </si>
  <si>
    <t>Transmax AXLE EPX 80W-90 1000L</t>
  </si>
  <si>
    <t xml:space="preserve">MOTIP BRAKE CLEANER </t>
  </si>
  <si>
    <r>
      <rPr>
        <sz val="12"/>
        <color rgb="FF0070C0"/>
        <rFont val="Aptos Narrow"/>
        <family val="2"/>
        <scheme val="minor"/>
      </rPr>
      <t>H222</t>
    </r>
    <r>
      <rPr>
        <sz val="12"/>
        <color theme="1"/>
        <rFont val="Aptos Narrow"/>
        <family val="2"/>
        <scheme val="minor"/>
      </rPr>
      <t xml:space="preserve">
H229
</t>
    </r>
    <r>
      <rPr>
        <sz val="12"/>
        <color rgb="FF0070C0"/>
        <rFont val="Aptos Narrow"/>
        <family val="2"/>
        <scheme val="minor"/>
      </rPr>
      <t>H411</t>
    </r>
    <r>
      <rPr>
        <sz val="12"/>
        <color theme="1"/>
        <rFont val="Aptos Narrow"/>
        <family val="2"/>
        <scheme val="minor"/>
      </rPr>
      <t xml:space="preserve">
H315
H336</t>
    </r>
  </si>
  <si>
    <t>HHS GREASE 400ML - SPRAY WURTH 08931067</t>
  </si>
  <si>
    <r>
      <rPr>
        <sz val="12"/>
        <color rgb="FF0070C0"/>
        <rFont val="Aptos Narrow"/>
        <family val="2"/>
        <scheme val="minor"/>
      </rPr>
      <t>H222</t>
    </r>
    <r>
      <rPr>
        <sz val="12"/>
        <color theme="1"/>
        <rFont val="Aptos Narrow"/>
        <family val="2"/>
        <scheme val="minor"/>
      </rPr>
      <t xml:space="preserve">
H229
H315
H412</t>
    </r>
  </si>
  <si>
    <t>ANTI-CONGELANTE ANTIFROGEN N</t>
  </si>
  <si>
    <t>kG</t>
  </si>
  <si>
    <r>
      <rPr>
        <sz val="12"/>
        <color rgb="FF0070C0"/>
        <rFont val="Aptos Narrow"/>
        <family val="2"/>
        <scheme val="minor"/>
      </rPr>
      <t>H301</t>
    </r>
    <r>
      <rPr>
        <sz val="12"/>
        <color theme="1"/>
        <rFont val="Aptos Narrow"/>
        <family val="2"/>
        <scheme val="minor"/>
      </rPr>
      <t xml:space="preserve">
H373</t>
    </r>
  </si>
  <si>
    <t>SPRAY CASTROL CHAIN LUBE RACING</t>
  </si>
  <si>
    <r>
      <rPr>
        <sz val="12"/>
        <color rgb="FF0070C0"/>
        <rFont val="Aptos Narrow"/>
        <family val="2"/>
        <scheme val="minor"/>
      </rPr>
      <t xml:space="preserve">H222
</t>
    </r>
    <r>
      <rPr>
        <sz val="12"/>
        <color theme="1"/>
        <rFont val="Aptos Narrow"/>
        <family val="2"/>
        <scheme val="minor"/>
      </rPr>
      <t>H315
H412</t>
    </r>
  </si>
  <si>
    <t>OLEO TITAN ATF 6000SL</t>
  </si>
  <si>
    <t>FT90 1109 1240 4 EMB 25KG</t>
  </si>
  <si>
    <t>CHAMPÔ K215</t>
  </si>
  <si>
    <t>KILLER (DETERGENTE)</t>
  </si>
  <si>
    <t>H318
H315</t>
  </si>
  <si>
    <t>CERA HIDROFÓBICA K275</t>
  </si>
  <si>
    <r>
      <t xml:space="preserve">H315
H318
</t>
    </r>
    <r>
      <rPr>
        <sz val="12"/>
        <color rgb="FF0070C0"/>
        <rFont val="Aptos Narrow"/>
        <family val="2"/>
        <scheme val="minor"/>
      </rPr>
      <t>H411</t>
    </r>
  </si>
  <si>
    <t>Combustivel</t>
  </si>
  <si>
    <t>Gasolina</t>
  </si>
  <si>
    <r>
      <rPr>
        <sz val="12"/>
        <color rgb="FF0070C0"/>
        <rFont val="Aptos Narrow"/>
        <family val="2"/>
        <scheme val="minor"/>
      </rPr>
      <t>H224</t>
    </r>
    <r>
      <rPr>
        <sz val="12"/>
        <color theme="1"/>
        <rFont val="Aptos Narrow"/>
        <family val="2"/>
        <scheme val="minor"/>
      </rPr>
      <t xml:space="preserve">
H315
</t>
    </r>
    <r>
      <rPr>
        <sz val="12"/>
        <color rgb="FFFF0000"/>
        <rFont val="Aptos Narrow"/>
        <family val="2"/>
        <scheme val="minor"/>
      </rPr>
      <t>H340
H350</t>
    </r>
    <r>
      <rPr>
        <sz val="12"/>
        <color theme="1"/>
        <rFont val="Aptos Narrow"/>
        <family val="2"/>
        <scheme val="minor"/>
      </rPr>
      <t xml:space="preserve">
H361D
H336
H304
</t>
    </r>
    <r>
      <rPr>
        <sz val="12"/>
        <color rgb="FF0070C0"/>
        <rFont val="Aptos Narrow"/>
        <family val="2"/>
        <scheme val="minor"/>
      </rPr>
      <t>H411</t>
    </r>
  </si>
  <si>
    <t>Gasóleo</t>
  </si>
  <si>
    <r>
      <rPr>
        <sz val="12"/>
        <color rgb="FF0070C0"/>
        <rFont val="Aptos Narrow"/>
        <family val="2"/>
        <scheme val="minor"/>
      </rPr>
      <t>H226</t>
    </r>
    <r>
      <rPr>
        <sz val="12"/>
        <color theme="1"/>
        <rFont val="Aptos Narrow"/>
        <family val="2"/>
        <scheme val="minor"/>
      </rPr>
      <t xml:space="preserve">
H304
H315
H332
</t>
    </r>
    <r>
      <rPr>
        <sz val="12"/>
        <color rgb="FFFF0000"/>
        <rFont val="Aptos Narrow"/>
        <family val="2"/>
        <scheme val="minor"/>
      </rPr>
      <t>H351</t>
    </r>
    <r>
      <rPr>
        <sz val="12"/>
        <color theme="1"/>
        <rFont val="Aptos Narrow"/>
        <family val="2"/>
        <scheme val="minor"/>
      </rPr>
      <t xml:space="preserve">
H373
</t>
    </r>
    <r>
      <rPr>
        <sz val="12"/>
        <color rgb="FF0070C0"/>
        <rFont val="Aptos Narrow"/>
        <family val="2"/>
        <scheme val="minor"/>
      </rPr>
      <t>H411</t>
    </r>
  </si>
  <si>
    <t>Gases</t>
  </si>
  <si>
    <t>Gas Propano</t>
  </si>
  <si>
    <r>
      <rPr>
        <sz val="12"/>
        <color rgb="FF0070C0"/>
        <rFont val="Aptos Narrow"/>
        <family val="2"/>
        <scheme val="minor"/>
      </rPr>
      <t>H220</t>
    </r>
    <r>
      <rPr>
        <sz val="12"/>
        <color theme="1"/>
        <rFont val="Aptos Narrow"/>
        <family val="2"/>
        <scheme val="minor"/>
      </rPr>
      <t xml:space="preserve">
H280</t>
    </r>
  </si>
  <si>
    <t>Oxigénio</t>
  </si>
  <si>
    <r>
      <rPr>
        <sz val="12"/>
        <color rgb="FF0070C0"/>
        <rFont val="Aptos Narrow"/>
        <family val="2"/>
        <scheme val="minor"/>
      </rPr>
      <t>H270</t>
    </r>
    <r>
      <rPr>
        <sz val="12"/>
        <color theme="1"/>
        <rFont val="Aptos Narrow"/>
        <family val="2"/>
        <scheme val="minor"/>
      </rPr>
      <t xml:space="preserve">
H280</t>
    </r>
  </si>
  <si>
    <t>Gás Argon</t>
  </si>
  <si>
    <t>H280</t>
  </si>
  <si>
    <t>QUADRO FERROLINE C18</t>
  </si>
  <si>
    <t>ACETILENO</t>
  </si>
  <si>
    <t>H220
H230,
H280</t>
  </si>
  <si>
    <t>Gas Freon R134A</t>
  </si>
  <si>
    <t>Hidrogénio</t>
  </si>
  <si>
    <t>TOTAL ARMAZENADO</t>
  </si>
  <si>
    <t>TOTAL COV OUTROS EM TONELADAS</t>
  </si>
  <si>
    <t xml:space="preserve">Nota: </t>
  </si>
  <si>
    <t>densidade</t>
  </si>
  <si>
    <t xml:space="preserve">1 Garrafa de Acetileno: 135kg 20L </t>
  </si>
  <si>
    <t>2 uni</t>
  </si>
  <si>
    <t>1 uni</t>
  </si>
  <si>
    <t>1 Quadro Ferroline c18 = 600L</t>
  </si>
  <si>
    <t>10 uni</t>
  </si>
  <si>
    <t>1 Garrafa de Argon= 140KG 50L</t>
  </si>
  <si>
    <t>1 Garrafa de Oxigénio Industrial= 140KG 50L</t>
  </si>
  <si>
    <t>5 uni</t>
  </si>
  <si>
    <t>Outros</t>
  </si>
  <si>
    <t>H360F - 0% solvente. Não se considera existem matérias perigosas devido ao teor de COV nos revestimentos adesivos</t>
  </si>
  <si>
    <t>H360D - 0% solvente - não se considera existir matérias perigosas devido ao teor de COV na limpeza de superfícies</t>
  </si>
  <si>
    <t>H340
H350
Atividades não COV</t>
  </si>
  <si>
    <t>H351
Atividades não COV</t>
  </si>
  <si>
    <t xml:space="preserve">H351 - o composto que determina esta frase de risco é o 4-metilpentan-2-ona, que não é um COV halogenado.
Assim, não se considera existir matérias perigosas devido ao teor de COV halogenados no revestimento
</t>
  </si>
  <si>
    <r>
      <t xml:space="preserve">H412
H304
H319
</t>
    </r>
    <r>
      <rPr>
        <sz val="12"/>
        <color rgb="FF0070C0"/>
        <rFont val="Aptos Narrow"/>
        <family val="2"/>
        <scheme val="minor"/>
      </rPr>
      <t>H225</t>
    </r>
    <r>
      <rPr>
        <sz val="12"/>
        <color theme="1"/>
        <rFont val="Aptos Narrow"/>
        <family val="2"/>
        <scheme val="minor"/>
      </rPr>
      <t xml:space="preserve">
</t>
    </r>
    <r>
      <rPr>
        <sz val="12"/>
        <rFont val="Aptos Narrow"/>
        <family val="2"/>
        <scheme val="minor"/>
      </rPr>
      <t>H361d</t>
    </r>
    <r>
      <rPr>
        <sz val="12"/>
        <color theme="1"/>
        <rFont val="Aptos Narrow"/>
        <family val="2"/>
        <scheme val="minor"/>
      </rPr>
      <t xml:space="preserve">
H315
H373
H336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</si>
</sst>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0"/>
    <numFmt numFmtId="165" formatCode="0.0000000"/>
    <numFmt numFmtId="166" formatCode="#,##0.0"/>
    <numFmt numFmtId="167" formatCode="0.0"/>
    <numFmt numFmtId="168" formatCode="0.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name val="Arial"/>
      <family val="2"/>
    </font>
    <font>
      <sz val="12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0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0" fillId="5" borderId="1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8" fontId="0" fillId="3" borderId="4" xfId="0" applyNumberFormat="1" applyFill="1" applyBorder="1" applyAlignment="1">
      <alignment horizontal="center" vertical="center"/>
    </xf>
    <xf numFmtId="168" fontId="0" fillId="8" borderId="1" xfId="0" applyNumberFormat="1" applyFill="1" applyBorder="1" applyAlignment="1">
      <alignment horizontal="center" vertical="center"/>
    </xf>
    <xf numFmtId="168" fontId="0" fillId="6" borderId="1" xfId="0" applyNumberFormat="1" applyFill="1" applyBorder="1" applyAlignment="1">
      <alignment horizontal="center" vertical="center"/>
    </xf>
    <xf numFmtId="168" fontId="0" fillId="4" borderId="1" xfId="0" applyNumberForma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una Gomes" id="{8CEFAA18-2FC9-420E-B1E4-5FBF02C69FFE}" userId="S::bruna.gomes@toyotacaetano.pt::5b751fba-a0d2-43f9-b5bb-87bb69899270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4-10-03T16:18:17.39" personId="{8CEFAA18-2FC9-420E-B1E4-5FBF02C69FFE}" id="{8211B8A4-FFE6-4527-9369-1B56D0958754}">
    <text>Consumo 2023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FA720-D607-4B65-BAA0-32BE9AEB613F}">
  <dimension ref="A2:P116"/>
  <sheetViews>
    <sheetView tabSelected="1" zoomScale="70" zoomScaleNormal="70" workbookViewId="0">
      <pane ySplit="3" topLeftCell="A4" activePane="bottomLeft" state="frozen"/>
      <selection pane="bottomLeft" activeCell="K24" sqref="K24"/>
    </sheetView>
  </sheetViews>
  <sheetFormatPr defaultRowHeight="18" x14ac:dyDescent="0.3"/>
  <cols>
    <col min="1" max="1" width="10.88671875" customWidth="1"/>
    <col min="2" max="2" width="14.88671875" style="1" customWidth="1"/>
    <col min="3" max="3" width="54.44140625" style="28" bestFit="1" customWidth="1"/>
    <col min="4" max="4" width="10" style="28" bestFit="1" customWidth="1"/>
    <col min="5" max="5" width="4.88671875" style="28" bestFit="1" customWidth="1"/>
    <col min="6" max="6" width="20.33203125" style="28" bestFit="1" customWidth="1"/>
    <col min="7" max="7" width="13.109375" style="28" bestFit="1" customWidth="1"/>
    <col min="8" max="8" width="34.5546875" style="28" customWidth="1"/>
    <col min="9" max="9" width="8.33203125" style="3" bestFit="1" customWidth="1"/>
    <col min="10" max="10" width="13.33203125" style="3" bestFit="1" customWidth="1"/>
    <col min="11" max="11" width="64.5546875" style="30" bestFit="1" customWidth="1"/>
    <col min="12" max="12" width="4.88671875" customWidth="1"/>
  </cols>
  <sheetData>
    <row r="2" spans="1:15" ht="23.25" customHeight="1" x14ac:dyDescent="0.3">
      <c r="C2" s="60" t="s">
        <v>0</v>
      </c>
      <c r="D2" s="61" t="s">
        <v>1</v>
      </c>
      <c r="E2" s="61" t="s">
        <v>2</v>
      </c>
      <c r="F2" s="71" t="s">
        <v>3</v>
      </c>
      <c r="G2" s="61" t="s">
        <v>4</v>
      </c>
      <c r="H2" s="73" t="s">
        <v>5</v>
      </c>
      <c r="I2" s="63" t="s">
        <v>6</v>
      </c>
      <c r="J2" s="2" t="s">
        <v>7</v>
      </c>
      <c r="K2" s="65" t="s">
        <v>8</v>
      </c>
    </row>
    <row r="3" spans="1:15" ht="15.6" x14ac:dyDescent="0.3">
      <c r="C3" s="60"/>
      <c r="D3" s="62"/>
      <c r="E3" s="62"/>
      <c r="F3" s="72"/>
      <c r="G3" s="62"/>
      <c r="H3" s="74"/>
      <c r="I3" s="64"/>
      <c r="J3" s="4"/>
      <c r="K3" s="65"/>
    </row>
    <row r="4" spans="1:15" ht="31.2" x14ac:dyDescent="0.3">
      <c r="A4" s="66" t="s">
        <v>9</v>
      </c>
      <c r="B4" s="68" t="s">
        <v>10</v>
      </c>
      <c r="C4" s="5" t="s">
        <v>11</v>
      </c>
      <c r="D4" s="6">
        <v>1751</v>
      </c>
      <c r="E4" s="6" t="s">
        <v>12</v>
      </c>
      <c r="F4" s="7">
        <f>D4/1000</f>
        <v>1.7509999999999999</v>
      </c>
      <c r="G4" s="8">
        <v>0.39679999999999999</v>
      </c>
      <c r="H4" s="9" t="s">
        <v>13</v>
      </c>
      <c r="I4" s="10">
        <v>9.8000000000000004E-2</v>
      </c>
      <c r="J4" s="11">
        <f>F4*I4</f>
        <v>0.171598</v>
      </c>
      <c r="K4" s="12"/>
      <c r="M4" s="13"/>
    </row>
    <row r="5" spans="1:15" ht="62.4" x14ac:dyDescent="0.3">
      <c r="A5" s="66"/>
      <c r="B5" s="69"/>
      <c r="C5" s="5" t="s">
        <v>14</v>
      </c>
      <c r="D5" s="6">
        <v>112.14</v>
      </c>
      <c r="E5" s="6" t="s">
        <v>12</v>
      </c>
      <c r="F5" s="7">
        <f t="shared" ref="F5:F18" si="0">D5/1000</f>
        <v>0.11214</v>
      </c>
      <c r="G5" s="8">
        <v>0.05</v>
      </c>
      <c r="H5" s="14" t="s">
        <v>15</v>
      </c>
      <c r="I5" s="15">
        <v>0</v>
      </c>
      <c r="J5" s="11">
        <f t="shared" ref="J5:J58" si="1">F5*I5</f>
        <v>0</v>
      </c>
      <c r="K5" s="12"/>
      <c r="M5" s="13"/>
    </row>
    <row r="6" spans="1:15" ht="71.25" customHeight="1" x14ac:dyDescent="0.3">
      <c r="A6" s="66"/>
      <c r="B6" s="69"/>
      <c r="C6" s="5" t="s">
        <v>16</v>
      </c>
      <c r="D6" s="6">
        <v>5569.62</v>
      </c>
      <c r="E6" s="6" t="s">
        <v>12</v>
      </c>
      <c r="F6" s="7">
        <f t="shared" si="0"/>
        <v>5.5696199999999996</v>
      </c>
      <c r="G6" s="8">
        <v>1.2</v>
      </c>
      <c r="H6" s="14" t="s">
        <v>17</v>
      </c>
      <c r="I6" s="15">
        <v>0</v>
      </c>
      <c r="J6" s="11">
        <f t="shared" si="1"/>
        <v>0</v>
      </c>
      <c r="K6" s="12"/>
      <c r="M6" s="13"/>
    </row>
    <row r="7" spans="1:15" ht="62.4" x14ac:dyDescent="0.3">
      <c r="A7" s="66"/>
      <c r="B7" s="69"/>
      <c r="C7" s="5" t="s">
        <v>18</v>
      </c>
      <c r="D7" s="6">
        <v>560.70000000000005</v>
      </c>
      <c r="E7" s="6" t="s">
        <v>12</v>
      </c>
      <c r="F7" s="7">
        <f t="shared" si="0"/>
        <v>0.56070000000000009</v>
      </c>
      <c r="G7" s="8">
        <v>0.12</v>
      </c>
      <c r="H7" s="14" t="s">
        <v>19</v>
      </c>
      <c r="I7" s="15">
        <v>0</v>
      </c>
      <c r="J7" s="11">
        <f t="shared" si="1"/>
        <v>0</v>
      </c>
      <c r="K7" s="12"/>
      <c r="M7" s="13"/>
    </row>
    <row r="8" spans="1:15" ht="62.4" x14ac:dyDescent="0.3">
      <c r="A8" s="66"/>
      <c r="B8" s="69"/>
      <c r="C8" s="5" t="s">
        <v>20</v>
      </c>
      <c r="D8" s="6">
        <v>186.9</v>
      </c>
      <c r="E8" s="6" t="s">
        <v>12</v>
      </c>
      <c r="F8" s="7">
        <f t="shared" si="0"/>
        <v>0.18690000000000001</v>
      </c>
      <c r="G8" s="8">
        <v>0.05</v>
      </c>
      <c r="H8" s="14" t="s">
        <v>21</v>
      </c>
      <c r="I8" s="15">
        <v>0</v>
      </c>
      <c r="J8" s="11">
        <f t="shared" si="1"/>
        <v>0</v>
      </c>
      <c r="K8" s="12"/>
      <c r="M8" s="13"/>
      <c r="O8" s="16"/>
    </row>
    <row r="9" spans="1:15" x14ac:dyDescent="0.3">
      <c r="A9" s="66"/>
      <c r="B9" s="69"/>
      <c r="C9" s="5" t="s">
        <v>22</v>
      </c>
      <c r="D9" s="6">
        <v>185.6</v>
      </c>
      <c r="E9" s="6" t="s">
        <v>12</v>
      </c>
      <c r="F9" s="7">
        <f t="shared" si="0"/>
        <v>0.18559999999999999</v>
      </c>
      <c r="G9" s="8">
        <v>0.1</v>
      </c>
      <c r="H9" s="17" t="s">
        <v>23</v>
      </c>
      <c r="I9" s="15">
        <v>0</v>
      </c>
      <c r="J9" s="11">
        <f t="shared" si="1"/>
        <v>0</v>
      </c>
      <c r="K9" s="12"/>
      <c r="M9" s="13"/>
    </row>
    <row r="10" spans="1:15" ht="308.39999999999998" customHeight="1" x14ac:dyDescent="0.3">
      <c r="A10" s="66"/>
      <c r="B10" s="69"/>
      <c r="C10" s="5" t="s">
        <v>24</v>
      </c>
      <c r="D10" s="6">
        <v>2990.4</v>
      </c>
      <c r="E10" s="6" t="s">
        <v>12</v>
      </c>
      <c r="F10" s="7">
        <f t="shared" si="0"/>
        <v>2.9904000000000002</v>
      </c>
      <c r="G10" s="8">
        <v>1.35</v>
      </c>
      <c r="H10" s="14" t="s">
        <v>25</v>
      </c>
      <c r="I10" s="15">
        <v>0</v>
      </c>
      <c r="J10" s="11">
        <f t="shared" si="1"/>
        <v>0</v>
      </c>
      <c r="K10" s="55" t="s">
        <v>218</v>
      </c>
    </row>
    <row r="11" spans="1:15" ht="56.25" customHeight="1" x14ac:dyDescent="0.3">
      <c r="A11" s="66"/>
      <c r="B11" s="69"/>
      <c r="C11" s="5" t="s">
        <v>26</v>
      </c>
      <c r="D11" s="6">
        <v>2682.1</v>
      </c>
      <c r="E11" s="6" t="s">
        <v>12</v>
      </c>
      <c r="F11" s="7">
        <f t="shared" si="0"/>
        <v>2.6820999999999997</v>
      </c>
      <c r="G11" s="8">
        <v>1.2</v>
      </c>
      <c r="H11" s="14" t="s">
        <v>27</v>
      </c>
      <c r="I11" s="15">
        <v>0</v>
      </c>
      <c r="J11" s="11">
        <f t="shared" si="1"/>
        <v>0</v>
      </c>
      <c r="K11" s="12"/>
    </row>
    <row r="12" spans="1:15" ht="118.5" customHeight="1" x14ac:dyDescent="0.3">
      <c r="A12" s="66"/>
      <c r="B12" s="69"/>
      <c r="C12" s="5" t="s">
        <v>28</v>
      </c>
      <c r="D12" s="6">
        <v>588</v>
      </c>
      <c r="E12" s="6" t="s">
        <v>12</v>
      </c>
      <c r="F12" s="7">
        <f t="shared" si="0"/>
        <v>0.58799999999999997</v>
      </c>
      <c r="G12" s="8">
        <v>0.2</v>
      </c>
      <c r="H12" s="14" t="s">
        <v>29</v>
      </c>
      <c r="I12" s="15">
        <v>0</v>
      </c>
      <c r="J12" s="11">
        <f t="shared" si="1"/>
        <v>0</v>
      </c>
      <c r="K12" s="12"/>
    </row>
    <row r="13" spans="1:15" ht="78" customHeight="1" x14ac:dyDescent="0.3">
      <c r="A13" s="66"/>
      <c r="B13" s="69"/>
      <c r="C13" s="5" t="s">
        <v>30</v>
      </c>
      <c r="D13" s="6">
        <v>56.07</v>
      </c>
      <c r="E13" s="6" t="s">
        <v>12</v>
      </c>
      <c r="F13" s="7">
        <f t="shared" si="0"/>
        <v>5.6070000000000002E-2</v>
      </c>
      <c r="G13" s="8">
        <v>0.1</v>
      </c>
      <c r="H13" s="14" t="s">
        <v>31</v>
      </c>
      <c r="I13" s="15">
        <v>0</v>
      </c>
      <c r="J13" s="11">
        <f t="shared" si="1"/>
        <v>0</v>
      </c>
      <c r="K13" s="12"/>
    </row>
    <row r="14" spans="1:15" ht="86.25" customHeight="1" x14ac:dyDescent="0.3">
      <c r="A14" s="66"/>
      <c r="B14" s="69"/>
      <c r="C14" s="18" t="s">
        <v>32</v>
      </c>
      <c r="D14" s="6">
        <v>705</v>
      </c>
      <c r="E14" s="6" t="s">
        <v>33</v>
      </c>
      <c r="F14" s="7">
        <v>0.78254999999999997</v>
      </c>
      <c r="G14" s="8">
        <v>0.139955</v>
      </c>
      <c r="H14" s="14" t="s">
        <v>34</v>
      </c>
      <c r="I14" s="15">
        <v>0</v>
      </c>
      <c r="J14" s="11">
        <f t="shared" si="1"/>
        <v>0</v>
      </c>
      <c r="K14" s="12"/>
    </row>
    <row r="15" spans="1:15" ht="62.4" x14ac:dyDescent="0.3">
      <c r="A15" s="66"/>
      <c r="B15" s="69"/>
      <c r="C15" s="18" t="s">
        <v>35</v>
      </c>
      <c r="D15" s="6">
        <v>1200</v>
      </c>
      <c r="E15" s="6" t="s">
        <v>12</v>
      </c>
      <c r="F15" s="7">
        <f t="shared" si="0"/>
        <v>1.2</v>
      </c>
      <c r="G15" s="8">
        <v>1.2</v>
      </c>
      <c r="H15" s="14" t="s">
        <v>36</v>
      </c>
      <c r="I15" s="15">
        <v>0</v>
      </c>
      <c r="J15" s="11">
        <f t="shared" si="1"/>
        <v>0</v>
      </c>
      <c r="K15" s="12"/>
    </row>
    <row r="16" spans="1:15" ht="46.8" x14ac:dyDescent="0.3">
      <c r="A16" s="66"/>
      <c r="B16" s="69"/>
      <c r="C16" s="18" t="s">
        <v>37</v>
      </c>
      <c r="D16" s="6">
        <v>74.760000000000005</v>
      </c>
      <c r="E16" s="6" t="s">
        <v>12</v>
      </c>
      <c r="F16" s="7">
        <f t="shared" si="0"/>
        <v>7.4760000000000007E-2</v>
      </c>
      <c r="G16" s="8">
        <v>0.05</v>
      </c>
      <c r="H16" s="14" t="s">
        <v>38</v>
      </c>
      <c r="I16" s="15">
        <v>0</v>
      </c>
      <c r="J16" s="11">
        <f t="shared" si="1"/>
        <v>0</v>
      </c>
      <c r="K16" s="12"/>
    </row>
    <row r="17" spans="1:11" ht="15" customHeight="1" x14ac:dyDescent="0.3">
      <c r="A17" s="66"/>
      <c r="B17" s="69"/>
      <c r="C17" s="18" t="s">
        <v>39</v>
      </c>
      <c r="D17" s="6">
        <v>25</v>
      </c>
      <c r="E17" s="6" t="s">
        <v>12</v>
      </c>
      <c r="F17" s="7">
        <f t="shared" si="0"/>
        <v>2.5000000000000001E-2</v>
      </c>
      <c r="G17" s="8">
        <v>0.05</v>
      </c>
      <c r="H17" s="19" t="s">
        <v>40</v>
      </c>
      <c r="I17" s="15">
        <v>0</v>
      </c>
      <c r="J17" s="11">
        <f t="shared" si="1"/>
        <v>0</v>
      </c>
      <c r="K17" s="12"/>
    </row>
    <row r="18" spans="1:11" ht="63.75" customHeight="1" x14ac:dyDescent="0.3">
      <c r="A18" s="66"/>
      <c r="B18" s="69"/>
      <c r="C18" s="18" t="s">
        <v>41</v>
      </c>
      <c r="D18" s="6">
        <v>374</v>
      </c>
      <c r="E18" s="6" t="s">
        <v>42</v>
      </c>
      <c r="F18" s="7">
        <f t="shared" si="0"/>
        <v>0.374</v>
      </c>
      <c r="G18" s="20">
        <v>0.1578</v>
      </c>
      <c r="H18" s="14" t="s">
        <v>43</v>
      </c>
      <c r="I18" s="15">
        <v>0.99</v>
      </c>
      <c r="J18" s="11">
        <f t="shared" si="1"/>
        <v>0.37025999999999998</v>
      </c>
      <c r="K18" s="12"/>
    </row>
    <row r="19" spans="1:11" ht="48" customHeight="1" x14ac:dyDescent="0.3">
      <c r="A19" s="67"/>
      <c r="B19" s="21"/>
      <c r="C19" s="22"/>
      <c r="D19" s="22"/>
      <c r="E19" s="22"/>
      <c r="F19" s="22"/>
      <c r="G19" s="22"/>
      <c r="H19" s="23"/>
      <c r="I19" s="24"/>
      <c r="J19" s="54">
        <f>SUM(J4:J18)</f>
        <v>0.54185799999999995</v>
      </c>
      <c r="K19" s="25" t="s">
        <v>44</v>
      </c>
    </row>
    <row r="20" spans="1:11" ht="60" customHeight="1" x14ac:dyDescent="0.3">
      <c r="A20" s="66"/>
      <c r="B20" s="70" t="s">
        <v>45</v>
      </c>
      <c r="C20" s="5" t="s">
        <v>46</v>
      </c>
      <c r="D20" s="18">
        <v>565.29999999999995</v>
      </c>
      <c r="E20" s="18" t="s">
        <v>12</v>
      </c>
      <c r="F20" s="18">
        <f>D20/1000</f>
        <v>0.56529999999999991</v>
      </c>
      <c r="G20" s="18">
        <v>0.4</v>
      </c>
      <c r="H20" s="14" t="s">
        <v>47</v>
      </c>
      <c r="I20" s="15">
        <v>1</v>
      </c>
      <c r="J20" s="11">
        <f t="shared" si="1"/>
        <v>0.56529999999999991</v>
      </c>
      <c r="K20" s="12"/>
    </row>
    <row r="21" spans="1:11" ht="33" customHeight="1" x14ac:dyDescent="0.3">
      <c r="A21" s="66"/>
      <c r="B21" s="70"/>
      <c r="C21" s="5" t="s">
        <v>48</v>
      </c>
      <c r="D21" s="26">
        <v>915.81</v>
      </c>
      <c r="E21" s="18" t="s">
        <v>12</v>
      </c>
      <c r="F21" s="18">
        <f t="shared" ref="F21:F84" si="2">D21/1000</f>
        <v>0.9158099999999999</v>
      </c>
      <c r="G21" s="18">
        <v>0.2</v>
      </c>
      <c r="H21" s="19" t="s">
        <v>40</v>
      </c>
      <c r="I21" s="10">
        <v>0.998</v>
      </c>
      <c r="J21" s="11">
        <f t="shared" si="1"/>
        <v>0.91397837999999987</v>
      </c>
      <c r="K21" s="12"/>
    </row>
    <row r="22" spans="1:11" ht="115.5" customHeight="1" x14ac:dyDescent="0.3">
      <c r="A22" s="66"/>
      <c r="B22" s="70"/>
      <c r="C22" s="18" t="s">
        <v>49</v>
      </c>
      <c r="D22" s="6">
        <v>661</v>
      </c>
      <c r="E22" s="6" t="s">
        <v>12</v>
      </c>
      <c r="F22" s="18">
        <f t="shared" si="2"/>
        <v>0.66100000000000003</v>
      </c>
      <c r="G22" s="27">
        <v>0.1</v>
      </c>
      <c r="H22" s="14" t="s">
        <v>50</v>
      </c>
      <c r="I22" s="15">
        <v>0.4</v>
      </c>
      <c r="J22" s="11">
        <f t="shared" si="1"/>
        <v>0.26440000000000002</v>
      </c>
      <c r="K22" s="55" t="s">
        <v>221</v>
      </c>
    </row>
    <row r="23" spans="1:11" ht="165" customHeight="1" x14ac:dyDescent="0.3">
      <c r="A23" s="66"/>
      <c r="B23" s="70"/>
      <c r="C23" s="5" t="s">
        <v>51</v>
      </c>
      <c r="D23" s="18">
        <v>1509</v>
      </c>
      <c r="E23" s="18" t="s">
        <v>12</v>
      </c>
      <c r="F23" s="18">
        <f t="shared" si="2"/>
        <v>1.5089999999999999</v>
      </c>
      <c r="G23" s="18">
        <v>0.61960000000000004</v>
      </c>
      <c r="H23" s="14" t="s">
        <v>222</v>
      </c>
      <c r="I23" s="15">
        <v>1</v>
      </c>
      <c r="J23" s="11">
        <f t="shared" si="1"/>
        <v>1.5089999999999999</v>
      </c>
      <c r="K23" s="12"/>
    </row>
    <row r="24" spans="1:11" ht="81.75" customHeight="1" x14ac:dyDescent="0.3">
      <c r="A24" s="66"/>
      <c r="B24" s="70"/>
      <c r="C24" s="5" t="s">
        <v>52</v>
      </c>
      <c r="D24" s="26">
        <v>1383.06</v>
      </c>
      <c r="E24" s="18" t="s">
        <v>12</v>
      </c>
      <c r="F24" s="18">
        <f t="shared" si="2"/>
        <v>1.38306</v>
      </c>
      <c r="G24" s="18">
        <v>1.26</v>
      </c>
      <c r="H24" s="14" t="s">
        <v>53</v>
      </c>
      <c r="I24" s="15">
        <v>1</v>
      </c>
      <c r="J24" s="11">
        <f t="shared" si="1"/>
        <v>1.38306</v>
      </c>
      <c r="K24" s="12"/>
    </row>
    <row r="25" spans="1:11" ht="55.5" customHeight="1" x14ac:dyDescent="0.3">
      <c r="A25" s="66"/>
      <c r="B25" s="70"/>
      <c r="C25" s="5" t="s">
        <v>54</v>
      </c>
      <c r="D25" s="26">
        <v>448.56</v>
      </c>
      <c r="E25" s="18" t="s">
        <v>12</v>
      </c>
      <c r="F25" s="18">
        <f t="shared" si="2"/>
        <v>0.44856000000000001</v>
      </c>
      <c r="G25" s="18">
        <v>0.08</v>
      </c>
      <c r="H25" s="14" t="s">
        <v>55</v>
      </c>
      <c r="I25" s="15">
        <v>0</v>
      </c>
      <c r="J25" s="11">
        <f t="shared" si="1"/>
        <v>0</v>
      </c>
      <c r="K25" s="12"/>
    </row>
    <row r="26" spans="1:11" ht="168" customHeight="1" x14ac:dyDescent="0.3">
      <c r="A26" s="66"/>
      <c r="B26" s="70"/>
      <c r="C26" s="5" t="s">
        <v>56</v>
      </c>
      <c r="D26" s="26">
        <v>18.29</v>
      </c>
      <c r="E26" s="18" t="s">
        <v>12</v>
      </c>
      <c r="F26" s="18">
        <f t="shared" si="2"/>
        <v>1.8290000000000001E-2</v>
      </c>
      <c r="G26" s="18">
        <v>6.0000000000000001E-3</v>
      </c>
      <c r="H26" s="14" t="s">
        <v>57</v>
      </c>
      <c r="I26" s="15">
        <v>0.4</v>
      </c>
      <c r="J26" s="11">
        <f t="shared" si="1"/>
        <v>7.3160000000000005E-3</v>
      </c>
      <c r="K26" s="12"/>
    </row>
    <row r="27" spans="1:11" ht="111" customHeight="1" x14ac:dyDescent="0.3">
      <c r="A27" s="66"/>
      <c r="B27" s="70"/>
      <c r="C27" s="5" t="s">
        <v>58</v>
      </c>
      <c r="D27" s="26">
        <v>186</v>
      </c>
      <c r="E27" s="18" t="s">
        <v>12</v>
      </c>
      <c r="F27" s="18">
        <f t="shared" si="2"/>
        <v>0.186</v>
      </c>
      <c r="G27" s="18">
        <v>0.05</v>
      </c>
      <c r="H27" s="14" t="s">
        <v>59</v>
      </c>
      <c r="I27" s="15">
        <v>0</v>
      </c>
      <c r="J27" s="11">
        <f t="shared" si="1"/>
        <v>0</v>
      </c>
      <c r="K27" s="12"/>
    </row>
    <row r="28" spans="1:11" ht="98.25" customHeight="1" x14ac:dyDescent="0.3">
      <c r="A28" s="66"/>
      <c r="B28" s="70"/>
      <c r="C28" s="5" t="s">
        <v>60</v>
      </c>
      <c r="D28" s="26">
        <v>65.316000000000003</v>
      </c>
      <c r="E28" s="18" t="s">
        <v>12</v>
      </c>
      <c r="F28" s="18">
        <f t="shared" si="2"/>
        <v>6.5315999999999999E-2</v>
      </c>
      <c r="G28" s="18">
        <v>0.04</v>
      </c>
      <c r="H28" s="14" t="s">
        <v>61</v>
      </c>
      <c r="I28" s="15">
        <v>0.67</v>
      </c>
      <c r="J28" s="11">
        <f t="shared" si="1"/>
        <v>4.3761720000000004E-2</v>
      </c>
      <c r="K28" s="12"/>
    </row>
    <row r="29" spans="1:11" ht="68.25" customHeight="1" x14ac:dyDescent="0.3">
      <c r="A29" s="66"/>
      <c r="B29" s="70"/>
      <c r="C29" s="5" t="s">
        <v>62</v>
      </c>
      <c r="D29" s="26">
        <v>85.974000000000004</v>
      </c>
      <c r="E29" s="18" t="s">
        <v>63</v>
      </c>
      <c r="F29" s="18">
        <v>2.5989999999999999E-2</v>
      </c>
      <c r="G29" s="18">
        <v>2.1770000000000001E-2</v>
      </c>
      <c r="H29" s="14" t="s">
        <v>64</v>
      </c>
      <c r="I29" s="15">
        <v>0.92</v>
      </c>
      <c r="J29" s="11">
        <f t="shared" si="1"/>
        <v>2.3910799999999999E-2</v>
      </c>
      <c r="K29" s="12"/>
    </row>
    <row r="30" spans="1:11" ht="36.75" customHeight="1" x14ac:dyDescent="0.3">
      <c r="A30" s="66"/>
      <c r="B30" s="70"/>
      <c r="C30" s="5" t="s">
        <v>65</v>
      </c>
      <c r="D30" s="26">
        <v>4635.12</v>
      </c>
      <c r="E30" s="18" t="s">
        <v>12</v>
      </c>
      <c r="F30" s="18">
        <f t="shared" si="2"/>
        <v>4.6351199999999997</v>
      </c>
      <c r="G30" s="18">
        <v>1.25</v>
      </c>
      <c r="H30" s="28" t="s">
        <v>40</v>
      </c>
      <c r="I30" s="10">
        <v>3.7999999999999999E-2</v>
      </c>
      <c r="J30" s="11">
        <f t="shared" si="1"/>
        <v>0.17613456</v>
      </c>
      <c r="K30" s="12"/>
    </row>
    <row r="31" spans="1:11" ht="102.75" customHeight="1" x14ac:dyDescent="0.3">
      <c r="A31" s="66"/>
      <c r="B31" s="70"/>
      <c r="C31" s="5" t="s">
        <v>66</v>
      </c>
      <c r="D31" s="26">
        <v>3761.34</v>
      </c>
      <c r="E31" s="18" t="s">
        <v>12</v>
      </c>
      <c r="F31" s="18">
        <v>0.37613400000000002</v>
      </c>
      <c r="G31" s="18">
        <v>1.0149999999999999</v>
      </c>
      <c r="H31" s="14" t="s">
        <v>67</v>
      </c>
      <c r="I31" s="15">
        <v>0.36</v>
      </c>
      <c r="J31" s="11">
        <f>F31*I31</f>
        <v>0.13540824000000001</v>
      </c>
      <c r="K31" s="12"/>
    </row>
    <row r="32" spans="1:11" ht="103.5" customHeight="1" x14ac:dyDescent="0.3">
      <c r="A32" s="66"/>
      <c r="B32" s="70"/>
      <c r="C32" s="5" t="s">
        <v>68</v>
      </c>
      <c r="D32" s="26">
        <v>61.677</v>
      </c>
      <c r="E32" s="18" t="s">
        <v>63</v>
      </c>
      <c r="F32" s="18">
        <v>2.0230000000000001E-2</v>
      </c>
      <c r="G32" s="18">
        <v>3.9359999999999999E-2</v>
      </c>
      <c r="H32" s="14" t="s">
        <v>69</v>
      </c>
      <c r="I32" s="10">
        <v>0.82399999999999995</v>
      </c>
      <c r="J32" s="11">
        <f t="shared" si="1"/>
        <v>1.666952E-2</v>
      </c>
      <c r="K32" s="12"/>
    </row>
    <row r="33" spans="1:11" ht="33.75" customHeight="1" x14ac:dyDescent="0.3">
      <c r="A33" s="66"/>
      <c r="B33" s="70"/>
      <c r="C33" s="5" t="s">
        <v>70</v>
      </c>
      <c r="D33" s="26">
        <v>5442</v>
      </c>
      <c r="E33" s="18" t="s">
        <v>42</v>
      </c>
      <c r="F33" s="18">
        <f t="shared" si="2"/>
        <v>5.4420000000000002</v>
      </c>
      <c r="G33" s="18">
        <v>1.5808</v>
      </c>
      <c r="H33" s="14" t="s">
        <v>71</v>
      </c>
      <c r="I33" s="10">
        <v>2.8E-3</v>
      </c>
      <c r="J33" s="11">
        <f t="shared" si="1"/>
        <v>1.52376E-2</v>
      </c>
      <c r="K33" s="12"/>
    </row>
    <row r="34" spans="1:11" ht="104.25" customHeight="1" x14ac:dyDescent="0.3">
      <c r="A34" s="66"/>
      <c r="B34" s="70"/>
      <c r="C34" s="5" t="s">
        <v>72</v>
      </c>
      <c r="D34" s="26">
        <v>4661.1000000000004</v>
      </c>
      <c r="E34" s="18" t="s">
        <v>12</v>
      </c>
      <c r="F34" s="18">
        <f t="shared" si="2"/>
        <v>4.6611000000000002</v>
      </c>
      <c r="G34" s="18">
        <v>1.002</v>
      </c>
      <c r="H34" s="14" t="s">
        <v>67</v>
      </c>
      <c r="I34" s="15">
        <v>0.52</v>
      </c>
      <c r="J34" s="11">
        <f t="shared" si="1"/>
        <v>2.423772</v>
      </c>
      <c r="K34" s="12"/>
    </row>
    <row r="35" spans="1:11" ht="15" customHeight="1" x14ac:dyDescent="0.3">
      <c r="A35" s="66"/>
      <c r="B35" s="70"/>
      <c r="C35" s="5" t="s">
        <v>73</v>
      </c>
      <c r="D35" s="26">
        <v>1756.86</v>
      </c>
      <c r="E35" s="18" t="s">
        <v>12</v>
      </c>
      <c r="F35" s="18">
        <f t="shared" si="2"/>
        <v>1.7568599999999999</v>
      </c>
      <c r="G35" s="18">
        <v>0.3</v>
      </c>
      <c r="H35" s="19" t="s">
        <v>74</v>
      </c>
      <c r="I35" s="15">
        <v>0.6</v>
      </c>
      <c r="J35" s="11">
        <f t="shared" si="1"/>
        <v>1.0541159999999998</v>
      </c>
      <c r="K35" s="12"/>
    </row>
    <row r="36" spans="1:11" ht="15" customHeight="1" x14ac:dyDescent="0.3">
      <c r="A36" s="66"/>
      <c r="B36" s="70"/>
      <c r="C36" s="18" t="s">
        <v>75</v>
      </c>
      <c r="D36" s="18">
        <v>18129.3</v>
      </c>
      <c r="E36" s="18" t="s">
        <v>12</v>
      </c>
      <c r="F36" s="18">
        <f t="shared" si="2"/>
        <v>18.129300000000001</v>
      </c>
      <c r="G36" s="18">
        <v>5</v>
      </c>
      <c r="H36" s="19" t="s">
        <v>76</v>
      </c>
      <c r="I36" s="15">
        <v>0</v>
      </c>
      <c r="J36" s="11">
        <f t="shared" si="1"/>
        <v>0</v>
      </c>
      <c r="K36" s="12"/>
    </row>
    <row r="37" spans="1:11" ht="62.4" x14ac:dyDescent="0.3">
      <c r="A37" s="66"/>
      <c r="B37" s="70"/>
      <c r="C37" s="18" t="s">
        <v>77</v>
      </c>
      <c r="D37" s="18">
        <v>69.7</v>
      </c>
      <c r="E37" s="18" t="s">
        <v>12</v>
      </c>
      <c r="F37" s="18">
        <f t="shared" si="2"/>
        <v>6.9699999999999998E-2</v>
      </c>
      <c r="G37" s="29">
        <v>8.9999999999999993E-3</v>
      </c>
      <c r="H37" s="14" t="s">
        <v>78</v>
      </c>
      <c r="I37" s="15">
        <v>0.42</v>
      </c>
      <c r="J37" s="11">
        <f t="shared" si="1"/>
        <v>2.9273999999999998E-2</v>
      </c>
      <c r="K37" s="12"/>
    </row>
    <row r="38" spans="1:11" x14ac:dyDescent="0.3">
      <c r="A38" s="66"/>
      <c r="B38" s="70"/>
      <c r="C38" s="18" t="s">
        <v>79</v>
      </c>
      <c r="D38" s="18">
        <v>513.05999999999995</v>
      </c>
      <c r="E38" s="18" t="s">
        <v>12</v>
      </c>
      <c r="F38" s="18">
        <f t="shared" si="2"/>
        <v>0.51305999999999996</v>
      </c>
      <c r="G38" s="18">
        <v>0.5</v>
      </c>
      <c r="H38" s="14" t="s">
        <v>80</v>
      </c>
      <c r="I38" s="15">
        <v>0.05</v>
      </c>
      <c r="J38" s="11">
        <f t="shared" si="1"/>
        <v>2.5652999999999999E-2</v>
      </c>
      <c r="K38" s="12"/>
    </row>
    <row r="39" spans="1:11" ht="62.4" x14ac:dyDescent="0.3">
      <c r="A39" s="66"/>
      <c r="B39" s="70"/>
      <c r="C39" s="18" t="s">
        <v>81</v>
      </c>
      <c r="D39" s="18">
        <v>68.7</v>
      </c>
      <c r="E39" s="18" t="s">
        <v>12</v>
      </c>
      <c r="F39" s="18">
        <f t="shared" si="2"/>
        <v>6.8699999999999997E-2</v>
      </c>
      <c r="G39" s="29">
        <v>7.7499999999999999E-3</v>
      </c>
      <c r="H39" s="14" t="s">
        <v>82</v>
      </c>
      <c r="I39" s="15">
        <v>0.45</v>
      </c>
      <c r="J39" s="11">
        <f t="shared" si="1"/>
        <v>3.0914999999999998E-2</v>
      </c>
      <c r="K39" s="12"/>
    </row>
    <row r="40" spans="1:11" ht="183.75" customHeight="1" x14ac:dyDescent="0.3">
      <c r="A40" s="66"/>
      <c r="B40" s="70"/>
      <c r="C40" s="18" t="s">
        <v>83</v>
      </c>
      <c r="D40" s="18">
        <v>25.25</v>
      </c>
      <c r="E40" s="18" t="s">
        <v>42</v>
      </c>
      <c r="F40" s="18">
        <f t="shared" si="2"/>
        <v>2.5250000000000002E-2</v>
      </c>
      <c r="G40" s="29">
        <v>5.5599999999999998E-3</v>
      </c>
      <c r="H40" s="14" t="s">
        <v>84</v>
      </c>
      <c r="I40" s="15">
        <v>0.93799999999999994</v>
      </c>
      <c r="J40" s="11">
        <f t="shared" si="1"/>
        <v>2.3684500000000001E-2</v>
      </c>
      <c r="K40" s="12"/>
    </row>
    <row r="41" spans="1:11" ht="30" customHeight="1" x14ac:dyDescent="0.3">
      <c r="A41" s="66"/>
      <c r="B41" s="70"/>
      <c r="C41" s="18" t="s">
        <v>85</v>
      </c>
      <c r="D41" s="18">
        <v>706</v>
      </c>
      <c r="E41" s="18" t="s">
        <v>12</v>
      </c>
      <c r="F41" s="18">
        <f t="shared" si="2"/>
        <v>0.70599999999999996</v>
      </c>
      <c r="G41" s="18">
        <v>0.14979999999999999</v>
      </c>
      <c r="H41" s="14" t="s">
        <v>86</v>
      </c>
      <c r="I41" s="15">
        <v>0.04</v>
      </c>
      <c r="J41" s="11">
        <f t="shared" si="1"/>
        <v>2.8239999999999998E-2</v>
      </c>
      <c r="K41" s="12"/>
    </row>
    <row r="42" spans="1:11" ht="207" customHeight="1" x14ac:dyDescent="0.3">
      <c r="A42" s="66"/>
      <c r="B42" s="70"/>
      <c r="C42" s="18" t="s">
        <v>87</v>
      </c>
      <c r="D42" s="18">
        <v>58.3</v>
      </c>
      <c r="E42" s="18" t="s">
        <v>12</v>
      </c>
      <c r="F42" s="18">
        <f t="shared" si="2"/>
        <v>5.8299999999999998E-2</v>
      </c>
      <c r="G42" s="18">
        <v>0.06</v>
      </c>
      <c r="H42" s="14" t="s">
        <v>88</v>
      </c>
      <c r="I42" s="15">
        <v>1</v>
      </c>
      <c r="J42" s="11">
        <f>F42*I42</f>
        <v>5.8299999999999998E-2</v>
      </c>
      <c r="K42" s="12"/>
    </row>
    <row r="43" spans="1:11" ht="66.599999999999994" customHeight="1" x14ac:dyDescent="0.3">
      <c r="A43" s="30"/>
      <c r="B43" s="31"/>
      <c r="H43" s="31"/>
      <c r="I43" s="32"/>
      <c r="J43" s="53">
        <f>SUM(J20:J42)</f>
        <v>8.7281313199999992</v>
      </c>
      <c r="K43" s="33" t="s">
        <v>89</v>
      </c>
    </row>
    <row r="44" spans="1:11" ht="96" customHeight="1" x14ac:dyDescent="0.3">
      <c r="A44" s="56"/>
      <c r="B44" s="58" t="s">
        <v>90</v>
      </c>
      <c r="C44" s="5" t="s">
        <v>91</v>
      </c>
      <c r="D44" s="18">
        <v>26</v>
      </c>
      <c r="E44" s="18" t="s">
        <v>63</v>
      </c>
      <c r="F44" s="18">
        <v>9.3600000000000003E-3</v>
      </c>
      <c r="G44" s="18">
        <v>4.3200000000000001E-3</v>
      </c>
      <c r="H44" s="34" t="s">
        <v>92</v>
      </c>
      <c r="I44" s="15">
        <v>4.19E-2</v>
      </c>
      <c r="J44" s="11">
        <f t="shared" si="1"/>
        <v>3.9218400000000001E-4</v>
      </c>
      <c r="K44" s="12"/>
    </row>
    <row r="45" spans="1:11" ht="60.75" customHeight="1" x14ac:dyDescent="0.3">
      <c r="A45" s="57"/>
      <c r="B45" s="59"/>
      <c r="C45" s="18" t="s">
        <v>93</v>
      </c>
      <c r="D45" s="18">
        <v>74</v>
      </c>
      <c r="E45" s="18" t="s">
        <v>63</v>
      </c>
      <c r="F45" s="18">
        <v>2.7972E-2</v>
      </c>
      <c r="G45" s="18">
        <v>4.5360000000000001E-3</v>
      </c>
      <c r="H45" s="34" t="s">
        <v>94</v>
      </c>
      <c r="I45" s="10">
        <v>3.4200000000000001E-2</v>
      </c>
      <c r="J45" s="11">
        <f t="shared" si="1"/>
        <v>9.5664240000000009E-4</v>
      </c>
      <c r="K45" s="12"/>
    </row>
    <row r="46" spans="1:11" ht="111" customHeight="1" x14ac:dyDescent="0.3">
      <c r="A46" s="57"/>
      <c r="B46" s="59"/>
      <c r="C46" s="5" t="s">
        <v>95</v>
      </c>
      <c r="D46" s="18">
        <v>1</v>
      </c>
      <c r="E46" s="18" t="s">
        <v>63</v>
      </c>
      <c r="F46" s="18">
        <v>2.7500000000000002E-4</v>
      </c>
      <c r="G46" s="18">
        <v>2.7500000000000002E-4</v>
      </c>
      <c r="H46" s="34" t="s">
        <v>96</v>
      </c>
      <c r="I46" s="15">
        <v>0.03</v>
      </c>
      <c r="J46" s="11">
        <f t="shared" si="1"/>
        <v>8.2500000000000006E-6</v>
      </c>
      <c r="K46" s="12"/>
    </row>
    <row r="47" spans="1:11" ht="81" customHeight="1" x14ac:dyDescent="0.3">
      <c r="A47" s="57"/>
      <c r="B47" s="59"/>
      <c r="C47" s="5" t="s">
        <v>97</v>
      </c>
      <c r="D47" s="18">
        <v>6</v>
      </c>
      <c r="E47" s="18" t="s">
        <v>63</v>
      </c>
      <c r="F47" s="18">
        <v>1.8E-3</v>
      </c>
      <c r="G47" s="18">
        <v>1.8E-3</v>
      </c>
      <c r="H47" s="34" t="s">
        <v>98</v>
      </c>
      <c r="I47" s="15">
        <v>0.03</v>
      </c>
      <c r="J47" s="11">
        <f t="shared" si="1"/>
        <v>5.3999999999999998E-5</v>
      </c>
      <c r="K47" s="12"/>
    </row>
    <row r="48" spans="1:11" ht="129.75" customHeight="1" x14ac:dyDescent="0.3">
      <c r="A48" s="57"/>
      <c r="B48" s="59"/>
      <c r="C48" s="5" t="s">
        <v>99</v>
      </c>
      <c r="D48" s="35">
        <v>10</v>
      </c>
      <c r="E48" s="18" t="s">
        <v>63</v>
      </c>
      <c r="F48" s="18">
        <v>1.8175000000000001E-3</v>
      </c>
      <c r="G48" s="18">
        <v>1.8175000000000001E-3</v>
      </c>
      <c r="H48" s="34" t="s">
        <v>100</v>
      </c>
      <c r="I48" s="10">
        <v>0.9708</v>
      </c>
      <c r="J48" s="11">
        <f t="shared" si="1"/>
        <v>1.7644290000000001E-3</v>
      </c>
      <c r="K48" s="12"/>
    </row>
    <row r="49" spans="1:16" ht="201" customHeight="1" x14ac:dyDescent="0.3">
      <c r="A49" s="57"/>
      <c r="B49" s="59"/>
      <c r="C49" s="5" t="s">
        <v>101</v>
      </c>
      <c r="D49" s="35">
        <v>250</v>
      </c>
      <c r="E49" s="18" t="s">
        <v>63</v>
      </c>
      <c r="F49" s="18">
        <v>9.6000000000000002E-2</v>
      </c>
      <c r="G49" s="18">
        <v>9.6000000000000002E-2</v>
      </c>
      <c r="H49" s="34" t="s">
        <v>102</v>
      </c>
      <c r="I49" s="15">
        <v>0.02</v>
      </c>
      <c r="J49" s="11">
        <f t="shared" si="1"/>
        <v>1.92E-3</v>
      </c>
      <c r="K49" s="12"/>
    </row>
    <row r="50" spans="1:16" ht="153" customHeight="1" x14ac:dyDescent="0.3">
      <c r="A50" s="57"/>
      <c r="B50" s="59"/>
      <c r="C50" s="5" t="s">
        <v>103</v>
      </c>
      <c r="D50" s="18">
        <v>84.478999999999999</v>
      </c>
      <c r="E50" s="18" t="s">
        <v>63</v>
      </c>
      <c r="F50" s="18">
        <v>4.7308240000000001E-2</v>
      </c>
      <c r="G50" s="18">
        <v>2.8000000000000001E-2</v>
      </c>
      <c r="H50" s="34" t="s">
        <v>104</v>
      </c>
      <c r="I50" s="15">
        <v>0</v>
      </c>
      <c r="J50" s="11">
        <f t="shared" si="1"/>
        <v>0</v>
      </c>
      <c r="K50" s="12"/>
    </row>
    <row r="51" spans="1:16" ht="292.5" customHeight="1" x14ac:dyDescent="0.3">
      <c r="A51" s="57"/>
      <c r="B51" s="59"/>
      <c r="C51" s="5" t="s">
        <v>105</v>
      </c>
      <c r="D51" s="18">
        <v>273.04000000000002</v>
      </c>
      <c r="E51" s="18" t="s">
        <v>12</v>
      </c>
      <c r="F51" s="18">
        <f t="shared" ref="F51" si="3">D51/1000</f>
        <v>0.27304</v>
      </c>
      <c r="G51" s="18">
        <v>0.05</v>
      </c>
      <c r="H51" s="34" t="s">
        <v>106</v>
      </c>
      <c r="I51" s="15">
        <v>0</v>
      </c>
      <c r="J51" s="11">
        <f t="shared" si="1"/>
        <v>0</v>
      </c>
      <c r="K51" s="36"/>
    </row>
    <row r="52" spans="1:16" ht="292.5" customHeight="1" x14ac:dyDescent="0.3">
      <c r="A52" s="57"/>
      <c r="B52" s="59"/>
      <c r="C52" s="5" t="s">
        <v>107</v>
      </c>
      <c r="D52" s="18">
        <v>24</v>
      </c>
      <c r="E52" s="18" t="s">
        <v>63</v>
      </c>
      <c r="F52" s="18">
        <v>1.9199999999999998E-2</v>
      </c>
      <c r="G52" s="18">
        <v>1.9199999999999998E-2</v>
      </c>
      <c r="H52" s="34" t="s">
        <v>108</v>
      </c>
      <c r="I52" s="15">
        <v>1</v>
      </c>
      <c r="J52" s="11">
        <f t="shared" si="1"/>
        <v>1.9199999999999998E-2</v>
      </c>
      <c r="K52" s="36"/>
    </row>
    <row r="53" spans="1:16" ht="315" customHeight="1" x14ac:dyDescent="0.3">
      <c r="A53" s="57"/>
      <c r="B53" s="59"/>
      <c r="C53" s="5" t="s">
        <v>109</v>
      </c>
      <c r="D53" s="18">
        <v>50.463000000000001</v>
      </c>
      <c r="E53" s="18" t="s">
        <v>63</v>
      </c>
      <c r="F53" s="18">
        <v>5.1472000000000002E-3</v>
      </c>
      <c r="G53" s="37">
        <v>2.0400000000000001E-3</v>
      </c>
      <c r="H53" s="34" t="s">
        <v>110</v>
      </c>
      <c r="I53" s="10">
        <v>0.60799999999999998</v>
      </c>
      <c r="J53" s="11">
        <f t="shared" si="1"/>
        <v>3.1294976E-3</v>
      </c>
      <c r="K53" s="12"/>
    </row>
    <row r="54" spans="1:16" ht="246.75" customHeight="1" x14ac:dyDescent="0.3">
      <c r="A54" s="57"/>
      <c r="B54" s="59"/>
      <c r="C54" s="5" t="s">
        <v>111</v>
      </c>
      <c r="D54" s="18">
        <v>105.47</v>
      </c>
      <c r="E54" s="18" t="s">
        <v>63</v>
      </c>
      <c r="F54" s="18">
        <v>1.0230599999999999E-2</v>
      </c>
      <c r="G54" s="37">
        <v>3.8800000000000002E-3</v>
      </c>
      <c r="H54" s="34" t="s">
        <v>112</v>
      </c>
      <c r="I54" s="15">
        <v>0.68</v>
      </c>
      <c r="J54" s="11">
        <f>F54*I54</f>
        <v>6.9568080000000001E-3</v>
      </c>
      <c r="K54" s="12"/>
    </row>
    <row r="55" spans="1:16" ht="146.25" customHeight="1" x14ac:dyDescent="0.3">
      <c r="A55" s="57"/>
      <c r="B55" s="59"/>
      <c r="C55" s="5" t="s">
        <v>113</v>
      </c>
      <c r="D55" s="18">
        <v>1869</v>
      </c>
      <c r="E55" s="18" t="s">
        <v>63</v>
      </c>
      <c r="F55" s="18">
        <v>0.7300314</v>
      </c>
      <c r="G55" s="18">
        <v>0.23436000000000001</v>
      </c>
      <c r="H55" s="34" t="s">
        <v>114</v>
      </c>
      <c r="I55" s="10">
        <v>2E-3</v>
      </c>
      <c r="J55" s="11">
        <f t="shared" si="1"/>
        <v>1.4600628000000001E-3</v>
      </c>
      <c r="K55" s="12"/>
    </row>
    <row r="56" spans="1:16" ht="15.75" customHeight="1" x14ac:dyDescent="0.3">
      <c r="A56" s="57"/>
      <c r="B56" s="59"/>
      <c r="C56" s="5" t="s">
        <v>115</v>
      </c>
      <c r="D56" s="18">
        <v>3812</v>
      </c>
      <c r="E56" s="18" t="s">
        <v>63</v>
      </c>
      <c r="F56" s="18">
        <v>0.51500000000000001</v>
      </c>
      <c r="G56" s="18">
        <v>0.08</v>
      </c>
      <c r="H56" s="18" t="s">
        <v>40</v>
      </c>
      <c r="I56" s="15">
        <v>0</v>
      </c>
      <c r="J56" s="11">
        <f t="shared" si="1"/>
        <v>0</v>
      </c>
      <c r="K56" s="12"/>
    </row>
    <row r="57" spans="1:16" ht="15.75" customHeight="1" x14ac:dyDescent="0.3">
      <c r="A57" s="57"/>
      <c r="B57" s="59"/>
      <c r="C57" s="5" t="s">
        <v>116</v>
      </c>
      <c r="D57" s="18">
        <v>11140</v>
      </c>
      <c r="E57" s="18" t="s">
        <v>63</v>
      </c>
      <c r="F57" s="18">
        <v>2.2280000000000002</v>
      </c>
      <c r="G57" s="18">
        <v>0.96</v>
      </c>
      <c r="H57" s="18" t="s">
        <v>40</v>
      </c>
      <c r="I57" s="15">
        <v>0</v>
      </c>
      <c r="J57" s="11">
        <f t="shared" si="1"/>
        <v>0</v>
      </c>
      <c r="K57" s="12"/>
    </row>
    <row r="58" spans="1:16" ht="160.94999999999999" customHeight="1" x14ac:dyDescent="0.3">
      <c r="A58" s="57"/>
      <c r="B58" s="59"/>
      <c r="C58" s="5" t="s">
        <v>117</v>
      </c>
      <c r="D58" s="18">
        <v>154.47</v>
      </c>
      <c r="E58" s="18" t="s">
        <v>12</v>
      </c>
      <c r="F58" s="18">
        <f t="shared" ref="F58" si="4">D58/1000</f>
        <v>0.15447</v>
      </c>
      <c r="G58" s="18">
        <v>0.05</v>
      </c>
      <c r="H58" s="34" t="s">
        <v>118</v>
      </c>
      <c r="I58" s="15">
        <v>0</v>
      </c>
      <c r="J58" s="11">
        <f t="shared" si="1"/>
        <v>0</v>
      </c>
      <c r="K58" s="55" t="s">
        <v>217</v>
      </c>
    </row>
    <row r="59" spans="1:16" ht="42" customHeight="1" x14ac:dyDescent="0.3">
      <c r="A59" s="30"/>
      <c r="B59" s="31"/>
      <c r="H59" s="31"/>
      <c r="I59" s="32"/>
      <c r="J59" s="52">
        <f>SUM(J44:J58)</f>
        <v>3.58418738E-2</v>
      </c>
      <c r="K59" s="38" t="s">
        <v>119</v>
      </c>
    </row>
    <row r="60" spans="1:16" ht="34.5" customHeight="1" x14ac:dyDescent="0.3">
      <c r="A60" s="81" t="s">
        <v>216</v>
      </c>
      <c r="B60" s="82"/>
      <c r="C60" s="5" t="s">
        <v>120</v>
      </c>
      <c r="D60" s="18">
        <v>111</v>
      </c>
      <c r="E60" s="18" t="s">
        <v>12</v>
      </c>
      <c r="F60" s="18">
        <f t="shared" si="2"/>
        <v>0.111</v>
      </c>
      <c r="G60" s="18">
        <v>0.22256000000000001</v>
      </c>
      <c r="H60" s="39" t="s">
        <v>121</v>
      </c>
      <c r="I60" s="10">
        <v>0.27100000000000002</v>
      </c>
      <c r="J60" s="11">
        <f t="shared" ref="J60:J106" si="5">F60*I60</f>
        <v>3.0081000000000004E-2</v>
      </c>
      <c r="K60" s="12"/>
      <c r="P60" s="13"/>
    </row>
    <row r="61" spans="1:16" ht="15.75" customHeight="1" x14ac:dyDescent="0.3">
      <c r="A61" s="81"/>
      <c r="B61" s="82"/>
      <c r="C61" s="5" t="s">
        <v>122</v>
      </c>
      <c r="D61" s="18">
        <v>40</v>
      </c>
      <c r="E61" s="18" t="s">
        <v>12</v>
      </c>
      <c r="F61" s="18">
        <f t="shared" si="2"/>
        <v>0.04</v>
      </c>
      <c r="G61" s="18">
        <v>0.1</v>
      </c>
      <c r="H61" s="34" t="s">
        <v>80</v>
      </c>
      <c r="I61" s="15">
        <v>0</v>
      </c>
      <c r="J61" s="11">
        <f t="shared" si="5"/>
        <v>0</v>
      </c>
      <c r="K61" s="12"/>
    </row>
    <row r="62" spans="1:16" ht="15.75" customHeight="1" x14ac:dyDescent="0.3">
      <c r="A62" s="81"/>
      <c r="B62" s="82"/>
      <c r="C62" s="5" t="s">
        <v>123</v>
      </c>
      <c r="D62" s="18">
        <v>40</v>
      </c>
      <c r="E62" s="18" t="s">
        <v>12</v>
      </c>
      <c r="F62" s="18">
        <f t="shared" si="2"/>
        <v>0.04</v>
      </c>
      <c r="G62" s="18">
        <v>0.16</v>
      </c>
      <c r="H62" s="34" t="s">
        <v>124</v>
      </c>
      <c r="I62" s="15">
        <v>0</v>
      </c>
      <c r="J62" s="11">
        <f t="shared" si="5"/>
        <v>0</v>
      </c>
      <c r="K62" s="12"/>
    </row>
    <row r="63" spans="1:16" ht="38.25" hidden="1" customHeight="1" x14ac:dyDescent="0.3">
      <c r="A63" s="81"/>
      <c r="B63" s="82"/>
      <c r="C63" s="5" t="s">
        <v>125</v>
      </c>
      <c r="D63" s="18">
        <v>2.0169999999999999</v>
      </c>
      <c r="E63" s="18" t="s">
        <v>12</v>
      </c>
      <c r="F63" s="18">
        <f t="shared" si="2"/>
        <v>2.0169999999999997E-3</v>
      </c>
      <c r="G63" s="18">
        <v>2.05785E-2</v>
      </c>
      <c r="H63" s="34" t="s">
        <v>126</v>
      </c>
      <c r="I63" s="10">
        <v>0.96299999999999997</v>
      </c>
      <c r="J63" s="11">
        <f t="shared" si="5"/>
        <v>1.9423709999999996E-3</v>
      </c>
      <c r="K63" s="12"/>
    </row>
    <row r="64" spans="1:16" ht="52.5" customHeight="1" x14ac:dyDescent="0.3">
      <c r="A64" s="81"/>
      <c r="B64" s="82"/>
      <c r="C64" s="5" t="s">
        <v>127</v>
      </c>
      <c r="D64" s="18">
        <v>783</v>
      </c>
      <c r="E64" s="18" t="s">
        <v>12</v>
      </c>
      <c r="F64" s="18">
        <f t="shared" si="2"/>
        <v>0.78300000000000003</v>
      </c>
      <c r="G64" s="18">
        <v>0.13996</v>
      </c>
      <c r="H64" s="39" t="s">
        <v>128</v>
      </c>
      <c r="I64" s="15">
        <v>0</v>
      </c>
      <c r="J64" s="11">
        <f t="shared" si="5"/>
        <v>0</v>
      </c>
      <c r="K64" s="12"/>
    </row>
    <row r="65" spans="1:11" ht="126" customHeight="1" x14ac:dyDescent="0.3">
      <c r="A65" s="81"/>
      <c r="B65" s="82"/>
      <c r="C65" s="18" t="s">
        <v>129</v>
      </c>
      <c r="D65" s="18">
        <v>605</v>
      </c>
      <c r="E65" s="18" t="s">
        <v>12</v>
      </c>
      <c r="F65" s="18">
        <f t="shared" si="2"/>
        <v>0.60499999999999998</v>
      </c>
      <c r="G65" s="18">
        <v>9.8424999999999999E-2</v>
      </c>
      <c r="H65" s="34" t="s">
        <v>130</v>
      </c>
      <c r="I65" s="15">
        <v>1</v>
      </c>
      <c r="J65" s="11">
        <f t="shared" si="5"/>
        <v>0.60499999999999998</v>
      </c>
      <c r="K65" s="12"/>
    </row>
    <row r="66" spans="1:11" ht="40.5" customHeight="1" x14ac:dyDescent="0.3">
      <c r="A66" s="81"/>
      <c r="B66" s="82"/>
      <c r="C66" s="40" t="s">
        <v>131</v>
      </c>
      <c r="D66" s="18">
        <v>118</v>
      </c>
      <c r="E66" s="18" t="s">
        <v>12</v>
      </c>
      <c r="F66" s="18">
        <f t="shared" si="2"/>
        <v>0.11799999999999999</v>
      </c>
      <c r="G66" s="18">
        <v>5.0662400000000003E-2</v>
      </c>
      <c r="H66" s="34" t="s">
        <v>132</v>
      </c>
      <c r="I66" s="15">
        <v>1</v>
      </c>
      <c r="J66" s="11">
        <f t="shared" si="5"/>
        <v>0.11799999999999999</v>
      </c>
      <c r="K66" s="12"/>
    </row>
    <row r="67" spans="1:11" ht="15" customHeight="1" x14ac:dyDescent="0.3">
      <c r="A67" s="81"/>
      <c r="B67" s="82"/>
      <c r="C67" s="18" t="s">
        <v>133</v>
      </c>
      <c r="D67" s="18">
        <v>21.9</v>
      </c>
      <c r="E67" s="18" t="s">
        <v>12</v>
      </c>
      <c r="F67" s="18">
        <f t="shared" si="2"/>
        <v>2.1899999999999999E-2</v>
      </c>
      <c r="G67" s="18">
        <v>1.2E-2</v>
      </c>
      <c r="H67" s="18" t="s">
        <v>134</v>
      </c>
      <c r="I67" s="15">
        <v>0.55000000000000004</v>
      </c>
      <c r="J67" s="11">
        <f t="shared" si="5"/>
        <v>1.2045E-2</v>
      </c>
      <c r="K67" s="12"/>
    </row>
    <row r="68" spans="1:11" ht="93" customHeight="1" x14ac:dyDescent="0.3">
      <c r="A68" s="81"/>
      <c r="B68" s="82"/>
      <c r="C68" s="18" t="s">
        <v>135</v>
      </c>
      <c r="D68" s="18">
        <v>5095</v>
      </c>
      <c r="E68" s="18" t="s">
        <v>12</v>
      </c>
      <c r="F68" s="18">
        <f t="shared" si="2"/>
        <v>5.0949999999999998</v>
      </c>
      <c r="G68" s="18">
        <v>1.2170000000000001</v>
      </c>
      <c r="H68" s="34" t="s">
        <v>136</v>
      </c>
      <c r="I68" s="15">
        <v>0</v>
      </c>
      <c r="J68" s="11">
        <f t="shared" si="5"/>
        <v>0</v>
      </c>
      <c r="K68" s="12"/>
    </row>
    <row r="69" spans="1:11" ht="70.5" customHeight="1" x14ac:dyDescent="0.3">
      <c r="A69" s="81"/>
      <c r="B69" s="82"/>
      <c r="C69" s="18" t="s">
        <v>137</v>
      </c>
      <c r="D69" s="18">
        <v>4104</v>
      </c>
      <c r="E69" s="18" t="s">
        <v>12</v>
      </c>
      <c r="F69" s="18">
        <f t="shared" si="2"/>
        <v>4.1040000000000001</v>
      </c>
      <c r="G69" s="18">
        <v>1.38</v>
      </c>
      <c r="H69" s="34" t="s">
        <v>38</v>
      </c>
      <c r="I69" s="15">
        <v>0</v>
      </c>
      <c r="J69" s="11">
        <f t="shared" si="5"/>
        <v>0</v>
      </c>
      <c r="K69" s="12"/>
    </row>
    <row r="70" spans="1:11" ht="46.8" x14ac:dyDescent="0.3">
      <c r="A70" s="81"/>
      <c r="B70" s="82"/>
      <c r="C70" s="18" t="s">
        <v>138</v>
      </c>
      <c r="D70" s="18">
        <v>2551</v>
      </c>
      <c r="E70" s="18" t="s">
        <v>12</v>
      </c>
      <c r="F70" s="18">
        <f t="shared" si="2"/>
        <v>2.5510000000000002</v>
      </c>
      <c r="G70" s="18">
        <v>1</v>
      </c>
      <c r="H70" s="34" t="s">
        <v>139</v>
      </c>
      <c r="I70" s="15">
        <v>0</v>
      </c>
      <c r="J70" s="11">
        <f t="shared" si="5"/>
        <v>0</v>
      </c>
      <c r="K70" s="12"/>
    </row>
    <row r="71" spans="1:11" ht="31.2" x14ac:dyDescent="0.3">
      <c r="A71" s="81"/>
      <c r="B71" s="82"/>
      <c r="C71" s="18" t="s">
        <v>140</v>
      </c>
      <c r="D71" s="18">
        <v>4488</v>
      </c>
      <c r="E71" s="18" t="s">
        <v>12</v>
      </c>
      <c r="F71" s="18">
        <f t="shared" si="2"/>
        <v>4.4880000000000004</v>
      </c>
      <c r="G71" s="18">
        <v>1.2</v>
      </c>
      <c r="H71" s="34" t="s">
        <v>141</v>
      </c>
      <c r="I71" s="15">
        <v>0</v>
      </c>
      <c r="J71" s="11">
        <f t="shared" si="5"/>
        <v>0</v>
      </c>
      <c r="K71" s="12"/>
    </row>
    <row r="72" spans="1:11" ht="90.75" customHeight="1" x14ac:dyDescent="0.3">
      <c r="A72" s="81"/>
      <c r="B72" s="82"/>
      <c r="C72" s="18" t="s">
        <v>142</v>
      </c>
      <c r="D72" s="18">
        <v>2</v>
      </c>
      <c r="E72" s="18" t="s">
        <v>42</v>
      </c>
      <c r="F72" s="18">
        <f t="shared" si="2"/>
        <v>2E-3</v>
      </c>
      <c r="G72" s="18">
        <v>9.8999999999999999E-4</v>
      </c>
      <c r="H72" s="34" t="s">
        <v>143</v>
      </c>
      <c r="I72" s="15">
        <v>0.64470000000000005</v>
      </c>
      <c r="J72" s="11">
        <f t="shared" si="5"/>
        <v>1.2894000000000002E-3</v>
      </c>
      <c r="K72" s="12"/>
    </row>
    <row r="73" spans="1:11" ht="22.5" customHeight="1" x14ac:dyDescent="0.3">
      <c r="A73" s="81"/>
      <c r="B73" s="82"/>
      <c r="C73" s="18" t="s">
        <v>144</v>
      </c>
      <c r="D73" s="18">
        <v>75</v>
      </c>
      <c r="E73" s="18" t="s">
        <v>12</v>
      </c>
      <c r="F73" s="18">
        <f t="shared" si="2"/>
        <v>7.4999999999999997E-2</v>
      </c>
      <c r="G73" s="18">
        <v>0.5</v>
      </c>
      <c r="H73" s="18" t="s">
        <v>40</v>
      </c>
      <c r="I73" s="15">
        <v>0</v>
      </c>
      <c r="J73" s="11">
        <f t="shared" si="5"/>
        <v>0</v>
      </c>
      <c r="K73" s="12"/>
    </row>
    <row r="74" spans="1:11" ht="92.25" customHeight="1" x14ac:dyDescent="0.3">
      <c r="A74" s="81"/>
      <c r="B74" s="82"/>
      <c r="C74" s="18" t="s">
        <v>145</v>
      </c>
      <c r="D74" s="18">
        <v>1568</v>
      </c>
      <c r="E74" s="18" t="s">
        <v>12</v>
      </c>
      <c r="F74" s="18">
        <f t="shared" si="2"/>
        <v>1.5680000000000001</v>
      </c>
      <c r="G74" s="18">
        <v>10.14</v>
      </c>
      <c r="H74" s="34" t="s">
        <v>146</v>
      </c>
      <c r="I74" s="15">
        <v>0</v>
      </c>
      <c r="J74" s="11">
        <f t="shared" si="5"/>
        <v>0</v>
      </c>
      <c r="K74" s="12"/>
    </row>
    <row r="75" spans="1:11" ht="15" customHeight="1" x14ac:dyDescent="0.3">
      <c r="A75" s="81"/>
      <c r="B75" s="82"/>
      <c r="C75" s="18" t="s">
        <v>147</v>
      </c>
      <c r="D75" s="18">
        <v>308</v>
      </c>
      <c r="E75" s="18" t="s">
        <v>12</v>
      </c>
      <c r="F75" s="18">
        <f t="shared" si="2"/>
        <v>0.308</v>
      </c>
      <c r="G75" s="18">
        <v>0.17499999999999999</v>
      </c>
      <c r="H75" s="18" t="s">
        <v>148</v>
      </c>
      <c r="I75" s="15">
        <v>0</v>
      </c>
      <c r="J75" s="11">
        <f t="shared" si="5"/>
        <v>0</v>
      </c>
      <c r="K75" s="12"/>
    </row>
    <row r="76" spans="1:11" ht="122.25" customHeight="1" x14ac:dyDescent="0.3">
      <c r="A76" s="81"/>
      <c r="B76" s="82"/>
      <c r="C76" s="18" t="s">
        <v>149</v>
      </c>
      <c r="D76" s="18">
        <v>77</v>
      </c>
      <c r="E76" s="18" t="s">
        <v>12</v>
      </c>
      <c r="F76" s="18">
        <f t="shared" si="2"/>
        <v>7.6999999999999999E-2</v>
      </c>
      <c r="G76" s="41">
        <v>5.1060000000000001E-2</v>
      </c>
      <c r="H76" s="34" t="s">
        <v>150</v>
      </c>
      <c r="I76" s="15">
        <v>0</v>
      </c>
      <c r="J76" s="11">
        <f t="shared" si="5"/>
        <v>0</v>
      </c>
      <c r="K76" s="12"/>
    </row>
    <row r="77" spans="1:11" ht="249" customHeight="1" x14ac:dyDescent="0.3">
      <c r="A77" s="81"/>
      <c r="B77" s="82"/>
      <c r="C77" s="34" t="s">
        <v>151</v>
      </c>
      <c r="D77" s="18">
        <v>76</v>
      </c>
      <c r="E77" s="18" t="s">
        <v>12</v>
      </c>
      <c r="F77" s="18">
        <f t="shared" si="2"/>
        <v>7.5999999999999998E-2</v>
      </c>
      <c r="G77" s="18">
        <v>2.53E-2</v>
      </c>
      <c r="H77" s="34" t="s">
        <v>152</v>
      </c>
      <c r="I77" s="15">
        <v>0</v>
      </c>
      <c r="J77" s="11">
        <f t="shared" si="5"/>
        <v>0</v>
      </c>
      <c r="K77" s="12"/>
    </row>
    <row r="78" spans="1:11" ht="105.75" customHeight="1" x14ac:dyDescent="0.3">
      <c r="A78" s="81"/>
      <c r="B78" s="82"/>
      <c r="C78" s="5" t="s">
        <v>153</v>
      </c>
      <c r="D78" s="18">
        <v>15</v>
      </c>
      <c r="E78" s="18" t="s">
        <v>33</v>
      </c>
      <c r="F78" s="34">
        <v>1.2E-2</v>
      </c>
      <c r="G78" s="34">
        <v>4.0000000000000001E-3</v>
      </c>
      <c r="H78" s="34" t="s">
        <v>154</v>
      </c>
      <c r="I78" s="15">
        <v>0</v>
      </c>
      <c r="J78" s="11">
        <v>0</v>
      </c>
      <c r="K78" s="12"/>
    </row>
    <row r="79" spans="1:11" ht="135.75" customHeight="1" x14ac:dyDescent="0.3">
      <c r="A79" s="81"/>
      <c r="B79" s="82"/>
      <c r="C79" s="5" t="s">
        <v>155</v>
      </c>
      <c r="D79" s="18">
        <v>57</v>
      </c>
      <c r="E79" s="18" t="s">
        <v>12</v>
      </c>
      <c r="F79" s="18">
        <f t="shared" si="2"/>
        <v>5.7000000000000002E-2</v>
      </c>
      <c r="G79" s="18">
        <v>3.9600000000000003E-2</v>
      </c>
      <c r="H79" s="34" t="s">
        <v>156</v>
      </c>
      <c r="I79" s="15">
        <v>0</v>
      </c>
      <c r="J79" s="11">
        <f t="shared" si="5"/>
        <v>0</v>
      </c>
      <c r="K79" s="12"/>
    </row>
    <row r="80" spans="1:11" ht="31.2" x14ac:dyDescent="0.3">
      <c r="A80" s="81"/>
      <c r="B80" s="82"/>
      <c r="C80" s="5" t="s">
        <v>157</v>
      </c>
      <c r="D80" s="18">
        <v>20</v>
      </c>
      <c r="E80" s="18" t="s">
        <v>63</v>
      </c>
      <c r="F80" s="18">
        <v>5.4400000000000004E-3</v>
      </c>
      <c r="G80" s="18">
        <v>1.9040000000000001E-3</v>
      </c>
      <c r="H80" s="34" t="s">
        <v>158</v>
      </c>
      <c r="I80" s="10">
        <v>1</v>
      </c>
      <c r="J80" s="11">
        <f t="shared" si="5"/>
        <v>5.4400000000000004E-3</v>
      </c>
      <c r="K80" s="12"/>
    </row>
    <row r="81" spans="1:11" x14ac:dyDescent="0.3">
      <c r="A81" s="81"/>
      <c r="B81" s="82"/>
      <c r="C81" s="5" t="s">
        <v>159</v>
      </c>
      <c r="D81" s="18">
        <v>34.6</v>
      </c>
      <c r="E81" s="18" t="s">
        <v>63</v>
      </c>
      <c r="F81" s="18">
        <v>9.9648E-2</v>
      </c>
      <c r="G81" s="18">
        <v>2.8799999999999999E-2</v>
      </c>
      <c r="H81" s="42" t="s">
        <v>121</v>
      </c>
      <c r="I81" s="10">
        <v>0.29499999999999998</v>
      </c>
      <c r="J81" s="11">
        <f t="shared" si="5"/>
        <v>2.9396159999999998E-2</v>
      </c>
      <c r="K81" s="12"/>
    </row>
    <row r="82" spans="1:11" ht="62.4" x14ac:dyDescent="0.3">
      <c r="A82" s="81"/>
      <c r="B82" s="82"/>
      <c r="C82" s="5" t="s">
        <v>160</v>
      </c>
      <c r="D82" s="18">
        <v>1299</v>
      </c>
      <c r="E82" s="18" t="s">
        <v>12</v>
      </c>
      <c r="F82" s="18">
        <f t="shared" si="2"/>
        <v>1.2989999999999999</v>
      </c>
      <c r="G82" s="18">
        <v>0.83199999999999996</v>
      </c>
      <c r="H82" s="34" t="s">
        <v>161</v>
      </c>
      <c r="I82" s="15">
        <v>0</v>
      </c>
      <c r="J82" s="11">
        <f t="shared" si="5"/>
        <v>0</v>
      </c>
      <c r="K82" s="12"/>
    </row>
    <row r="83" spans="1:11" ht="54.75" customHeight="1" x14ac:dyDescent="0.3">
      <c r="A83" s="81"/>
      <c r="B83" s="82"/>
      <c r="C83" s="18" t="s">
        <v>162</v>
      </c>
      <c r="D83" s="26">
        <v>11610</v>
      </c>
      <c r="E83" s="18" t="s">
        <v>12</v>
      </c>
      <c r="F83" s="18">
        <f t="shared" si="2"/>
        <v>11.61</v>
      </c>
      <c r="G83" s="18">
        <v>3.7968000000000002</v>
      </c>
      <c r="H83" s="34" t="s">
        <v>163</v>
      </c>
      <c r="I83" s="15">
        <v>0</v>
      </c>
      <c r="J83" s="11">
        <f t="shared" si="5"/>
        <v>0</v>
      </c>
      <c r="K83" s="12"/>
    </row>
    <row r="84" spans="1:11" ht="15" customHeight="1" x14ac:dyDescent="0.3">
      <c r="A84" s="81"/>
      <c r="B84" s="82"/>
      <c r="C84" s="5" t="s">
        <v>164</v>
      </c>
      <c r="D84" s="18">
        <v>8068</v>
      </c>
      <c r="E84" s="18" t="s">
        <v>12</v>
      </c>
      <c r="F84" s="18">
        <f t="shared" si="2"/>
        <v>8.0679999999999996</v>
      </c>
      <c r="G84" s="18">
        <v>1.796</v>
      </c>
      <c r="H84" s="18" t="s">
        <v>40</v>
      </c>
      <c r="I84" s="10">
        <v>4.58E-2</v>
      </c>
      <c r="J84" s="11">
        <f t="shared" si="5"/>
        <v>0.36951439999999997</v>
      </c>
      <c r="K84" s="12"/>
    </row>
    <row r="85" spans="1:11" ht="15" customHeight="1" x14ac:dyDescent="0.3">
      <c r="A85" s="81"/>
      <c r="B85" s="82"/>
      <c r="C85" s="5" t="s">
        <v>165</v>
      </c>
      <c r="D85" s="18">
        <v>2130.66</v>
      </c>
      <c r="E85" s="18" t="s">
        <v>12</v>
      </c>
      <c r="F85" s="18">
        <f t="shared" ref="F85:F102" si="6">D85/1000</f>
        <v>2.1306599999999998</v>
      </c>
      <c r="G85" s="18">
        <v>0.69920000000000004</v>
      </c>
      <c r="H85" s="18" t="s">
        <v>40</v>
      </c>
      <c r="I85" s="15">
        <v>0</v>
      </c>
      <c r="J85" s="11">
        <f t="shared" si="5"/>
        <v>0</v>
      </c>
      <c r="K85" s="12"/>
    </row>
    <row r="86" spans="1:11" ht="15" customHeight="1" x14ac:dyDescent="0.3">
      <c r="A86" s="81"/>
      <c r="B86" s="82"/>
      <c r="C86" s="5" t="s">
        <v>166</v>
      </c>
      <c r="D86" s="18">
        <v>0.26166</v>
      </c>
      <c r="E86" s="18" t="s">
        <v>12</v>
      </c>
      <c r="F86" s="18">
        <f t="shared" si="6"/>
        <v>2.6165999999999999E-4</v>
      </c>
      <c r="G86" s="18">
        <v>2.6165999999999999E-4</v>
      </c>
      <c r="H86" s="39" t="s">
        <v>23</v>
      </c>
      <c r="I86" s="10">
        <v>0.23499999999999999</v>
      </c>
      <c r="J86" s="11">
        <f t="shared" si="5"/>
        <v>6.1490099999999989E-5</v>
      </c>
      <c r="K86" s="12"/>
    </row>
    <row r="87" spans="1:11" ht="31.2" x14ac:dyDescent="0.3">
      <c r="A87" s="81"/>
      <c r="B87" s="82"/>
      <c r="C87" s="5" t="s">
        <v>167</v>
      </c>
      <c r="D87" s="18">
        <v>7.476</v>
      </c>
      <c r="E87" s="18" t="s">
        <v>63</v>
      </c>
      <c r="F87" s="18">
        <v>7.3788999999999999E-3</v>
      </c>
      <c r="G87" s="18">
        <v>1.98E-3</v>
      </c>
      <c r="H87" s="34" t="s">
        <v>168</v>
      </c>
      <c r="I87" s="15">
        <v>1</v>
      </c>
      <c r="J87" s="11">
        <f t="shared" si="5"/>
        <v>7.3788999999999999E-3</v>
      </c>
      <c r="K87" s="12"/>
    </row>
    <row r="88" spans="1:11" ht="15" customHeight="1" x14ac:dyDescent="0.3">
      <c r="A88" s="81"/>
      <c r="B88" s="82"/>
      <c r="C88" s="5" t="s">
        <v>169</v>
      </c>
      <c r="D88" s="18">
        <v>6642</v>
      </c>
      <c r="E88" s="18" t="s">
        <v>12</v>
      </c>
      <c r="F88" s="18">
        <f t="shared" si="6"/>
        <v>6.6420000000000003</v>
      </c>
      <c r="G88" s="18">
        <v>1.74</v>
      </c>
      <c r="H88" s="18" t="s">
        <v>40</v>
      </c>
      <c r="I88" s="15">
        <v>0</v>
      </c>
      <c r="J88" s="11">
        <f t="shared" si="5"/>
        <v>0</v>
      </c>
      <c r="K88" s="12"/>
    </row>
    <row r="89" spans="1:11" ht="15" customHeight="1" x14ac:dyDescent="0.3">
      <c r="A89" s="81"/>
      <c r="B89" s="82"/>
      <c r="C89" s="5" t="s">
        <v>170</v>
      </c>
      <c r="D89" s="18">
        <v>2041.4</v>
      </c>
      <c r="E89" s="18" t="s">
        <v>12</v>
      </c>
      <c r="F89" s="18">
        <f t="shared" si="6"/>
        <v>2.0413999999999999</v>
      </c>
      <c r="G89" s="18">
        <v>1.0206999999999999</v>
      </c>
      <c r="H89" s="18" t="s">
        <v>40</v>
      </c>
      <c r="I89" s="10">
        <v>3.2099999999999997E-2</v>
      </c>
      <c r="J89" s="11">
        <f t="shared" si="5"/>
        <v>6.5528939999999994E-2</v>
      </c>
      <c r="K89" s="12"/>
    </row>
    <row r="90" spans="1:11" ht="78" x14ac:dyDescent="0.3">
      <c r="A90" s="81"/>
      <c r="B90" s="82"/>
      <c r="C90" s="5" t="s">
        <v>171</v>
      </c>
      <c r="D90" s="35">
        <v>6</v>
      </c>
      <c r="E90" s="18" t="s">
        <v>63</v>
      </c>
      <c r="F90" s="18">
        <v>1.9139999999999999E-3</v>
      </c>
      <c r="G90" s="18">
        <v>3.8279999999999998E-3</v>
      </c>
      <c r="H90" s="34" t="s">
        <v>172</v>
      </c>
      <c r="I90" s="24">
        <v>97.5</v>
      </c>
      <c r="J90" s="11">
        <f t="shared" si="5"/>
        <v>0.186615</v>
      </c>
      <c r="K90" s="12"/>
    </row>
    <row r="91" spans="1:11" ht="62.4" x14ac:dyDescent="0.3">
      <c r="A91" s="81"/>
      <c r="B91" s="82"/>
      <c r="C91" s="5" t="s">
        <v>173</v>
      </c>
      <c r="D91" s="35">
        <v>6</v>
      </c>
      <c r="E91" s="18" t="s">
        <v>63</v>
      </c>
      <c r="F91" s="18">
        <v>2.3999999999999998E-3</v>
      </c>
      <c r="G91" s="18">
        <v>2.3999999999999998E-3</v>
      </c>
      <c r="H91" s="34" t="s">
        <v>174</v>
      </c>
      <c r="I91" s="10">
        <v>0.86990000000000001</v>
      </c>
      <c r="J91" s="11">
        <f t="shared" si="5"/>
        <v>2.0877599999999997E-3</v>
      </c>
      <c r="K91" s="12"/>
    </row>
    <row r="92" spans="1:11" ht="31.2" x14ac:dyDescent="0.3">
      <c r="A92" s="81"/>
      <c r="B92" s="82"/>
      <c r="C92" s="5" t="s">
        <v>175</v>
      </c>
      <c r="D92" s="35">
        <v>2207</v>
      </c>
      <c r="E92" s="18" t="s">
        <v>176</v>
      </c>
      <c r="F92" s="18">
        <f t="shared" si="6"/>
        <v>2.2069999999999999</v>
      </c>
      <c r="G92" s="18">
        <v>3.78E-2</v>
      </c>
      <c r="H92" s="34" t="s">
        <v>177</v>
      </c>
      <c r="I92" s="15">
        <v>0</v>
      </c>
      <c r="J92" s="11">
        <f t="shared" si="5"/>
        <v>0</v>
      </c>
      <c r="K92" s="12"/>
    </row>
    <row r="93" spans="1:11" ht="46.8" x14ac:dyDescent="0.3">
      <c r="A93" s="81"/>
      <c r="B93" s="82"/>
      <c r="C93" s="5" t="s">
        <v>178</v>
      </c>
      <c r="D93" s="43">
        <v>9.6</v>
      </c>
      <c r="E93" s="18" t="s">
        <v>12</v>
      </c>
      <c r="F93" s="18">
        <f t="shared" si="6"/>
        <v>9.5999999999999992E-3</v>
      </c>
      <c r="G93" s="18">
        <v>9.5999999999999992E-3</v>
      </c>
      <c r="H93" s="34" t="s">
        <v>179</v>
      </c>
      <c r="I93" s="15">
        <v>0</v>
      </c>
      <c r="J93" s="11">
        <f t="shared" si="5"/>
        <v>0</v>
      </c>
      <c r="K93" s="12"/>
    </row>
    <row r="94" spans="1:11" ht="15.75" customHeight="1" x14ac:dyDescent="0.3">
      <c r="A94" s="81"/>
      <c r="B94" s="82"/>
      <c r="C94" s="5" t="s">
        <v>180</v>
      </c>
      <c r="D94" s="35">
        <v>2150</v>
      </c>
      <c r="E94" s="18" t="s">
        <v>12</v>
      </c>
      <c r="F94" s="18">
        <f t="shared" si="6"/>
        <v>2.15</v>
      </c>
      <c r="G94" s="18">
        <v>0.18920000000000001</v>
      </c>
      <c r="H94" s="18" t="s">
        <v>40</v>
      </c>
      <c r="I94" s="15">
        <v>0</v>
      </c>
      <c r="J94" s="11">
        <f t="shared" si="5"/>
        <v>0</v>
      </c>
      <c r="K94" s="12"/>
    </row>
    <row r="95" spans="1:11" ht="15.75" customHeight="1" x14ac:dyDescent="0.3">
      <c r="A95" s="81"/>
      <c r="B95" s="82"/>
      <c r="C95" s="11" t="s">
        <v>181</v>
      </c>
      <c r="D95" s="11">
        <v>475</v>
      </c>
      <c r="E95" s="11" t="s">
        <v>12</v>
      </c>
      <c r="F95" s="18">
        <v>7.4999999999999997E-2</v>
      </c>
      <c r="G95" s="18">
        <v>7.4999999999999997E-2</v>
      </c>
      <c r="H95" s="18" t="s">
        <v>80</v>
      </c>
      <c r="I95" s="15"/>
      <c r="J95" s="11">
        <f t="shared" si="5"/>
        <v>0</v>
      </c>
      <c r="K95" s="12"/>
    </row>
    <row r="96" spans="1:11" ht="15.75" customHeight="1" x14ac:dyDescent="0.3">
      <c r="A96" s="81"/>
      <c r="B96" s="82"/>
      <c r="C96" s="11" t="s">
        <v>182</v>
      </c>
      <c r="D96" s="11">
        <v>25</v>
      </c>
      <c r="E96" s="11" t="s">
        <v>33</v>
      </c>
      <c r="F96" s="18">
        <v>2.5250000000000002E-2</v>
      </c>
      <c r="G96" s="18">
        <v>0.05</v>
      </c>
      <c r="H96" s="18" t="s">
        <v>80</v>
      </c>
      <c r="I96" s="15">
        <v>0</v>
      </c>
      <c r="J96" s="11">
        <f t="shared" si="5"/>
        <v>0</v>
      </c>
      <c r="K96" s="12"/>
    </row>
    <row r="97" spans="1:11" ht="31.2" x14ac:dyDescent="0.3">
      <c r="A97" s="81"/>
      <c r="B97" s="82"/>
      <c r="C97" s="11" t="s">
        <v>183</v>
      </c>
      <c r="D97" s="11">
        <v>125</v>
      </c>
      <c r="E97" s="11" t="s">
        <v>12</v>
      </c>
      <c r="F97" s="18">
        <v>0.125</v>
      </c>
      <c r="G97" s="18">
        <v>0.05</v>
      </c>
      <c r="H97" s="34" t="s">
        <v>184</v>
      </c>
      <c r="I97" s="15">
        <v>0</v>
      </c>
      <c r="J97" s="11">
        <f t="shared" si="5"/>
        <v>0</v>
      </c>
      <c r="K97" s="12"/>
    </row>
    <row r="98" spans="1:11" ht="46.8" x14ac:dyDescent="0.3">
      <c r="A98" s="81"/>
      <c r="B98" s="82"/>
      <c r="C98" s="11" t="s">
        <v>185</v>
      </c>
      <c r="D98" s="11">
        <v>25</v>
      </c>
      <c r="E98" s="11" t="s">
        <v>33</v>
      </c>
      <c r="F98" s="18">
        <v>2.5000000000000001E-2</v>
      </c>
      <c r="G98" s="18">
        <v>0.05</v>
      </c>
      <c r="H98" s="34" t="s">
        <v>186</v>
      </c>
      <c r="I98" s="15">
        <v>0</v>
      </c>
      <c r="J98" s="11">
        <f t="shared" si="5"/>
        <v>0</v>
      </c>
      <c r="K98" s="12"/>
    </row>
    <row r="99" spans="1:11" x14ac:dyDescent="0.3">
      <c r="C99" s="44"/>
      <c r="D99" s="45"/>
      <c r="J99" s="11"/>
      <c r="K99" s="12"/>
    </row>
    <row r="100" spans="1:11" ht="142.5" customHeight="1" x14ac:dyDescent="0.3">
      <c r="A100" s="76" t="s">
        <v>187</v>
      </c>
      <c r="B100" s="76"/>
      <c r="C100" s="8" t="s">
        <v>188</v>
      </c>
      <c r="D100" s="18">
        <v>1307</v>
      </c>
      <c r="E100" s="18" t="s">
        <v>12</v>
      </c>
      <c r="F100" s="18">
        <f t="shared" si="6"/>
        <v>1.3069999999999999</v>
      </c>
      <c r="G100" s="18">
        <v>14.4</v>
      </c>
      <c r="H100" s="34" t="s">
        <v>189</v>
      </c>
      <c r="I100" s="15">
        <v>0.35</v>
      </c>
      <c r="J100" s="11">
        <f t="shared" si="5"/>
        <v>0.45744999999999997</v>
      </c>
      <c r="K100" s="36" t="s">
        <v>219</v>
      </c>
    </row>
    <row r="101" spans="1:11" ht="126.75" customHeight="1" x14ac:dyDescent="0.3">
      <c r="A101" s="76"/>
      <c r="B101" s="76"/>
      <c r="C101" s="8" t="s">
        <v>190</v>
      </c>
      <c r="D101" s="18">
        <v>21266</v>
      </c>
      <c r="E101" s="18" t="s">
        <v>12</v>
      </c>
      <c r="F101" s="18">
        <f t="shared" si="6"/>
        <v>21.265999999999998</v>
      </c>
      <c r="G101" s="18">
        <v>12.3</v>
      </c>
      <c r="H101" s="34" t="s">
        <v>191</v>
      </c>
      <c r="I101" s="15">
        <v>0.15</v>
      </c>
      <c r="J101" s="11">
        <f t="shared" si="5"/>
        <v>3.1898999999999997</v>
      </c>
      <c r="K101" s="36" t="s">
        <v>220</v>
      </c>
    </row>
    <row r="102" spans="1:11" ht="31.2" x14ac:dyDescent="0.3">
      <c r="A102" s="77" t="s">
        <v>192</v>
      </c>
      <c r="B102" s="78"/>
      <c r="C102" s="5" t="s">
        <v>193</v>
      </c>
      <c r="D102" s="35">
        <v>233348</v>
      </c>
      <c r="E102" s="18" t="s">
        <v>12</v>
      </c>
      <c r="F102" s="18">
        <f t="shared" si="6"/>
        <v>233.34800000000001</v>
      </c>
      <c r="G102" s="18">
        <v>14.504</v>
      </c>
      <c r="H102" s="34" t="s">
        <v>194</v>
      </c>
      <c r="I102" s="15">
        <v>0</v>
      </c>
      <c r="J102" s="11">
        <f t="shared" si="5"/>
        <v>0</v>
      </c>
      <c r="K102" s="12"/>
    </row>
    <row r="103" spans="1:11" ht="31.2" x14ac:dyDescent="0.3">
      <c r="A103" s="79"/>
      <c r="B103" s="80"/>
      <c r="C103" s="5" t="s">
        <v>195</v>
      </c>
      <c r="D103" s="35">
        <v>5</v>
      </c>
      <c r="E103" s="18" t="s">
        <v>63</v>
      </c>
      <c r="F103" s="18">
        <v>0.27500000000000002</v>
      </c>
      <c r="G103" s="18">
        <v>0.11</v>
      </c>
      <c r="H103" s="34" t="s">
        <v>196</v>
      </c>
      <c r="I103" s="15">
        <v>0</v>
      </c>
      <c r="J103" s="11">
        <f t="shared" si="5"/>
        <v>0</v>
      </c>
      <c r="K103" s="12"/>
    </row>
    <row r="104" spans="1:11" ht="18.75" customHeight="1" x14ac:dyDescent="0.3">
      <c r="A104" s="79"/>
      <c r="B104" s="80"/>
      <c r="C104" s="5" t="s">
        <v>197</v>
      </c>
      <c r="D104" s="35">
        <v>2</v>
      </c>
      <c r="E104" s="18" t="s">
        <v>63</v>
      </c>
      <c r="F104" s="18">
        <v>0.13800000000000001</v>
      </c>
      <c r="G104" s="18">
        <v>6.9000000000000006E-2</v>
      </c>
      <c r="H104" s="18" t="s">
        <v>198</v>
      </c>
      <c r="I104" s="15">
        <v>0</v>
      </c>
      <c r="J104" s="11">
        <f t="shared" si="5"/>
        <v>0</v>
      </c>
      <c r="K104" s="12"/>
    </row>
    <row r="105" spans="1:11" ht="18.75" customHeight="1" x14ac:dyDescent="0.3">
      <c r="A105" s="79"/>
      <c r="B105" s="80"/>
      <c r="C105" s="18" t="s">
        <v>199</v>
      </c>
      <c r="D105" s="35">
        <v>6000</v>
      </c>
      <c r="E105" s="18" t="s">
        <v>33</v>
      </c>
      <c r="F105" s="18">
        <v>10.896000000000001</v>
      </c>
      <c r="G105" s="18">
        <v>1.0895999999999999</v>
      </c>
      <c r="H105" s="18" t="s">
        <v>198</v>
      </c>
      <c r="I105" s="15">
        <v>0</v>
      </c>
      <c r="J105" s="11">
        <f t="shared" si="5"/>
        <v>0</v>
      </c>
      <c r="K105" s="12"/>
    </row>
    <row r="106" spans="1:11" ht="46.8" x14ac:dyDescent="0.3">
      <c r="A106" s="79"/>
      <c r="B106" s="80"/>
      <c r="C106" s="18" t="s">
        <v>200</v>
      </c>
      <c r="D106" s="35">
        <v>40</v>
      </c>
      <c r="E106" s="18" t="s">
        <v>33</v>
      </c>
      <c r="F106" s="18">
        <v>3.5999999999999997E-2</v>
      </c>
      <c r="G106" s="18">
        <v>1.7999999999999999E-2</v>
      </c>
      <c r="H106" s="34" t="s">
        <v>201</v>
      </c>
      <c r="I106" s="15">
        <v>0</v>
      </c>
      <c r="J106" s="11">
        <f t="shared" si="5"/>
        <v>0</v>
      </c>
      <c r="K106" s="12"/>
    </row>
    <row r="107" spans="1:11" x14ac:dyDescent="0.3">
      <c r="A107" s="79"/>
      <c r="B107" s="80"/>
      <c r="C107" s="5" t="s">
        <v>202</v>
      </c>
      <c r="D107" s="18">
        <v>780</v>
      </c>
      <c r="E107" s="18" t="s">
        <v>12</v>
      </c>
      <c r="F107" s="18">
        <v>0.78</v>
      </c>
      <c r="G107" s="18">
        <v>0.42</v>
      </c>
      <c r="H107" s="18" t="s">
        <v>198</v>
      </c>
      <c r="I107" s="15">
        <v>0</v>
      </c>
      <c r="J107" s="11">
        <v>0</v>
      </c>
      <c r="K107" s="12"/>
    </row>
    <row r="108" spans="1:11" ht="31.2" x14ac:dyDescent="0.3">
      <c r="A108" s="46"/>
      <c r="B108" s="47"/>
      <c r="C108" s="5" t="s">
        <v>203</v>
      </c>
      <c r="D108" s="18">
        <v>2062.25</v>
      </c>
      <c r="E108" s="18" t="s">
        <v>42</v>
      </c>
      <c r="F108" s="18">
        <v>2.0622500000000001</v>
      </c>
      <c r="G108" s="18">
        <v>1.1599999999999999</v>
      </c>
      <c r="H108" s="34" t="s">
        <v>194</v>
      </c>
      <c r="I108" s="48">
        <v>0</v>
      </c>
      <c r="J108" s="11">
        <v>0</v>
      </c>
      <c r="K108" s="12"/>
    </row>
    <row r="109" spans="1:11" ht="39.6" customHeight="1" x14ac:dyDescent="0.3">
      <c r="F109" s="28" t="s">
        <v>204</v>
      </c>
      <c r="G109" s="49">
        <f>SUM(G4:G108)</f>
        <v>92.590633059999988</v>
      </c>
      <c r="J109" s="51">
        <f>SUM(J60:J108)</f>
        <v>5.0817304210999996</v>
      </c>
      <c r="K109" s="50" t="s">
        <v>205</v>
      </c>
    </row>
    <row r="112" spans="1:11" x14ac:dyDescent="0.3">
      <c r="C112" s="18" t="s">
        <v>206</v>
      </c>
      <c r="D112" s="18"/>
      <c r="E112" s="75" t="s">
        <v>207</v>
      </c>
      <c r="F112" s="75"/>
      <c r="G112" s="18"/>
    </row>
    <row r="113" spans="3:7" x14ac:dyDescent="0.3">
      <c r="C113" s="18" t="s">
        <v>208</v>
      </c>
      <c r="D113" s="18" t="s">
        <v>209</v>
      </c>
      <c r="E113" s="75">
        <v>0.9</v>
      </c>
      <c r="F113" s="75"/>
      <c r="G113" s="18" t="s">
        <v>210</v>
      </c>
    </row>
    <row r="114" spans="3:7" x14ac:dyDescent="0.3">
      <c r="C114" s="18" t="s">
        <v>211</v>
      </c>
      <c r="D114" s="18" t="s">
        <v>212</v>
      </c>
      <c r="E114" s="75">
        <v>1.8160000000000001</v>
      </c>
      <c r="F114" s="75"/>
      <c r="G114" s="18" t="s">
        <v>210</v>
      </c>
    </row>
    <row r="115" spans="3:7" x14ac:dyDescent="0.3">
      <c r="C115" s="18" t="s">
        <v>213</v>
      </c>
      <c r="D115" s="18" t="s">
        <v>209</v>
      </c>
      <c r="E115" s="75">
        <v>1.38</v>
      </c>
      <c r="F115" s="75"/>
      <c r="G115" s="18" t="s">
        <v>210</v>
      </c>
    </row>
    <row r="116" spans="3:7" x14ac:dyDescent="0.3">
      <c r="C116" s="18" t="s">
        <v>214</v>
      </c>
      <c r="D116" s="18" t="s">
        <v>215</v>
      </c>
      <c r="E116" s="75">
        <v>1.1000000000000001</v>
      </c>
      <c r="F116" s="75"/>
      <c r="G116" s="18" t="s">
        <v>209</v>
      </c>
    </row>
  </sheetData>
  <mergeCells count="21">
    <mergeCell ref="A60:B98"/>
    <mergeCell ref="E115:F115"/>
    <mergeCell ref="E116:F116"/>
    <mergeCell ref="A100:B101"/>
    <mergeCell ref="A102:B107"/>
    <mergeCell ref="E112:F112"/>
    <mergeCell ref="E113:F113"/>
    <mergeCell ref="E114:F114"/>
    <mergeCell ref="I2:I3"/>
    <mergeCell ref="K2:K3"/>
    <mergeCell ref="A4:A42"/>
    <mergeCell ref="B4:B18"/>
    <mergeCell ref="B20:B42"/>
    <mergeCell ref="F2:F3"/>
    <mergeCell ref="G2:G3"/>
    <mergeCell ref="H2:H3"/>
    <mergeCell ref="A44:A58"/>
    <mergeCell ref="B44:B58"/>
    <mergeCell ref="C2:C3"/>
    <mergeCell ref="D2:D3"/>
    <mergeCell ref="E2:E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Cálculos COV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Cruz</dc:creator>
  <cp:lastModifiedBy>Joana Cruz</cp:lastModifiedBy>
  <dcterms:created xsi:type="dcterms:W3CDTF">2026-02-27T11:14:34Z</dcterms:created>
  <dcterms:modified xsi:type="dcterms:W3CDTF">2026-03-02T11:19:58Z</dcterms:modified>
</cp:coreProperties>
</file>