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ecn\SERVICOS_TECNICOS\DEIBA\PC045T2020_Seveso\CD Final Cliente\ACL_DEZ2020\"/>
    </mc:Choice>
  </mc:AlternateContent>
  <xr:revisionPtr revIDLastSave="0" documentId="13_ncr:1_{CFA2C2D9-623A-4C34-B416-16C9EDAAE51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rodutos Agrícolas" sheetId="8" r:id="rId1"/>
    <sheet name="Fitofarmaceuticos" sheetId="6" r:id="rId2"/>
  </sheets>
  <calcPr calcId="191029"/>
</workbook>
</file>

<file path=xl/calcChain.xml><?xml version="1.0" encoding="utf-8"?>
<calcChain xmlns="http://schemas.openxmlformats.org/spreadsheetml/2006/main">
  <c r="AG30" i="8" l="1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 s="1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 s="1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 s="1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 s="1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 s="1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 s="1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 s="1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 s="1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 s="1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 s="1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 s="1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 s="1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 s="1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 s="1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 s="1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T37" i="8"/>
  <c r="AU37" i="8" s="1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 s="1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U3" i="8" l="1"/>
  <c r="AT49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 s="1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 s="1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 s="1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 s="1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 s="1"/>
  <c r="AG11" i="8"/>
  <c r="AH11" i="8"/>
  <c r="AI11" i="8"/>
  <c r="AJ11" i="8"/>
  <c r="AK11" i="8"/>
  <c r="AL11" i="8"/>
  <c r="AM11" i="8"/>
  <c r="AN11" i="8"/>
  <c r="AO11" i="8"/>
  <c r="AP11" i="8"/>
  <c r="AQ11" i="8"/>
  <c r="AQ49" i="8" s="1"/>
  <c r="AR11" i="8"/>
  <c r="AS11" i="8"/>
  <c r="AT11" i="8"/>
  <c r="AU11" i="8" s="1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 s="1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 s="1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 s="1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 s="1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 s="1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 s="1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 s="1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 s="1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 s="1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 s="1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 s="1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 s="1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 s="1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 s="1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 s="1"/>
  <c r="AT6" i="8"/>
  <c r="AU6" i="8" s="1"/>
  <c r="AT9" i="8"/>
  <c r="AU9" i="8" s="1"/>
  <c r="AG6" i="8"/>
  <c r="AG49" i="8" s="1"/>
  <c r="AH6" i="8"/>
  <c r="AH49" i="8" s="1"/>
  <c r="AI6" i="8"/>
  <c r="AI49" i="8" s="1"/>
  <c r="AJ6" i="8"/>
  <c r="AJ49" i="8" s="1"/>
  <c r="AK6" i="8"/>
  <c r="AK49" i="8" s="1"/>
  <c r="AL6" i="8"/>
  <c r="AL49" i="8" s="1"/>
  <c r="AM6" i="8"/>
  <c r="AM49" i="8" s="1"/>
  <c r="AN6" i="8"/>
  <c r="AN49" i="8" s="1"/>
  <c r="AO6" i="8"/>
  <c r="AO49" i="8" s="1"/>
  <c r="AP6" i="8"/>
  <c r="AP49" i="8" s="1"/>
  <c r="AQ6" i="8"/>
  <c r="AR6" i="8"/>
  <c r="AR49" i="8" s="1"/>
  <c r="AS6" i="8"/>
  <c r="AS49" i="8" s="1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10" i="8"/>
  <c r="AU10" i="8" s="1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T17" i="8"/>
  <c r="AU17" i="8" s="1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U49" i="8" l="1"/>
  <c r="AG384" i="6"/>
  <c r="AH384" i="6"/>
  <c r="AI384" i="6"/>
  <c r="AJ384" i="6"/>
  <c r="AK384" i="6"/>
  <c r="AL384" i="6"/>
  <c r="AM384" i="6"/>
  <c r="AN384" i="6"/>
  <c r="AO384" i="6"/>
  <c r="AP384" i="6"/>
  <c r="AQ384" i="6"/>
  <c r="AR384" i="6"/>
  <c r="AS384" i="6"/>
  <c r="AT384" i="6"/>
  <c r="AU384" i="6" s="1"/>
  <c r="AH378" i="6"/>
  <c r="AI378" i="6"/>
  <c r="AJ378" i="6"/>
  <c r="AK378" i="6"/>
  <c r="AL378" i="6"/>
  <c r="AM378" i="6"/>
  <c r="AN378" i="6"/>
  <c r="AO378" i="6"/>
  <c r="AP378" i="6"/>
  <c r="AQ378" i="6"/>
  <c r="AR378" i="6"/>
  <c r="AS378" i="6"/>
  <c r="AG378" i="6"/>
  <c r="AG370" i="6"/>
  <c r="AH370" i="6"/>
  <c r="AI370" i="6"/>
  <c r="AJ370" i="6"/>
  <c r="AK370" i="6"/>
  <c r="AL370" i="6"/>
  <c r="AM370" i="6"/>
  <c r="AN370" i="6"/>
  <c r="AO370" i="6"/>
  <c r="AP370" i="6"/>
  <c r="AQ370" i="6"/>
  <c r="AR370" i="6"/>
  <c r="AS370" i="6"/>
  <c r="AT370" i="6"/>
  <c r="AU370" i="6" s="1"/>
  <c r="AH366" i="6"/>
  <c r="AI366" i="6"/>
  <c r="AJ366" i="6"/>
  <c r="AK366" i="6"/>
  <c r="AL366" i="6"/>
  <c r="AM366" i="6"/>
  <c r="AN366" i="6"/>
  <c r="AO366" i="6"/>
  <c r="AP366" i="6"/>
  <c r="AQ366" i="6"/>
  <c r="AR366" i="6"/>
  <c r="AS366" i="6"/>
  <c r="AG366" i="6"/>
  <c r="AH364" i="6"/>
  <c r="AI364" i="6"/>
  <c r="AJ364" i="6"/>
  <c r="AK364" i="6"/>
  <c r="AL364" i="6"/>
  <c r="AM364" i="6"/>
  <c r="AN364" i="6"/>
  <c r="AO364" i="6"/>
  <c r="AP364" i="6"/>
  <c r="AQ364" i="6"/>
  <c r="AR364" i="6"/>
  <c r="AS364" i="6"/>
  <c r="AG364" i="6"/>
  <c r="AG362" i="6"/>
  <c r="AH362" i="6"/>
  <c r="AI362" i="6"/>
  <c r="AJ362" i="6"/>
  <c r="AK362" i="6"/>
  <c r="AL362" i="6"/>
  <c r="AM362" i="6"/>
  <c r="AN362" i="6"/>
  <c r="AO362" i="6"/>
  <c r="AP362" i="6"/>
  <c r="AQ362" i="6"/>
  <c r="AR362" i="6"/>
  <c r="AS362" i="6"/>
  <c r="AT362" i="6"/>
  <c r="AU362" i="6" s="1"/>
  <c r="AH361" i="6"/>
  <c r="AI361" i="6"/>
  <c r="AJ361" i="6"/>
  <c r="AK361" i="6"/>
  <c r="AL361" i="6"/>
  <c r="AM361" i="6"/>
  <c r="AN361" i="6"/>
  <c r="AO361" i="6"/>
  <c r="AP361" i="6"/>
  <c r="AQ361" i="6"/>
  <c r="AR361" i="6"/>
  <c r="AS361" i="6"/>
  <c r="AG361" i="6"/>
  <c r="AG356" i="6"/>
  <c r="AH356" i="6"/>
  <c r="AI356" i="6"/>
  <c r="AJ356" i="6"/>
  <c r="AK356" i="6"/>
  <c r="AL356" i="6"/>
  <c r="AM356" i="6"/>
  <c r="AN356" i="6"/>
  <c r="AO356" i="6"/>
  <c r="AP356" i="6"/>
  <c r="AQ356" i="6"/>
  <c r="AR356" i="6"/>
  <c r="AS356" i="6"/>
  <c r="AT356" i="6"/>
  <c r="AU356" i="6" s="1"/>
  <c r="AT352" i="6"/>
  <c r="AU352" i="6" s="1"/>
  <c r="AH348" i="6"/>
  <c r="AI348" i="6"/>
  <c r="AJ348" i="6"/>
  <c r="AK348" i="6"/>
  <c r="AL348" i="6"/>
  <c r="AM348" i="6"/>
  <c r="AN348" i="6"/>
  <c r="AO348" i="6"/>
  <c r="AP348" i="6"/>
  <c r="AQ348" i="6"/>
  <c r="AR348" i="6"/>
  <c r="AS348" i="6"/>
  <c r="AG348" i="6"/>
  <c r="AG340" i="6"/>
  <c r="AH340" i="6"/>
  <c r="AI340" i="6"/>
  <c r="AJ340" i="6"/>
  <c r="AK340" i="6"/>
  <c r="AL340" i="6"/>
  <c r="AM340" i="6"/>
  <c r="AN340" i="6"/>
  <c r="AO340" i="6"/>
  <c r="AP340" i="6"/>
  <c r="AQ340" i="6"/>
  <c r="AR340" i="6"/>
  <c r="AS340" i="6"/>
  <c r="AT340" i="6"/>
  <c r="AU340" i="6" s="1"/>
  <c r="AG323" i="6"/>
  <c r="AH323" i="6"/>
  <c r="AI323" i="6"/>
  <c r="AJ323" i="6"/>
  <c r="AK323" i="6"/>
  <c r="AL323" i="6"/>
  <c r="AM323" i="6"/>
  <c r="AN323" i="6"/>
  <c r="AO323" i="6"/>
  <c r="AP323" i="6"/>
  <c r="AQ323" i="6"/>
  <c r="AR323" i="6"/>
  <c r="AS323" i="6"/>
  <c r="AT323" i="6"/>
  <c r="AU323" i="6" s="1"/>
  <c r="AG322" i="6"/>
  <c r="AH322" i="6"/>
  <c r="AI322" i="6"/>
  <c r="AJ322" i="6"/>
  <c r="AK322" i="6"/>
  <c r="AL322" i="6"/>
  <c r="AM322" i="6"/>
  <c r="AN322" i="6"/>
  <c r="AO322" i="6"/>
  <c r="AP322" i="6"/>
  <c r="AQ322" i="6"/>
  <c r="AR322" i="6"/>
  <c r="AS322" i="6"/>
  <c r="AT322" i="6"/>
  <c r="AU322" i="6" s="1"/>
  <c r="AG320" i="6"/>
  <c r="AH320" i="6"/>
  <c r="AI320" i="6"/>
  <c r="AJ320" i="6"/>
  <c r="AK320" i="6"/>
  <c r="AL320" i="6"/>
  <c r="AM320" i="6"/>
  <c r="AN320" i="6"/>
  <c r="AO320" i="6"/>
  <c r="AP320" i="6"/>
  <c r="AQ320" i="6"/>
  <c r="AR320" i="6"/>
  <c r="AS320" i="6"/>
  <c r="AT320" i="6"/>
  <c r="AU320" i="6" s="1"/>
  <c r="AH318" i="6"/>
  <c r="AI318" i="6"/>
  <c r="AJ318" i="6"/>
  <c r="AK318" i="6"/>
  <c r="AL318" i="6"/>
  <c r="AM318" i="6"/>
  <c r="AN318" i="6"/>
  <c r="AO318" i="6"/>
  <c r="AP318" i="6"/>
  <c r="AQ318" i="6"/>
  <c r="AR318" i="6"/>
  <c r="AS318" i="6"/>
  <c r="AG318" i="6"/>
  <c r="AG307" i="6"/>
  <c r="AH307" i="6"/>
  <c r="AI307" i="6"/>
  <c r="AJ307" i="6"/>
  <c r="AK307" i="6"/>
  <c r="AL307" i="6"/>
  <c r="AM307" i="6"/>
  <c r="AN307" i="6"/>
  <c r="AO307" i="6"/>
  <c r="AP307" i="6"/>
  <c r="AQ307" i="6"/>
  <c r="AR307" i="6"/>
  <c r="AS307" i="6"/>
  <c r="AT307" i="6"/>
  <c r="AU307" i="6" s="1"/>
  <c r="AG305" i="6"/>
  <c r="AH305" i="6"/>
  <c r="AI305" i="6"/>
  <c r="AJ305" i="6"/>
  <c r="AK305" i="6"/>
  <c r="AL305" i="6"/>
  <c r="AM305" i="6"/>
  <c r="AN305" i="6"/>
  <c r="AO305" i="6"/>
  <c r="AP305" i="6"/>
  <c r="AQ305" i="6"/>
  <c r="AR305" i="6"/>
  <c r="AS305" i="6"/>
  <c r="AG306" i="6"/>
  <c r="AH306" i="6"/>
  <c r="AI306" i="6"/>
  <c r="AJ306" i="6"/>
  <c r="AK306" i="6"/>
  <c r="AL306" i="6"/>
  <c r="AM306" i="6"/>
  <c r="AN306" i="6"/>
  <c r="AO306" i="6"/>
  <c r="AP306" i="6"/>
  <c r="AQ306" i="6"/>
  <c r="AR306" i="6"/>
  <c r="AS306" i="6"/>
  <c r="AT306" i="6"/>
  <c r="AU306" i="6" s="1"/>
  <c r="AH304" i="6"/>
  <c r="AI304" i="6"/>
  <c r="AJ304" i="6"/>
  <c r="AK304" i="6"/>
  <c r="AL304" i="6"/>
  <c r="AM304" i="6"/>
  <c r="AN304" i="6"/>
  <c r="AO304" i="6"/>
  <c r="AP304" i="6"/>
  <c r="AQ304" i="6"/>
  <c r="AR304" i="6"/>
  <c r="AS304" i="6"/>
  <c r="AG304" i="6"/>
  <c r="AH302" i="6"/>
  <c r="AI302" i="6"/>
  <c r="AJ302" i="6"/>
  <c r="AK302" i="6"/>
  <c r="AL302" i="6"/>
  <c r="AM302" i="6"/>
  <c r="AN302" i="6"/>
  <c r="AO302" i="6"/>
  <c r="AP302" i="6"/>
  <c r="AQ302" i="6"/>
  <c r="AR302" i="6"/>
  <c r="AS302" i="6"/>
  <c r="AG302" i="6"/>
  <c r="AG301" i="6"/>
  <c r="AH301" i="6"/>
  <c r="AI301" i="6"/>
  <c r="AJ301" i="6"/>
  <c r="AK301" i="6"/>
  <c r="AL301" i="6"/>
  <c r="AM301" i="6"/>
  <c r="AN301" i="6"/>
  <c r="AO301" i="6"/>
  <c r="AP301" i="6"/>
  <c r="AQ301" i="6"/>
  <c r="AR301" i="6"/>
  <c r="AS301" i="6"/>
  <c r="AT301" i="6"/>
  <c r="AU301" i="6" s="1"/>
  <c r="AS299" i="6"/>
  <c r="AR299" i="6"/>
  <c r="AQ299" i="6"/>
  <c r="AP299" i="6"/>
  <c r="AO299" i="6"/>
  <c r="AN299" i="6"/>
  <c r="AM299" i="6"/>
  <c r="AL299" i="6"/>
  <c r="AK299" i="6"/>
  <c r="AJ299" i="6"/>
  <c r="AI299" i="6"/>
  <c r="AH299" i="6"/>
  <c r="AG299" i="6"/>
  <c r="AI288" i="6"/>
  <c r="AJ288" i="6"/>
  <c r="AK288" i="6"/>
  <c r="AL288" i="6"/>
  <c r="AM288" i="6"/>
  <c r="AN288" i="6"/>
  <c r="AO288" i="6"/>
  <c r="AP288" i="6"/>
  <c r="AQ288" i="6"/>
  <c r="AR288" i="6"/>
  <c r="AS288" i="6"/>
  <c r="AH288" i="6"/>
  <c r="AG288" i="6"/>
  <c r="AH287" i="6"/>
  <c r="AI287" i="6"/>
  <c r="AJ287" i="6"/>
  <c r="AK287" i="6"/>
  <c r="AL287" i="6"/>
  <c r="AM287" i="6"/>
  <c r="AN287" i="6"/>
  <c r="AO287" i="6"/>
  <c r="AP287" i="6"/>
  <c r="AQ287" i="6"/>
  <c r="AR287" i="6"/>
  <c r="AS287" i="6"/>
  <c r="AG287" i="6"/>
  <c r="AG283" i="6"/>
  <c r="AH283" i="6"/>
  <c r="AI283" i="6"/>
  <c r="AJ283" i="6"/>
  <c r="AK283" i="6"/>
  <c r="AL283" i="6"/>
  <c r="AM283" i="6"/>
  <c r="AN283" i="6"/>
  <c r="AO283" i="6"/>
  <c r="AP283" i="6"/>
  <c r="AQ283" i="6"/>
  <c r="AR283" i="6"/>
  <c r="AS283" i="6"/>
  <c r="AT283" i="6"/>
  <c r="AU283" i="6" s="1"/>
  <c r="AG274" i="6"/>
  <c r="AH274" i="6"/>
  <c r="AI274" i="6"/>
  <c r="AJ274" i="6"/>
  <c r="AK274" i="6"/>
  <c r="AL274" i="6"/>
  <c r="AM274" i="6"/>
  <c r="AN274" i="6"/>
  <c r="AO274" i="6"/>
  <c r="AP274" i="6"/>
  <c r="AQ274" i="6"/>
  <c r="AR274" i="6"/>
  <c r="AS274" i="6"/>
  <c r="AT274" i="6"/>
  <c r="AU274" i="6" s="1"/>
  <c r="AG264" i="6"/>
  <c r="AH264" i="6"/>
  <c r="AI264" i="6"/>
  <c r="AJ264" i="6"/>
  <c r="AK264" i="6"/>
  <c r="AL264" i="6"/>
  <c r="AM264" i="6"/>
  <c r="AN264" i="6"/>
  <c r="AO264" i="6"/>
  <c r="AP264" i="6"/>
  <c r="AQ264" i="6"/>
  <c r="AR264" i="6"/>
  <c r="AS264" i="6"/>
  <c r="AT264" i="6"/>
  <c r="AU264" i="6" s="1"/>
  <c r="AH261" i="6"/>
  <c r="AI261" i="6"/>
  <c r="AJ261" i="6"/>
  <c r="AK261" i="6"/>
  <c r="AL261" i="6"/>
  <c r="AM261" i="6"/>
  <c r="AN261" i="6"/>
  <c r="AO261" i="6"/>
  <c r="AP261" i="6"/>
  <c r="AQ261" i="6"/>
  <c r="AR261" i="6"/>
  <c r="AS261" i="6"/>
  <c r="AG261" i="6"/>
  <c r="AS260" i="6"/>
  <c r="AR260" i="6"/>
  <c r="AQ260" i="6"/>
  <c r="AP260" i="6"/>
  <c r="AO260" i="6"/>
  <c r="AN260" i="6"/>
  <c r="AM260" i="6"/>
  <c r="AL260" i="6"/>
  <c r="AK260" i="6"/>
  <c r="AJ260" i="6"/>
  <c r="AI260" i="6"/>
  <c r="AH260" i="6"/>
  <c r="AG260" i="6"/>
  <c r="AT260" i="6"/>
  <c r="AU260" i="6" s="1"/>
  <c r="AH250" i="6"/>
  <c r="AI250" i="6"/>
  <c r="AJ250" i="6"/>
  <c r="AK250" i="6"/>
  <c r="AL250" i="6"/>
  <c r="AM250" i="6"/>
  <c r="AN250" i="6"/>
  <c r="AO250" i="6"/>
  <c r="AP250" i="6"/>
  <c r="AQ250" i="6"/>
  <c r="AR250" i="6"/>
  <c r="AS250" i="6"/>
  <c r="AG250" i="6"/>
  <c r="AH249" i="6"/>
  <c r="AI249" i="6"/>
  <c r="AJ249" i="6"/>
  <c r="AK249" i="6"/>
  <c r="AL249" i="6"/>
  <c r="AM249" i="6"/>
  <c r="AN249" i="6"/>
  <c r="AO249" i="6"/>
  <c r="AP249" i="6"/>
  <c r="AQ249" i="6"/>
  <c r="AR249" i="6"/>
  <c r="AS249" i="6"/>
  <c r="AG249" i="6"/>
  <c r="AH248" i="6"/>
  <c r="AI248" i="6"/>
  <c r="AJ248" i="6"/>
  <c r="AK248" i="6"/>
  <c r="AL248" i="6"/>
  <c r="AM248" i="6"/>
  <c r="AN248" i="6"/>
  <c r="AO248" i="6"/>
  <c r="AP248" i="6"/>
  <c r="AQ248" i="6"/>
  <c r="AR248" i="6"/>
  <c r="AS248" i="6"/>
  <c r="AG248" i="6"/>
  <c r="AG246" i="6"/>
  <c r="AH246" i="6"/>
  <c r="AI246" i="6"/>
  <c r="AJ246" i="6"/>
  <c r="AK246" i="6"/>
  <c r="AL246" i="6"/>
  <c r="AM246" i="6"/>
  <c r="AN246" i="6"/>
  <c r="AO246" i="6"/>
  <c r="AP246" i="6"/>
  <c r="AQ246" i="6"/>
  <c r="AR246" i="6"/>
  <c r="AS246" i="6"/>
  <c r="AT246" i="6"/>
  <c r="AU246" i="6" s="1"/>
  <c r="AS225" i="6"/>
  <c r="AR225" i="6"/>
  <c r="AQ225" i="6"/>
  <c r="AP225" i="6"/>
  <c r="AO225" i="6"/>
  <c r="AN225" i="6"/>
  <c r="AM225" i="6"/>
  <c r="AL225" i="6"/>
  <c r="AK225" i="6"/>
  <c r="AJ225" i="6"/>
  <c r="AI225" i="6"/>
  <c r="AH225" i="6"/>
  <c r="AG225" i="6"/>
  <c r="AT225" i="6"/>
  <c r="AU225" i="6" s="1"/>
  <c r="AG215" i="6" l="1"/>
  <c r="AH215" i="6"/>
  <c r="AI215" i="6"/>
  <c r="AJ215" i="6"/>
  <c r="AK215" i="6"/>
  <c r="AL215" i="6"/>
  <c r="AM215" i="6"/>
  <c r="AN215" i="6"/>
  <c r="AO215" i="6"/>
  <c r="AP215" i="6"/>
  <c r="AQ215" i="6"/>
  <c r="AR215" i="6"/>
  <c r="AS215" i="6"/>
  <c r="AT215" i="6"/>
  <c r="AU215" i="6" s="1"/>
  <c r="AH210" i="6"/>
  <c r="AI210" i="6"/>
  <c r="AJ210" i="6"/>
  <c r="AK210" i="6"/>
  <c r="AL210" i="6"/>
  <c r="AM210" i="6"/>
  <c r="AN210" i="6"/>
  <c r="AO210" i="6"/>
  <c r="AP210" i="6"/>
  <c r="AQ210" i="6"/>
  <c r="AR210" i="6"/>
  <c r="AS210" i="6"/>
  <c r="AG210" i="6"/>
  <c r="AH209" i="6"/>
  <c r="AI209" i="6"/>
  <c r="AJ209" i="6"/>
  <c r="AK209" i="6"/>
  <c r="AL209" i="6"/>
  <c r="AM209" i="6"/>
  <c r="AN209" i="6"/>
  <c r="AO209" i="6"/>
  <c r="AP209" i="6"/>
  <c r="AQ209" i="6"/>
  <c r="AR209" i="6"/>
  <c r="AS209" i="6"/>
  <c r="AG209" i="6"/>
  <c r="AG193" i="6"/>
  <c r="AH193" i="6"/>
  <c r="AI193" i="6"/>
  <c r="AJ193" i="6"/>
  <c r="AK193" i="6"/>
  <c r="AL193" i="6"/>
  <c r="AM193" i="6"/>
  <c r="AN193" i="6"/>
  <c r="AO193" i="6"/>
  <c r="AP193" i="6"/>
  <c r="AQ193" i="6"/>
  <c r="AR193" i="6"/>
  <c r="AS193" i="6"/>
  <c r="AT193" i="6"/>
  <c r="AU193" i="6" s="1"/>
  <c r="AG191" i="6"/>
  <c r="AH191" i="6"/>
  <c r="AI191" i="6"/>
  <c r="AJ191" i="6"/>
  <c r="AK191" i="6"/>
  <c r="AL191" i="6"/>
  <c r="AM191" i="6"/>
  <c r="AN191" i="6"/>
  <c r="AO191" i="6"/>
  <c r="AP191" i="6"/>
  <c r="AQ191" i="6"/>
  <c r="AR191" i="6"/>
  <c r="AS191" i="6"/>
  <c r="AT191" i="6"/>
  <c r="AU191" i="6" s="1"/>
  <c r="AH190" i="6"/>
  <c r="AI190" i="6"/>
  <c r="AJ190" i="6"/>
  <c r="AK190" i="6"/>
  <c r="AL190" i="6"/>
  <c r="AM190" i="6"/>
  <c r="AN190" i="6"/>
  <c r="AO190" i="6"/>
  <c r="AP190" i="6"/>
  <c r="AQ190" i="6"/>
  <c r="AR190" i="6"/>
  <c r="AS190" i="6"/>
  <c r="AG190" i="6"/>
  <c r="AH181" i="6"/>
  <c r="AI181" i="6"/>
  <c r="AJ181" i="6"/>
  <c r="AK181" i="6"/>
  <c r="AL181" i="6"/>
  <c r="AM181" i="6"/>
  <c r="AN181" i="6"/>
  <c r="AO181" i="6"/>
  <c r="AP181" i="6"/>
  <c r="AQ181" i="6"/>
  <c r="AR181" i="6"/>
  <c r="AS181" i="6"/>
  <c r="AG181" i="6"/>
  <c r="AH172" i="6"/>
  <c r="AI172" i="6"/>
  <c r="AJ172" i="6"/>
  <c r="AK172" i="6"/>
  <c r="AL172" i="6"/>
  <c r="AM172" i="6"/>
  <c r="AN172" i="6"/>
  <c r="AO172" i="6"/>
  <c r="AP172" i="6"/>
  <c r="AQ172" i="6"/>
  <c r="AR172" i="6"/>
  <c r="AS172" i="6"/>
  <c r="AG172" i="6"/>
  <c r="AG167" i="6"/>
  <c r="AH167" i="6"/>
  <c r="AI167" i="6"/>
  <c r="AJ167" i="6"/>
  <c r="AK167" i="6"/>
  <c r="AL167" i="6"/>
  <c r="AM167" i="6"/>
  <c r="AN167" i="6"/>
  <c r="AO167" i="6"/>
  <c r="AP167" i="6"/>
  <c r="AQ167" i="6"/>
  <c r="AR167" i="6"/>
  <c r="AS167" i="6"/>
  <c r="AT167" i="6"/>
  <c r="AU167" i="6" s="1"/>
  <c r="AG158" i="6"/>
  <c r="AH158" i="6"/>
  <c r="AI158" i="6"/>
  <c r="AJ158" i="6"/>
  <c r="AK158" i="6"/>
  <c r="AL158" i="6"/>
  <c r="AM158" i="6"/>
  <c r="AN158" i="6"/>
  <c r="AO158" i="6"/>
  <c r="AP158" i="6"/>
  <c r="AQ158" i="6"/>
  <c r="AR158" i="6"/>
  <c r="AS158" i="6"/>
  <c r="AT158" i="6"/>
  <c r="AU158" i="6" s="1"/>
  <c r="AG146" i="6"/>
  <c r="AH146" i="6"/>
  <c r="AI146" i="6"/>
  <c r="AJ146" i="6"/>
  <c r="AK146" i="6"/>
  <c r="AL146" i="6"/>
  <c r="AM146" i="6"/>
  <c r="AN146" i="6"/>
  <c r="AO146" i="6"/>
  <c r="AP146" i="6"/>
  <c r="AQ146" i="6"/>
  <c r="AR146" i="6"/>
  <c r="AS146" i="6"/>
  <c r="AT146" i="6"/>
  <c r="AU146" i="6" s="1"/>
  <c r="AG141" i="6"/>
  <c r="AH141" i="6"/>
  <c r="AI141" i="6"/>
  <c r="AJ141" i="6"/>
  <c r="AK141" i="6"/>
  <c r="AL141" i="6"/>
  <c r="AM141" i="6"/>
  <c r="AN141" i="6"/>
  <c r="AO141" i="6"/>
  <c r="AP141" i="6"/>
  <c r="AQ141" i="6"/>
  <c r="AR141" i="6"/>
  <c r="AS141" i="6"/>
  <c r="AT141" i="6"/>
  <c r="AU141" i="6" s="1"/>
  <c r="AH134" i="6"/>
  <c r="AI134" i="6"/>
  <c r="AJ134" i="6"/>
  <c r="AK134" i="6"/>
  <c r="AL134" i="6"/>
  <c r="AM134" i="6"/>
  <c r="AN134" i="6"/>
  <c r="AO134" i="6"/>
  <c r="AP134" i="6"/>
  <c r="AQ134" i="6"/>
  <c r="AR134" i="6"/>
  <c r="AS134" i="6"/>
  <c r="AG134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T133" i="6"/>
  <c r="AU133" i="6" s="1"/>
  <c r="AG130" i="6"/>
  <c r="AH130" i="6"/>
  <c r="AI130" i="6"/>
  <c r="AJ130" i="6"/>
  <c r="AK130" i="6"/>
  <c r="AL130" i="6"/>
  <c r="AM130" i="6"/>
  <c r="AN130" i="6"/>
  <c r="AO130" i="6"/>
  <c r="AP130" i="6"/>
  <c r="AQ130" i="6"/>
  <c r="AR130" i="6"/>
  <c r="AS130" i="6"/>
  <c r="AT130" i="6"/>
  <c r="AU130" i="6" s="1"/>
  <c r="AH129" i="6"/>
  <c r="AI129" i="6"/>
  <c r="AJ129" i="6"/>
  <c r="AK129" i="6"/>
  <c r="AL129" i="6"/>
  <c r="AM129" i="6"/>
  <c r="AN129" i="6"/>
  <c r="AO129" i="6"/>
  <c r="AP129" i="6"/>
  <c r="AQ129" i="6"/>
  <c r="AR129" i="6"/>
  <c r="AS129" i="6"/>
  <c r="AG129" i="6"/>
  <c r="AG128" i="6"/>
  <c r="AH128" i="6"/>
  <c r="AI128" i="6"/>
  <c r="AJ128" i="6"/>
  <c r="AK128" i="6"/>
  <c r="AL128" i="6"/>
  <c r="AM128" i="6"/>
  <c r="AN128" i="6"/>
  <c r="AO128" i="6"/>
  <c r="AP128" i="6"/>
  <c r="AQ128" i="6"/>
  <c r="AR128" i="6"/>
  <c r="AS128" i="6"/>
  <c r="AT128" i="6"/>
  <c r="AU128" i="6" s="1"/>
  <c r="AH108" i="6"/>
  <c r="AI108" i="6"/>
  <c r="AJ108" i="6"/>
  <c r="AK108" i="6"/>
  <c r="AL108" i="6"/>
  <c r="AM108" i="6"/>
  <c r="AN108" i="6"/>
  <c r="AO108" i="6"/>
  <c r="AP108" i="6"/>
  <c r="AQ108" i="6"/>
  <c r="AR108" i="6"/>
  <c r="AS108" i="6"/>
  <c r="AG108" i="6"/>
  <c r="AH88" i="6"/>
  <c r="AI88" i="6"/>
  <c r="AJ88" i="6"/>
  <c r="AK88" i="6"/>
  <c r="AL88" i="6"/>
  <c r="AM88" i="6"/>
  <c r="AN88" i="6"/>
  <c r="AO88" i="6"/>
  <c r="AP88" i="6"/>
  <c r="AQ88" i="6"/>
  <c r="AR88" i="6"/>
  <c r="AS88" i="6"/>
  <c r="AG88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T82" i="6"/>
  <c r="AU82" i="6" s="1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T81" i="6"/>
  <c r="AU81" i="6" s="1"/>
  <c r="AH77" i="6"/>
  <c r="AI77" i="6"/>
  <c r="AJ77" i="6"/>
  <c r="AK77" i="6"/>
  <c r="AL77" i="6"/>
  <c r="AM77" i="6"/>
  <c r="AN77" i="6"/>
  <c r="AO77" i="6"/>
  <c r="AP77" i="6"/>
  <c r="AQ77" i="6"/>
  <c r="AR77" i="6"/>
  <c r="AS77" i="6"/>
  <c r="AG77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H51" i="6"/>
  <c r="AI51" i="6"/>
  <c r="AJ51" i="6"/>
  <c r="AK51" i="6"/>
  <c r="AL51" i="6"/>
  <c r="AM51" i="6"/>
  <c r="AN51" i="6"/>
  <c r="AO51" i="6"/>
  <c r="AP51" i="6"/>
  <c r="AQ51" i="6"/>
  <c r="AR51" i="6"/>
  <c r="AS51" i="6"/>
  <c r="AG51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 s="1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 s="1"/>
  <c r="AG38" i="6"/>
  <c r="AH38" i="6"/>
  <c r="AI38" i="6"/>
  <c r="AJ38" i="6"/>
  <c r="AK38" i="6"/>
  <c r="AL38" i="6"/>
  <c r="AM38" i="6"/>
  <c r="AN38" i="6"/>
  <c r="AO38" i="6"/>
  <c r="AP38" i="6"/>
  <c r="AQ38" i="6"/>
  <c r="AR38" i="6"/>
  <c r="AS38" i="6"/>
  <c r="AT38" i="6"/>
  <c r="AU38" i="6" s="1"/>
  <c r="AH32" i="6"/>
  <c r="AI32" i="6"/>
  <c r="AJ32" i="6"/>
  <c r="AK32" i="6"/>
  <c r="AL32" i="6"/>
  <c r="AM32" i="6"/>
  <c r="AN32" i="6"/>
  <c r="AO32" i="6"/>
  <c r="AP32" i="6"/>
  <c r="AQ32" i="6"/>
  <c r="AR32" i="6"/>
  <c r="AS32" i="6"/>
  <c r="AG32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G28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T27" i="6"/>
  <c r="AU27" i="6" s="1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T26" i="6"/>
  <c r="AU26" i="6" s="1"/>
  <c r="AT25" i="6"/>
  <c r="AU25" i="6" s="1"/>
  <c r="AH25" i="6"/>
  <c r="AI25" i="6"/>
  <c r="AJ25" i="6"/>
  <c r="AK25" i="6"/>
  <c r="AL25" i="6"/>
  <c r="AM25" i="6"/>
  <c r="AN25" i="6"/>
  <c r="AO25" i="6"/>
  <c r="AP25" i="6"/>
  <c r="AQ25" i="6"/>
  <c r="AR25" i="6"/>
  <c r="AS25" i="6"/>
  <c r="AG25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 s="1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 s="1"/>
  <c r="AT11" i="6"/>
  <c r="AU11" i="6" s="1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 s="1"/>
  <c r="AG385" i="6" l="1"/>
  <c r="AH385" i="6"/>
  <c r="AI385" i="6"/>
  <c r="AJ385" i="6"/>
  <c r="AK385" i="6"/>
  <c r="AL385" i="6"/>
  <c r="AM385" i="6"/>
  <c r="AN385" i="6"/>
  <c r="AO385" i="6"/>
  <c r="AP385" i="6"/>
  <c r="AQ385" i="6"/>
  <c r="AR385" i="6"/>
  <c r="AS385" i="6"/>
  <c r="AT385" i="6"/>
  <c r="AU385" i="6" s="1"/>
  <c r="S383" i="6"/>
  <c r="AH383" i="6" s="1"/>
  <c r="R383" i="6"/>
  <c r="AG383" i="6" s="1"/>
  <c r="AI383" i="6"/>
  <c r="AJ383" i="6"/>
  <c r="AK383" i="6"/>
  <c r="AL383" i="6"/>
  <c r="AM383" i="6"/>
  <c r="AN383" i="6"/>
  <c r="AO383" i="6"/>
  <c r="AP383" i="6"/>
  <c r="AQ383" i="6"/>
  <c r="AR383" i="6"/>
  <c r="AS383" i="6"/>
  <c r="AT383" i="6"/>
  <c r="AU383" i="6" s="1"/>
  <c r="AG381" i="6"/>
  <c r="AH381" i="6"/>
  <c r="AI381" i="6"/>
  <c r="AJ381" i="6"/>
  <c r="AK381" i="6"/>
  <c r="AL381" i="6"/>
  <c r="AM381" i="6"/>
  <c r="AN381" i="6"/>
  <c r="AO381" i="6"/>
  <c r="AP381" i="6"/>
  <c r="AQ381" i="6"/>
  <c r="AR381" i="6"/>
  <c r="AS381" i="6"/>
  <c r="AT381" i="6"/>
  <c r="AU381" i="6" s="1"/>
  <c r="AG367" i="6"/>
  <c r="AH367" i="6"/>
  <c r="AI367" i="6"/>
  <c r="AJ367" i="6"/>
  <c r="AK367" i="6"/>
  <c r="AL367" i="6"/>
  <c r="AM367" i="6"/>
  <c r="AN367" i="6"/>
  <c r="AO367" i="6"/>
  <c r="AP367" i="6"/>
  <c r="AQ367" i="6"/>
  <c r="AR367" i="6"/>
  <c r="AS367" i="6"/>
  <c r="AT367" i="6"/>
  <c r="AU367" i="6" s="1"/>
  <c r="AG363" i="6"/>
  <c r="AH363" i="6"/>
  <c r="AI363" i="6"/>
  <c r="AJ363" i="6"/>
  <c r="AK363" i="6"/>
  <c r="AL363" i="6"/>
  <c r="AM363" i="6"/>
  <c r="AN363" i="6"/>
  <c r="AO363" i="6"/>
  <c r="AP363" i="6"/>
  <c r="AQ363" i="6"/>
  <c r="AR363" i="6"/>
  <c r="AS363" i="6"/>
  <c r="AT363" i="6"/>
  <c r="AU363" i="6" s="1"/>
  <c r="AG357" i="6"/>
  <c r="AH357" i="6"/>
  <c r="AI357" i="6"/>
  <c r="AJ357" i="6"/>
  <c r="AK357" i="6"/>
  <c r="AL357" i="6"/>
  <c r="AM357" i="6"/>
  <c r="AN357" i="6"/>
  <c r="AO357" i="6"/>
  <c r="AP357" i="6"/>
  <c r="AQ357" i="6"/>
  <c r="AR357" i="6"/>
  <c r="AS357" i="6"/>
  <c r="AT357" i="6"/>
  <c r="AU357" i="6" s="1"/>
  <c r="AG339" i="6"/>
  <c r="AH339" i="6"/>
  <c r="AI339" i="6"/>
  <c r="AJ339" i="6"/>
  <c r="AK339" i="6"/>
  <c r="AL339" i="6"/>
  <c r="AM339" i="6"/>
  <c r="AN339" i="6"/>
  <c r="AO339" i="6"/>
  <c r="AP339" i="6"/>
  <c r="AQ339" i="6"/>
  <c r="AR339" i="6"/>
  <c r="AS339" i="6"/>
  <c r="AT339" i="6"/>
  <c r="AU339" i="6" s="1"/>
  <c r="AS338" i="6"/>
  <c r="AR338" i="6"/>
  <c r="AQ338" i="6"/>
  <c r="AP338" i="6"/>
  <c r="AO338" i="6"/>
  <c r="AN338" i="6"/>
  <c r="AM338" i="6"/>
  <c r="AL338" i="6"/>
  <c r="AK338" i="6"/>
  <c r="AJ338" i="6"/>
  <c r="AI338" i="6"/>
  <c r="AH338" i="6"/>
  <c r="AG338" i="6"/>
  <c r="AT338" i="6"/>
  <c r="AU338" i="6" s="1"/>
  <c r="AG337" i="6"/>
  <c r="AH337" i="6"/>
  <c r="AI337" i="6"/>
  <c r="AJ337" i="6"/>
  <c r="AK337" i="6"/>
  <c r="AL337" i="6"/>
  <c r="AM337" i="6"/>
  <c r="AN337" i="6"/>
  <c r="AO337" i="6"/>
  <c r="AP337" i="6"/>
  <c r="AQ337" i="6"/>
  <c r="AR337" i="6"/>
  <c r="AS337" i="6"/>
  <c r="AT337" i="6"/>
  <c r="AU337" i="6" s="1"/>
  <c r="AG336" i="6"/>
  <c r="AH336" i="6"/>
  <c r="AI336" i="6"/>
  <c r="AJ336" i="6"/>
  <c r="AK336" i="6"/>
  <c r="AL336" i="6"/>
  <c r="AM336" i="6"/>
  <c r="AN336" i="6"/>
  <c r="AO336" i="6"/>
  <c r="AP336" i="6"/>
  <c r="AQ336" i="6"/>
  <c r="AR336" i="6"/>
  <c r="AS336" i="6"/>
  <c r="AT336" i="6"/>
  <c r="AU336" i="6" s="1"/>
  <c r="AG317" i="6"/>
  <c r="AH317" i="6"/>
  <c r="AI317" i="6"/>
  <c r="AJ317" i="6"/>
  <c r="AK317" i="6"/>
  <c r="AL317" i="6"/>
  <c r="AM317" i="6"/>
  <c r="AN317" i="6"/>
  <c r="AO317" i="6"/>
  <c r="AP317" i="6"/>
  <c r="AQ317" i="6"/>
  <c r="AR317" i="6"/>
  <c r="AS317" i="6"/>
  <c r="AT317" i="6"/>
  <c r="AU317" i="6" s="1"/>
  <c r="AG315" i="6"/>
  <c r="AH315" i="6"/>
  <c r="AI315" i="6"/>
  <c r="AJ315" i="6"/>
  <c r="AK315" i="6"/>
  <c r="AL315" i="6"/>
  <c r="AM315" i="6"/>
  <c r="AN315" i="6"/>
  <c r="AO315" i="6"/>
  <c r="AP315" i="6"/>
  <c r="AQ315" i="6"/>
  <c r="AR315" i="6"/>
  <c r="AS315" i="6"/>
  <c r="AT315" i="6"/>
  <c r="AU315" i="6" s="1"/>
  <c r="AG300" i="6"/>
  <c r="AH300" i="6"/>
  <c r="AI300" i="6"/>
  <c r="AJ300" i="6"/>
  <c r="AK300" i="6"/>
  <c r="AL300" i="6"/>
  <c r="AM300" i="6"/>
  <c r="AN300" i="6"/>
  <c r="AO300" i="6"/>
  <c r="AP300" i="6"/>
  <c r="AQ300" i="6"/>
  <c r="AR300" i="6"/>
  <c r="AS300" i="6"/>
  <c r="AT300" i="6"/>
  <c r="AU300" i="6" s="1"/>
  <c r="AT302" i="6"/>
  <c r="AU302" i="6" s="1"/>
  <c r="AS290" i="6"/>
  <c r="AR290" i="6"/>
  <c r="AQ290" i="6"/>
  <c r="AP290" i="6"/>
  <c r="AO290" i="6"/>
  <c r="AN290" i="6"/>
  <c r="AM290" i="6"/>
  <c r="AL290" i="6"/>
  <c r="AK290" i="6"/>
  <c r="AJ290" i="6"/>
  <c r="AI290" i="6"/>
  <c r="AH290" i="6"/>
  <c r="AG290" i="6"/>
  <c r="AT290" i="6"/>
  <c r="AU290" i="6" s="1"/>
  <c r="AG276" i="6"/>
  <c r="AH276" i="6"/>
  <c r="AI276" i="6"/>
  <c r="AJ276" i="6"/>
  <c r="AK276" i="6"/>
  <c r="AL276" i="6"/>
  <c r="AM276" i="6"/>
  <c r="AN276" i="6"/>
  <c r="AO276" i="6"/>
  <c r="AP276" i="6"/>
  <c r="AQ276" i="6"/>
  <c r="AR276" i="6"/>
  <c r="AS276" i="6"/>
  <c r="AT276" i="6"/>
  <c r="AU276" i="6" s="1"/>
  <c r="AG275" i="6"/>
  <c r="AH275" i="6"/>
  <c r="AI275" i="6"/>
  <c r="AJ275" i="6"/>
  <c r="AK275" i="6"/>
  <c r="AL275" i="6"/>
  <c r="AM275" i="6"/>
  <c r="AN275" i="6"/>
  <c r="AO275" i="6"/>
  <c r="AP275" i="6"/>
  <c r="AQ275" i="6"/>
  <c r="AR275" i="6"/>
  <c r="AS275" i="6"/>
  <c r="AT275" i="6"/>
  <c r="AU275" i="6" s="1"/>
  <c r="AG268" i="6"/>
  <c r="AH268" i="6"/>
  <c r="AI268" i="6"/>
  <c r="AJ268" i="6"/>
  <c r="AK268" i="6"/>
  <c r="AL268" i="6"/>
  <c r="AM268" i="6"/>
  <c r="AN268" i="6"/>
  <c r="AO268" i="6"/>
  <c r="AP268" i="6"/>
  <c r="AQ268" i="6"/>
  <c r="AR268" i="6"/>
  <c r="AS268" i="6"/>
  <c r="AT268" i="6"/>
  <c r="AU268" i="6" s="1"/>
  <c r="AG262" i="6"/>
  <c r="AH262" i="6"/>
  <c r="AI262" i="6"/>
  <c r="AJ262" i="6"/>
  <c r="AK262" i="6"/>
  <c r="AL262" i="6"/>
  <c r="AM262" i="6"/>
  <c r="AN262" i="6"/>
  <c r="AO262" i="6"/>
  <c r="AP262" i="6"/>
  <c r="AQ262" i="6"/>
  <c r="AR262" i="6"/>
  <c r="AS262" i="6"/>
  <c r="AT262" i="6"/>
  <c r="AU262" i="6" s="1"/>
  <c r="AG254" i="6"/>
  <c r="AH254" i="6"/>
  <c r="AI254" i="6"/>
  <c r="AJ254" i="6"/>
  <c r="AK254" i="6"/>
  <c r="AL254" i="6"/>
  <c r="AM254" i="6"/>
  <c r="AN254" i="6"/>
  <c r="AO254" i="6"/>
  <c r="AP254" i="6"/>
  <c r="AQ254" i="6"/>
  <c r="AR254" i="6"/>
  <c r="AS254" i="6"/>
  <c r="AT254" i="6"/>
  <c r="AU254" i="6" s="1"/>
  <c r="AG252" i="6"/>
  <c r="AH252" i="6"/>
  <c r="AI252" i="6"/>
  <c r="AJ252" i="6"/>
  <c r="AK252" i="6"/>
  <c r="AL252" i="6"/>
  <c r="AM252" i="6"/>
  <c r="AN252" i="6"/>
  <c r="AO252" i="6"/>
  <c r="AP252" i="6"/>
  <c r="AQ252" i="6"/>
  <c r="AR252" i="6"/>
  <c r="AS252" i="6"/>
  <c r="AT252" i="6"/>
  <c r="AU252" i="6" s="1"/>
  <c r="AS243" i="6"/>
  <c r="AR243" i="6"/>
  <c r="AQ243" i="6"/>
  <c r="AP243" i="6"/>
  <c r="AO243" i="6"/>
  <c r="AN243" i="6"/>
  <c r="AM243" i="6"/>
  <c r="AL243" i="6"/>
  <c r="AK243" i="6"/>
  <c r="AJ243" i="6"/>
  <c r="AI243" i="6"/>
  <c r="AH243" i="6"/>
  <c r="AG243" i="6"/>
  <c r="AT243" i="6"/>
  <c r="AU243" i="6" s="1"/>
  <c r="AG242" i="6"/>
  <c r="AH242" i="6"/>
  <c r="AI242" i="6"/>
  <c r="AJ242" i="6"/>
  <c r="AK242" i="6"/>
  <c r="AL242" i="6"/>
  <c r="AM242" i="6"/>
  <c r="AN242" i="6"/>
  <c r="AO242" i="6"/>
  <c r="AP242" i="6"/>
  <c r="AQ242" i="6"/>
  <c r="AR242" i="6"/>
  <c r="AS242" i="6"/>
  <c r="AT242" i="6"/>
  <c r="AU242" i="6" s="1"/>
  <c r="AG241" i="6"/>
  <c r="AH241" i="6"/>
  <c r="AI241" i="6"/>
  <c r="AJ241" i="6"/>
  <c r="AK241" i="6"/>
  <c r="AL241" i="6"/>
  <c r="AM241" i="6"/>
  <c r="AN241" i="6"/>
  <c r="AO241" i="6"/>
  <c r="AP241" i="6"/>
  <c r="AQ241" i="6"/>
  <c r="AR241" i="6"/>
  <c r="AS241" i="6"/>
  <c r="AT241" i="6"/>
  <c r="AU241" i="6" s="1"/>
  <c r="AG240" i="6"/>
  <c r="AH240" i="6"/>
  <c r="AI240" i="6"/>
  <c r="AJ240" i="6"/>
  <c r="AK240" i="6"/>
  <c r="AL240" i="6"/>
  <c r="AM240" i="6"/>
  <c r="AN240" i="6"/>
  <c r="AO240" i="6"/>
  <c r="AP240" i="6"/>
  <c r="AQ240" i="6"/>
  <c r="AR240" i="6"/>
  <c r="AS240" i="6"/>
  <c r="AT240" i="6"/>
  <c r="AU240" i="6" s="1"/>
  <c r="AG239" i="6"/>
  <c r="AH239" i="6"/>
  <c r="AI239" i="6"/>
  <c r="AJ239" i="6"/>
  <c r="AK239" i="6"/>
  <c r="AL239" i="6"/>
  <c r="AM239" i="6"/>
  <c r="AN239" i="6"/>
  <c r="AO239" i="6"/>
  <c r="AP239" i="6"/>
  <c r="AQ239" i="6"/>
  <c r="AR239" i="6"/>
  <c r="AS239" i="6"/>
  <c r="AT239" i="6"/>
  <c r="AU239" i="6" s="1"/>
  <c r="AG231" i="6"/>
  <c r="AH231" i="6"/>
  <c r="AI231" i="6"/>
  <c r="AJ231" i="6"/>
  <c r="AK231" i="6"/>
  <c r="AL231" i="6"/>
  <c r="AM231" i="6"/>
  <c r="AN231" i="6"/>
  <c r="AO231" i="6"/>
  <c r="AP231" i="6"/>
  <c r="AQ231" i="6"/>
  <c r="AR231" i="6"/>
  <c r="AS231" i="6"/>
  <c r="AT231" i="6"/>
  <c r="AU231" i="6" s="1"/>
  <c r="AG229" i="6"/>
  <c r="AH229" i="6"/>
  <c r="AI229" i="6"/>
  <c r="AJ229" i="6"/>
  <c r="AK229" i="6"/>
  <c r="AL229" i="6"/>
  <c r="AM229" i="6"/>
  <c r="AN229" i="6"/>
  <c r="AO229" i="6"/>
  <c r="AP229" i="6"/>
  <c r="AQ229" i="6"/>
  <c r="AR229" i="6"/>
  <c r="AS229" i="6"/>
  <c r="AT229" i="6"/>
  <c r="AU229" i="6" s="1"/>
  <c r="AG228" i="6"/>
  <c r="AH228" i="6"/>
  <c r="AI228" i="6"/>
  <c r="AJ228" i="6"/>
  <c r="AK228" i="6"/>
  <c r="AL228" i="6"/>
  <c r="AM228" i="6"/>
  <c r="AN228" i="6"/>
  <c r="AO228" i="6"/>
  <c r="AP228" i="6"/>
  <c r="AQ228" i="6"/>
  <c r="AR228" i="6"/>
  <c r="AS228" i="6"/>
  <c r="AT228" i="6"/>
  <c r="AU228" i="6" s="1"/>
  <c r="AG227" i="6"/>
  <c r="AH227" i="6"/>
  <c r="AI227" i="6"/>
  <c r="AJ227" i="6"/>
  <c r="AK227" i="6"/>
  <c r="AL227" i="6"/>
  <c r="AM227" i="6"/>
  <c r="AN227" i="6"/>
  <c r="AO227" i="6"/>
  <c r="AP227" i="6"/>
  <c r="AQ227" i="6"/>
  <c r="AR227" i="6"/>
  <c r="AS227" i="6"/>
  <c r="AT227" i="6"/>
  <c r="AU227" i="6" s="1"/>
  <c r="AG226" i="6"/>
  <c r="AH226" i="6"/>
  <c r="AI226" i="6"/>
  <c r="AJ226" i="6"/>
  <c r="AK226" i="6"/>
  <c r="AL226" i="6"/>
  <c r="AM226" i="6"/>
  <c r="AN226" i="6"/>
  <c r="AO226" i="6"/>
  <c r="AP226" i="6"/>
  <c r="AQ226" i="6"/>
  <c r="AR226" i="6"/>
  <c r="AS226" i="6"/>
  <c r="AT226" i="6"/>
  <c r="AU226" i="6" s="1"/>
  <c r="AG224" i="6" l="1"/>
  <c r="AH224" i="6"/>
  <c r="AI224" i="6"/>
  <c r="AJ224" i="6"/>
  <c r="AK224" i="6"/>
  <c r="AL224" i="6"/>
  <c r="AM224" i="6"/>
  <c r="AN224" i="6"/>
  <c r="AO224" i="6"/>
  <c r="AP224" i="6"/>
  <c r="AQ224" i="6"/>
  <c r="AR224" i="6"/>
  <c r="AS224" i="6"/>
  <c r="AT224" i="6"/>
  <c r="AU224" i="6" s="1"/>
  <c r="AG217" i="6"/>
  <c r="AH217" i="6"/>
  <c r="AI217" i="6"/>
  <c r="AJ217" i="6"/>
  <c r="AK217" i="6"/>
  <c r="AL217" i="6"/>
  <c r="AM217" i="6"/>
  <c r="AN217" i="6"/>
  <c r="AO217" i="6"/>
  <c r="AP217" i="6"/>
  <c r="AQ217" i="6"/>
  <c r="AR217" i="6"/>
  <c r="AS217" i="6"/>
  <c r="AT217" i="6"/>
  <c r="AU217" i="6" s="1"/>
  <c r="AG204" i="6"/>
  <c r="AH204" i="6"/>
  <c r="AI204" i="6"/>
  <c r="AJ204" i="6"/>
  <c r="AK204" i="6"/>
  <c r="AL204" i="6"/>
  <c r="AM204" i="6"/>
  <c r="AN204" i="6"/>
  <c r="AO204" i="6"/>
  <c r="AP204" i="6"/>
  <c r="AQ204" i="6"/>
  <c r="AR204" i="6"/>
  <c r="AS204" i="6"/>
  <c r="AT204" i="6"/>
  <c r="AU204" i="6" s="1"/>
  <c r="AG196" i="6"/>
  <c r="AH196" i="6"/>
  <c r="AI196" i="6"/>
  <c r="AJ196" i="6"/>
  <c r="AK196" i="6"/>
  <c r="AL196" i="6"/>
  <c r="AM196" i="6"/>
  <c r="AN196" i="6"/>
  <c r="AO196" i="6"/>
  <c r="AP196" i="6"/>
  <c r="AQ196" i="6"/>
  <c r="AR196" i="6"/>
  <c r="AS196" i="6"/>
  <c r="AT196" i="6"/>
  <c r="AU196" i="6" s="1"/>
  <c r="AG192" i="6"/>
  <c r="AH192" i="6"/>
  <c r="AI192" i="6"/>
  <c r="AJ192" i="6"/>
  <c r="AK192" i="6"/>
  <c r="AL192" i="6"/>
  <c r="AM192" i="6"/>
  <c r="AN192" i="6"/>
  <c r="AO192" i="6"/>
  <c r="AP192" i="6"/>
  <c r="AQ192" i="6"/>
  <c r="AR192" i="6"/>
  <c r="AS192" i="6"/>
  <c r="AT192" i="6"/>
  <c r="AU192" i="6" s="1"/>
  <c r="AT188" i="6"/>
  <c r="AU188" i="6" s="1"/>
  <c r="AG188" i="6"/>
  <c r="AH188" i="6"/>
  <c r="AI188" i="6"/>
  <c r="AJ188" i="6"/>
  <c r="AK188" i="6"/>
  <c r="AL188" i="6"/>
  <c r="AM188" i="6"/>
  <c r="AN188" i="6"/>
  <c r="AO188" i="6"/>
  <c r="AP188" i="6"/>
  <c r="AQ188" i="6"/>
  <c r="AR188" i="6"/>
  <c r="AS188" i="6"/>
  <c r="AG182" i="6"/>
  <c r="AH182" i="6"/>
  <c r="AI182" i="6"/>
  <c r="AJ182" i="6"/>
  <c r="AK182" i="6"/>
  <c r="AL182" i="6"/>
  <c r="AM182" i="6"/>
  <c r="AN182" i="6"/>
  <c r="AO182" i="6"/>
  <c r="AP182" i="6"/>
  <c r="AQ182" i="6"/>
  <c r="AR182" i="6"/>
  <c r="AS182" i="6"/>
  <c r="AT182" i="6"/>
  <c r="AU182" i="6" s="1"/>
  <c r="AT180" i="6"/>
  <c r="AU180" i="6" s="1"/>
  <c r="AG180" i="6"/>
  <c r="AH180" i="6"/>
  <c r="AI180" i="6"/>
  <c r="AJ180" i="6"/>
  <c r="AK180" i="6"/>
  <c r="AL180" i="6"/>
  <c r="AM180" i="6"/>
  <c r="AN180" i="6"/>
  <c r="AO180" i="6"/>
  <c r="AP180" i="6"/>
  <c r="AQ180" i="6"/>
  <c r="AR180" i="6"/>
  <c r="AS180" i="6"/>
  <c r="AG179" i="6"/>
  <c r="AH179" i="6"/>
  <c r="AI179" i="6"/>
  <c r="AJ179" i="6"/>
  <c r="AK179" i="6"/>
  <c r="AL179" i="6"/>
  <c r="AM179" i="6"/>
  <c r="AN179" i="6"/>
  <c r="AO179" i="6"/>
  <c r="AP179" i="6"/>
  <c r="AQ179" i="6"/>
  <c r="AR179" i="6"/>
  <c r="AS179" i="6"/>
  <c r="AT179" i="6"/>
  <c r="AU179" i="6" s="1"/>
  <c r="AG170" i="6"/>
  <c r="AH170" i="6"/>
  <c r="AI170" i="6"/>
  <c r="AJ170" i="6"/>
  <c r="AK170" i="6"/>
  <c r="AL170" i="6"/>
  <c r="AM170" i="6"/>
  <c r="AN170" i="6"/>
  <c r="AO170" i="6"/>
  <c r="AP170" i="6"/>
  <c r="AQ170" i="6"/>
  <c r="AR170" i="6"/>
  <c r="AS170" i="6"/>
  <c r="AT170" i="6"/>
  <c r="AU170" i="6" s="1"/>
  <c r="AH166" i="6"/>
  <c r="AI166" i="6"/>
  <c r="AJ166" i="6"/>
  <c r="AK166" i="6"/>
  <c r="AL166" i="6"/>
  <c r="AM166" i="6"/>
  <c r="AN166" i="6"/>
  <c r="AO166" i="6"/>
  <c r="AP166" i="6"/>
  <c r="AQ166" i="6"/>
  <c r="AR166" i="6"/>
  <c r="AS166" i="6"/>
  <c r="AG166" i="6"/>
  <c r="AG163" i="6"/>
  <c r="AH163" i="6"/>
  <c r="AI163" i="6"/>
  <c r="AJ163" i="6"/>
  <c r="AK163" i="6"/>
  <c r="AL163" i="6"/>
  <c r="AM163" i="6"/>
  <c r="AN163" i="6"/>
  <c r="AO163" i="6"/>
  <c r="AP163" i="6"/>
  <c r="AQ163" i="6"/>
  <c r="AR163" i="6"/>
  <c r="AS163" i="6"/>
  <c r="AT163" i="6"/>
  <c r="AU163" i="6" s="1"/>
  <c r="AG155" i="6"/>
  <c r="AH155" i="6"/>
  <c r="AI155" i="6"/>
  <c r="AJ155" i="6"/>
  <c r="AK155" i="6"/>
  <c r="AL155" i="6"/>
  <c r="AM155" i="6"/>
  <c r="AN155" i="6"/>
  <c r="AO155" i="6"/>
  <c r="AP155" i="6"/>
  <c r="AQ155" i="6"/>
  <c r="AR155" i="6"/>
  <c r="AS155" i="6"/>
  <c r="AT155" i="6"/>
  <c r="AU155" i="6" s="1"/>
  <c r="AG144" i="6"/>
  <c r="AH144" i="6"/>
  <c r="AI144" i="6"/>
  <c r="AJ144" i="6"/>
  <c r="AK144" i="6"/>
  <c r="AL144" i="6"/>
  <c r="AM144" i="6"/>
  <c r="AN144" i="6"/>
  <c r="AO144" i="6"/>
  <c r="AP144" i="6"/>
  <c r="AQ144" i="6"/>
  <c r="AR144" i="6"/>
  <c r="AS144" i="6"/>
  <c r="AT144" i="6"/>
  <c r="AU144" i="6" s="1"/>
  <c r="AG137" i="6"/>
  <c r="AH137" i="6"/>
  <c r="AI137" i="6"/>
  <c r="AJ137" i="6"/>
  <c r="AK137" i="6"/>
  <c r="AL137" i="6"/>
  <c r="AM137" i="6"/>
  <c r="AN137" i="6"/>
  <c r="AO137" i="6"/>
  <c r="AP137" i="6"/>
  <c r="AQ137" i="6"/>
  <c r="AR137" i="6"/>
  <c r="AS137" i="6"/>
  <c r="AT137" i="6"/>
  <c r="AU137" i="6" s="1"/>
  <c r="AG136" i="6"/>
  <c r="AH136" i="6"/>
  <c r="AI136" i="6"/>
  <c r="AJ136" i="6"/>
  <c r="AK136" i="6"/>
  <c r="AL136" i="6"/>
  <c r="AM136" i="6"/>
  <c r="AN136" i="6"/>
  <c r="AO136" i="6"/>
  <c r="AP136" i="6"/>
  <c r="AQ136" i="6"/>
  <c r="AR136" i="6"/>
  <c r="AS136" i="6"/>
  <c r="AT136" i="6"/>
  <c r="AU136" i="6" s="1"/>
  <c r="AG135" i="6"/>
  <c r="AH135" i="6"/>
  <c r="AI135" i="6"/>
  <c r="AJ135" i="6"/>
  <c r="AK135" i="6"/>
  <c r="AL135" i="6"/>
  <c r="AM135" i="6"/>
  <c r="AN135" i="6"/>
  <c r="AO135" i="6"/>
  <c r="AP135" i="6"/>
  <c r="AQ135" i="6"/>
  <c r="AR135" i="6"/>
  <c r="AS135" i="6"/>
  <c r="AT135" i="6"/>
  <c r="AU135" i="6" s="1"/>
  <c r="AG127" i="6"/>
  <c r="AH127" i="6"/>
  <c r="AI127" i="6"/>
  <c r="AJ127" i="6"/>
  <c r="AK127" i="6"/>
  <c r="AL127" i="6"/>
  <c r="AM127" i="6"/>
  <c r="AN127" i="6"/>
  <c r="AO127" i="6"/>
  <c r="AP127" i="6"/>
  <c r="AQ127" i="6"/>
  <c r="AR127" i="6"/>
  <c r="AS127" i="6"/>
  <c r="AT127" i="6"/>
  <c r="AU127" i="6" s="1"/>
  <c r="AG124" i="6"/>
  <c r="AH124" i="6"/>
  <c r="AI124" i="6"/>
  <c r="AJ124" i="6"/>
  <c r="AK124" i="6"/>
  <c r="AL124" i="6"/>
  <c r="AM124" i="6"/>
  <c r="AN124" i="6"/>
  <c r="AO124" i="6"/>
  <c r="AP124" i="6"/>
  <c r="AQ124" i="6"/>
  <c r="AR124" i="6"/>
  <c r="AS124" i="6"/>
  <c r="AT124" i="6"/>
  <c r="AU124" i="6" s="1"/>
  <c r="AG125" i="6" l="1"/>
  <c r="AH125" i="6"/>
  <c r="AI125" i="6"/>
  <c r="AJ125" i="6"/>
  <c r="AK125" i="6"/>
  <c r="AL125" i="6"/>
  <c r="AM125" i="6"/>
  <c r="AN125" i="6"/>
  <c r="AO125" i="6"/>
  <c r="AP125" i="6"/>
  <c r="AQ125" i="6"/>
  <c r="AR125" i="6"/>
  <c r="AS125" i="6"/>
  <c r="AT125" i="6"/>
  <c r="AU125" i="6" s="1"/>
  <c r="AG119" i="6"/>
  <c r="AH119" i="6"/>
  <c r="AI119" i="6"/>
  <c r="AJ119" i="6"/>
  <c r="AK119" i="6"/>
  <c r="AL119" i="6"/>
  <c r="AM119" i="6"/>
  <c r="AN119" i="6"/>
  <c r="AO119" i="6"/>
  <c r="AP119" i="6"/>
  <c r="AQ119" i="6"/>
  <c r="AR119" i="6"/>
  <c r="AS119" i="6"/>
  <c r="AT119" i="6"/>
  <c r="AU119" i="6" s="1"/>
  <c r="AG109" i="6"/>
  <c r="AH109" i="6"/>
  <c r="AI109" i="6"/>
  <c r="AJ109" i="6"/>
  <c r="AK109" i="6"/>
  <c r="AL109" i="6"/>
  <c r="AM109" i="6"/>
  <c r="AN109" i="6"/>
  <c r="AO109" i="6"/>
  <c r="AP109" i="6"/>
  <c r="AQ109" i="6"/>
  <c r="AR109" i="6"/>
  <c r="AS109" i="6"/>
  <c r="AT109" i="6"/>
  <c r="AU109" i="6" s="1"/>
  <c r="AG107" i="6"/>
  <c r="AH107" i="6"/>
  <c r="AI107" i="6"/>
  <c r="AJ107" i="6"/>
  <c r="AK107" i="6"/>
  <c r="AL107" i="6"/>
  <c r="AM107" i="6"/>
  <c r="AN107" i="6"/>
  <c r="AO107" i="6"/>
  <c r="AP107" i="6"/>
  <c r="AQ107" i="6"/>
  <c r="AR107" i="6"/>
  <c r="AS107" i="6"/>
  <c r="AT107" i="6"/>
  <c r="AU107" i="6" s="1"/>
  <c r="AG104" i="6"/>
  <c r="AH104" i="6"/>
  <c r="AI104" i="6"/>
  <c r="AJ104" i="6"/>
  <c r="AK104" i="6"/>
  <c r="AL104" i="6"/>
  <c r="AM104" i="6"/>
  <c r="AN104" i="6"/>
  <c r="AO104" i="6"/>
  <c r="AP104" i="6"/>
  <c r="AQ104" i="6"/>
  <c r="AR104" i="6"/>
  <c r="AS104" i="6"/>
  <c r="AT104" i="6"/>
  <c r="AU104" i="6" s="1"/>
  <c r="AG103" i="6"/>
  <c r="AH103" i="6"/>
  <c r="AI103" i="6"/>
  <c r="AJ103" i="6"/>
  <c r="AK103" i="6"/>
  <c r="AL103" i="6"/>
  <c r="AM103" i="6"/>
  <c r="AN103" i="6"/>
  <c r="AO103" i="6"/>
  <c r="AP103" i="6"/>
  <c r="AQ103" i="6"/>
  <c r="AR103" i="6"/>
  <c r="AS103" i="6"/>
  <c r="AT103" i="6"/>
  <c r="AU103" i="6" s="1"/>
  <c r="AG102" i="6"/>
  <c r="AH102" i="6"/>
  <c r="AI102" i="6"/>
  <c r="AJ102" i="6"/>
  <c r="AK102" i="6"/>
  <c r="AL102" i="6"/>
  <c r="AM102" i="6"/>
  <c r="AN102" i="6"/>
  <c r="AO102" i="6"/>
  <c r="AP102" i="6"/>
  <c r="AQ102" i="6"/>
  <c r="AR102" i="6"/>
  <c r="AS102" i="6"/>
  <c r="AT102" i="6"/>
  <c r="AU102" i="6" s="1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 s="1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 s="1"/>
  <c r="AG95" i="6"/>
  <c r="AH95" i="6"/>
  <c r="AI95" i="6"/>
  <c r="AJ95" i="6"/>
  <c r="AK95" i="6"/>
  <c r="AL95" i="6"/>
  <c r="AM95" i="6"/>
  <c r="AN95" i="6"/>
  <c r="AO95" i="6"/>
  <c r="AP95" i="6"/>
  <c r="AQ95" i="6"/>
  <c r="AR95" i="6"/>
  <c r="AS95" i="6"/>
  <c r="AT95" i="6"/>
  <c r="AU95" i="6" s="1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 s="1"/>
  <c r="AG93" i="6"/>
  <c r="AH93" i="6"/>
  <c r="AI93" i="6"/>
  <c r="AJ93" i="6"/>
  <c r="AK93" i="6"/>
  <c r="AL93" i="6"/>
  <c r="AM93" i="6"/>
  <c r="AN93" i="6"/>
  <c r="AO93" i="6"/>
  <c r="AP93" i="6"/>
  <c r="AQ93" i="6"/>
  <c r="AR93" i="6"/>
  <c r="AS93" i="6"/>
  <c r="AT93" i="6"/>
  <c r="AU93" i="6" s="1"/>
  <c r="AG91" i="6"/>
  <c r="AH91" i="6"/>
  <c r="AI91" i="6"/>
  <c r="AJ91" i="6"/>
  <c r="AK91" i="6"/>
  <c r="AL91" i="6"/>
  <c r="AM91" i="6"/>
  <c r="AN91" i="6"/>
  <c r="AO91" i="6"/>
  <c r="AP91" i="6"/>
  <c r="AQ91" i="6"/>
  <c r="AR91" i="6"/>
  <c r="AS91" i="6"/>
  <c r="AT91" i="6"/>
  <c r="AU91" i="6" s="1"/>
  <c r="AG89" i="6"/>
  <c r="AH89" i="6"/>
  <c r="AI89" i="6"/>
  <c r="AJ89" i="6"/>
  <c r="AK89" i="6"/>
  <c r="AL89" i="6"/>
  <c r="AM89" i="6"/>
  <c r="AN89" i="6"/>
  <c r="AO89" i="6"/>
  <c r="AP89" i="6"/>
  <c r="AQ89" i="6"/>
  <c r="AR89" i="6"/>
  <c r="AS89" i="6"/>
  <c r="AT89" i="6"/>
  <c r="AU89" i="6" s="1"/>
  <c r="AG90" i="6"/>
  <c r="AH90" i="6"/>
  <c r="AI90" i="6"/>
  <c r="AJ90" i="6"/>
  <c r="AK90" i="6"/>
  <c r="AL90" i="6"/>
  <c r="AM90" i="6"/>
  <c r="AN90" i="6"/>
  <c r="AO90" i="6"/>
  <c r="AP90" i="6"/>
  <c r="AQ90" i="6"/>
  <c r="AR90" i="6"/>
  <c r="AS90" i="6"/>
  <c r="AT90" i="6"/>
  <c r="AU90" i="6" s="1"/>
  <c r="AG87" i="6"/>
  <c r="AH87" i="6"/>
  <c r="AI87" i="6"/>
  <c r="AJ87" i="6"/>
  <c r="AK87" i="6"/>
  <c r="AL87" i="6"/>
  <c r="AM87" i="6"/>
  <c r="AN87" i="6"/>
  <c r="AO87" i="6"/>
  <c r="AP87" i="6"/>
  <c r="AQ87" i="6"/>
  <c r="AR87" i="6"/>
  <c r="AS87" i="6"/>
  <c r="AT87" i="6"/>
  <c r="AU87" i="6" s="1"/>
  <c r="AG80" i="6"/>
  <c r="AH80" i="6"/>
  <c r="AI80" i="6"/>
  <c r="AJ80" i="6"/>
  <c r="AK80" i="6"/>
  <c r="AL80" i="6"/>
  <c r="AM80" i="6"/>
  <c r="AN80" i="6"/>
  <c r="AO80" i="6"/>
  <c r="AP80" i="6"/>
  <c r="AQ80" i="6"/>
  <c r="AR80" i="6"/>
  <c r="AS80" i="6"/>
  <c r="AT80" i="6"/>
  <c r="AU80" i="6" s="1"/>
  <c r="AG69" i="6"/>
  <c r="AH69" i="6"/>
  <c r="AI69" i="6"/>
  <c r="AJ69" i="6"/>
  <c r="AK69" i="6"/>
  <c r="AL69" i="6"/>
  <c r="AM69" i="6"/>
  <c r="AN69" i="6"/>
  <c r="AO69" i="6"/>
  <c r="AP69" i="6"/>
  <c r="AQ69" i="6"/>
  <c r="AR69" i="6"/>
  <c r="AT69" i="6"/>
  <c r="AU69" i="6" s="1"/>
  <c r="AG63" i="6"/>
  <c r="AH63" i="6"/>
  <c r="AI63" i="6"/>
  <c r="AJ63" i="6"/>
  <c r="AK63" i="6"/>
  <c r="AL63" i="6"/>
  <c r="AM63" i="6"/>
  <c r="AN63" i="6"/>
  <c r="AO63" i="6"/>
  <c r="AP63" i="6"/>
  <c r="AQ63" i="6"/>
  <c r="AR63" i="6"/>
  <c r="AS63" i="6"/>
  <c r="AT63" i="6"/>
  <c r="AU63" i="6" s="1"/>
  <c r="AG62" i="6"/>
  <c r="AH62" i="6"/>
  <c r="AI62" i="6"/>
  <c r="AJ62" i="6"/>
  <c r="AK62" i="6"/>
  <c r="AL62" i="6"/>
  <c r="AM62" i="6"/>
  <c r="AN62" i="6"/>
  <c r="AO62" i="6"/>
  <c r="AP62" i="6"/>
  <c r="AQ62" i="6"/>
  <c r="AR62" i="6"/>
  <c r="AS62" i="6"/>
  <c r="AT62" i="6"/>
  <c r="AU62" i="6" s="1"/>
  <c r="AG57" i="6" l="1"/>
  <c r="AH57" i="6"/>
  <c r="AI57" i="6"/>
  <c r="AJ57" i="6"/>
  <c r="AK57" i="6"/>
  <c r="AL57" i="6"/>
  <c r="AM57" i="6"/>
  <c r="AN57" i="6"/>
  <c r="AO57" i="6"/>
  <c r="AP57" i="6"/>
  <c r="AQ57" i="6"/>
  <c r="AR57" i="6"/>
  <c r="AS57" i="6"/>
  <c r="AT57" i="6"/>
  <c r="AU57" i="6" s="1"/>
  <c r="AG55" i="6" l="1"/>
  <c r="AH55" i="6"/>
  <c r="AI55" i="6"/>
  <c r="AJ55" i="6"/>
  <c r="AK55" i="6"/>
  <c r="AL55" i="6"/>
  <c r="AM55" i="6"/>
  <c r="AN55" i="6"/>
  <c r="AO55" i="6"/>
  <c r="AP55" i="6"/>
  <c r="AQ55" i="6"/>
  <c r="AR55" i="6"/>
  <c r="AS55" i="6"/>
  <c r="AT55" i="6"/>
  <c r="AU55" i="6" s="1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T48" i="6"/>
  <c r="AU48" i="6" s="1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 s="1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 s="1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 s="1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 s="1"/>
  <c r="AG21" i="6"/>
  <c r="AH21" i="6"/>
  <c r="AI21" i="6"/>
  <c r="AJ21" i="6"/>
  <c r="AK21" i="6"/>
  <c r="AL21" i="6"/>
  <c r="AM21" i="6"/>
  <c r="AN21" i="6"/>
  <c r="AO21" i="6"/>
  <c r="AP21" i="6"/>
  <c r="AQ21" i="6"/>
  <c r="AR21" i="6"/>
  <c r="AS21" i="6"/>
  <c r="AT21" i="6"/>
  <c r="AU21" i="6" s="1"/>
  <c r="AG379" i="6" l="1"/>
  <c r="AH379" i="6"/>
  <c r="AI379" i="6"/>
  <c r="AJ379" i="6"/>
  <c r="AK379" i="6"/>
  <c r="AL379" i="6"/>
  <c r="AM379" i="6"/>
  <c r="AN379" i="6"/>
  <c r="AO379" i="6"/>
  <c r="AP379" i="6"/>
  <c r="AQ379" i="6"/>
  <c r="AR379" i="6"/>
  <c r="AS379" i="6"/>
  <c r="AT379" i="6"/>
  <c r="AU379" i="6" s="1"/>
  <c r="AG377" i="6" l="1"/>
  <c r="AH377" i="6"/>
  <c r="AI377" i="6"/>
  <c r="AJ377" i="6"/>
  <c r="AK377" i="6"/>
  <c r="AL377" i="6"/>
  <c r="AM377" i="6"/>
  <c r="AN377" i="6"/>
  <c r="AO377" i="6"/>
  <c r="AP377" i="6"/>
  <c r="AQ377" i="6"/>
  <c r="AR377" i="6"/>
  <c r="AS377" i="6"/>
  <c r="AT377" i="6"/>
  <c r="AU377" i="6" s="1"/>
  <c r="AG376" i="6"/>
  <c r="AH376" i="6"/>
  <c r="AI376" i="6"/>
  <c r="AJ376" i="6"/>
  <c r="AK376" i="6"/>
  <c r="AL376" i="6"/>
  <c r="AM376" i="6"/>
  <c r="AN376" i="6"/>
  <c r="AO376" i="6"/>
  <c r="AP376" i="6"/>
  <c r="AQ376" i="6"/>
  <c r="AR376" i="6"/>
  <c r="AS376" i="6"/>
  <c r="AT376" i="6"/>
  <c r="AU376" i="6" s="1"/>
  <c r="AT372" i="6"/>
  <c r="AU372" i="6" s="1"/>
  <c r="AG372" i="6"/>
  <c r="AH372" i="6"/>
  <c r="AI372" i="6"/>
  <c r="AJ372" i="6"/>
  <c r="AK372" i="6"/>
  <c r="AL372" i="6"/>
  <c r="AM372" i="6"/>
  <c r="AN372" i="6"/>
  <c r="AO372" i="6"/>
  <c r="AP372" i="6"/>
  <c r="AQ372" i="6"/>
  <c r="AR372" i="6"/>
  <c r="AS372" i="6"/>
  <c r="AT355" i="6"/>
  <c r="AU355" i="6" s="1"/>
  <c r="AG355" i="6"/>
  <c r="AH355" i="6"/>
  <c r="AI355" i="6"/>
  <c r="AJ355" i="6"/>
  <c r="AK355" i="6"/>
  <c r="AL355" i="6"/>
  <c r="AM355" i="6"/>
  <c r="AN355" i="6"/>
  <c r="AO355" i="6"/>
  <c r="AP355" i="6"/>
  <c r="AQ355" i="6"/>
  <c r="AR355" i="6"/>
  <c r="AS355" i="6"/>
  <c r="AT326" i="6"/>
  <c r="AU326" i="6" s="1"/>
  <c r="AS326" i="6"/>
  <c r="AR326" i="6"/>
  <c r="AQ326" i="6"/>
  <c r="AP326" i="6"/>
  <c r="AO326" i="6"/>
  <c r="AN326" i="6"/>
  <c r="AM326" i="6"/>
  <c r="AL326" i="6"/>
  <c r="AK326" i="6"/>
  <c r="AJ326" i="6"/>
  <c r="AI326" i="6"/>
  <c r="AH326" i="6"/>
  <c r="AG326" i="6"/>
  <c r="AG221" i="6"/>
  <c r="AH221" i="6"/>
  <c r="AI221" i="6"/>
  <c r="AJ221" i="6"/>
  <c r="AK221" i="6"/>
  <c r="AL221" i="6"/>
  <c r="AM221" i="6"/>
  <c r="AN221" i="6"/>
  <c r="AO221" i="6"/>
  <c r="AP221" i="6"/>
  <c r="AQ221" i="6"/>
  <c r="AR221" i="6"/>
  <c r="AS221" i="6"/>
  <c r="AT221" i="6"/>
  <c r="AU221" i="6" s="1"/>
  <c r="AG280" i="6"/>
  <c r="AH280" i="6"/>
  <c r="AI280" i="6"/>
  <c r="AJ280" i="6"/>
  <c r="AK280" i="6"/>
  <c r="AL280" i="6"/>
  <c r="AM280" i="6"/>
  <c r="AN280" i="6"/>
  <c r="AO280" i="6"/>
  <c r="AP280" i="6"/>
  <c r="AQ280" i="6"/>
  <c r="AR280" i="6"/>
  <c r="AS280" i="6"/>
  <c r="AT280" i="6"/>
  <c r="AU280" i="6" s="1"/>
  <c r="AG380" i="6"/>
  <c r="AH380" i="6"/>
  <c r="AI380" i="6"/>
  <c r="AJ380" i="6"/>
  <c r="AK380" i="6"/>
  <c r="AL380" i="6"/>
  <c r="AM380" i="6"/>
  <c r="AN380" i="6"/>
  <c r="AO380" i="6"/>
  <c r="AP380" i="6"/>
  <c r="AQ380" i="6"/>
  <c r="AR380" i="6"/>
  <c r="AS380" i="6"/>
  <c r="AT380" i="6"/>
  <c r="AU380" i="6" s="1"/>
  <c r="AG270" i="6"/>
  <c r="AH270" i="6"/>
  <c r="AI270" i="6"/>
  <c r="AJ270" i="6"/>
  <c r="AK270" i="6"/>
  <c r="AL270" i="6"/>
  <c r="AM270" i="6"/>
  <c r="AN270" i="6"/>
  <c r="AO270" i="6"/>
  <c r="AP270" i="6"/>
  <c r="AQ270" i="6"/>
  <c r="AR270" i="6"/>
  <c r="AS270" i="6"/>
  <c r="AT270" i="6"/>
  <c r="AU270" i="6" s="1"/>
  <c r="AG253" i="6"/>
  <c r="AH253" i="6"/>
  <c r="AI253" i="6"/>
  <c r="AJ253" i="6"/>
  <c r="AK253" i="6"/>
  <c r="AL253" i="6"/>
  <c r="AM253" i="6"/>
  <c r="AN253" i="6"/>
  <c r="AO253" i="6"/>
  <c r="AP253" i="6"/>
  <c r="AQ253" i="6"/>
  <c r="AR253" i="6"/>
  <c r="AS253" i="6"/>
  <c r="AT253" i="6"/>
  <c r="AU253" i="6" s="1"/>
  <c r="AG251" i="6"/>
  <c r="AG245" i="6"/>
  <c r="AH245" i="6"/>
  <c r="AI245" i="6"/>
  <c r="AJ245" i="6"/>
  <c r="AK245" i="6"/>
  <c r="AL245" i="6"/>
  <c r="AM245" i="6"/>
  <c r="AN245" i="6"/>
  <c r="AO245" i="6"/>
  <c r="AP245" i="6"/>
  <c r="AQ245" i="6"/>
  <c r="AR245" i="6"/>
  <c r="AS245" i="6"/>
  <c r="AT245" i="6"/>
  <c r="AU245" i="6" s="1"/>
  <c r="AG244" i="6"/>
  <c r="AH244" i="6"/>
  <c r="AI244" i="6"/>
  <c r="AJ244" i="6"/>
  <c r="AK244" i="6"/>
  <c r="AL244" i="6"/>
  <c r="AM244" i="6"/>
  <c r="AN244" i="6"/>
  <c r="AO244" i="6"/>
  <c r="AP244" i="6"/>
  <c r="AQ244" i="6"/>
  <c r="AR244" i="6"/>
  <c r="AS244" i="6"/>
  <c r="AT244" i="6"/>
  <c r="AU244" i="6" s="1"/>
  <c r="AG238" i="6"/>
  <c r="AH238" i="6"/>
  <c r="AI238" i="6"/>
  <c r="AJ238" i="6"/>
  <c r="AK238" i="6"/>
  <c r="AL238" i="6"/>
  <c r="AM238" i="6"/>
  <c r="AN238" i="6"/>
  <c r="AO238" i="6"/>
  <c r="AP238" i="6"/>
  <c r="AQ238" i="6"/>
  <c r="AR238" i="6"/>
  <c r="AS238" i="6"/>
  <c r="AT238" i="6"/>
  <c r="AU238" i="6" s="1"/>
  <c r="AG115" i="6"/>
  <c r="AH115" i="6"/>
  <c r="AI115" i="6"/>
  <c r="AJ115" i="6"/>
  <c r="AK115" i="6"/>
  <c r="AL115" i="6"/>
  <c r="AM115" i="6"/>
  <c r="AN115" i="6"/>
  <c r="AO115" i="6"/>
  <c r="AP115" i="6"/>
  <c r="AQ115" i="6"/>
  <c r="AR115" i="6"/>
  <c r="AS115" i="6"/>
  <c r="AT115" i="6"/>
  <c r="AU115" i="6" s="1"/>
  <c r="AG279" i="6"/>
  <c r="AH279" i="6"/>
  <c r="AI279" i="6"/>
  <c r="AJ279" i="6"/>
  <c r="AK279" i="6"/>
  <c r="AL279" i="6"/>
  <c r="AM279" i="6"/>
  <c r="AN279" i="6"/>
  <c r="AO279" i="6"/>
  <c r="AP279" i="6"/>
  <c r="AQ279" i="6"/>
  <c r="AR279" i="6"/>
  <c r="AS279" i="6"/>
  <c r="AT279" i="6"/>
  <c r="AU279" i="6" s="1"/>
  <c r="AG286" i="6"/>
  <c r="AH286" i="6"/>
  <c r="AI286" i="6"/>
  <c r="AJ286" i="6"/>
  <c r="AK286" i="6"/>
  <c r="AL286" i="6"/>
  <c r="AM286" i="6"/>
  <c r="AN286" i="6"/>
  <c r="AO286" i="6"/>
  <c r="AP286" i="6"/>
  <c r="AQ286" i="6"/>
  <c r="AR286" i="6"/>
  <c r="AS286" i="6"/>
  <c r="AT286" i="6"/>
  <c r="AU286" i="6" s="1"/>
  <c r="AH387" i="6"/>
  <c r="AI387" i="6"/>
  <c r="AJ387" i="6"/>
  <c r="AK387" i="6"/>
  <c r="AL387" i="6"/>
  <c r="AM387" i="6"/>
  <c r="AN387" i="6"/>
  <c r="AO387" i="6"/>
  <c r="AP387" i="6"/>
  <c r="AQ387" i="6"/>
  <c r="AR387" i="6"/>
  <c r="AS387" i="6"/>
  <c r="AT387" i="6"/>
  <c r="AU387" i="6" s="1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T151" i="6"/>
  <c r="AU151" i="6" s="1"/>
  <c r="AG33" i="6"/>
  <c r="AH33" i="6"/>
  <c r="AI33" i="6"/>
  <c r="AJ33" i="6"/>
  <c r="AK33" i="6"/>
  <c r="AL33" i="6"/>
  <c r="AM33" i="6"/>
  <c r="AN33" i="6"/>
  <c r="AO33" i="6"/>
  <c r="AP33" i="6"/>
  <c r="AQ33" i="6"/>
  <c r="AR33" i="6"/>
  <c r="AS33" i="6"/>
  <c r="AT33" i="6"/>
  <c r="AU33" i="6" s="1"/>
  <c r="AT18" i="6" l="1"/>
  <c r="AU18" i="6" s="1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G369" i="6" l="1"/>
  <c r="AH369" i="6"/>
  <c r="AI369" i="6"/>
  <c r="AJ369" i="6"/>
  <c r="AK369" i="6"/>
  <c r="AL369" i="6"/>
  <c r="AM369" i="6"/>
  <c r="AN369" i="6"/>
  <c r="AO369" i="6"/>
  <c r="AP369" i="6"/>
  <c r="AQ369" i="6"/>
  <c r="AR369" i="6"/>
  <c r="AS369" i="6"/>
  <c r="AT369" i="6"/>
  <c r="AU369" i="6" s="1"/>
  <c r="AG310" i="6"/>
  <c r="AH310" i="6"/>
  <c r="AI310" i="6"/>
  <c r="AJ310" i="6"/>
  <c r="AK310" i="6"/>
  <c r="AL310" i="6"/>
  <c r="AM310" i="6"/>
  <c r="AN310" i="6"/>
  <c r="AO310" i="6"/>
  <c r="AP310" i="6"/>
  <c r="AQ310" i="6"/>
  <c r="AR310" i="6"/>
  <c r="AS310" i="6"/>
  <c r="AT310" i="6"/>
  <c r="AU310" i="6" s="1"/>
  <c r="AG308" i="6"/>
  <c r="AH308" i="6"/>
  <c r="AI308" i="6"/>
  <c r="AJ308" i="6"/>
  <c r="AK308" i="6"/>
  <c r="AL308" i="6"/>
  <c r="AM308" i="6"/>
  <c r="AN308" i="6"/>
  <c r="AO308" i="6"/>
  <c r="AP308" i="6"/>
  <c r="AQ308" i="6"/>
  <c r="AR308" i="6"/>
  <c r="AS308" i="6"/>
  <c r="AT308" i="6"/>
  <c r="AU308" i="6" s="1"/>
  <c r="AM278" i="6"/>
  <c r="AN278" i="6"/>
  <c r="AO278" i="6"/>
  <c r="AP278" i="6"/>
  <c r="AQ278" i="6"/>
  <c r="AR278" i="6"/>
  <c r="AS278" i="6"/>
  <c r="AL278" i="6"/>
  <c r="AK278" i="6"/>
  <c r="AJ278" i="6"/>
  <c r="AI278" i="6"/>
  <c r="AH278" i="6"/>
  <c r="AG278" i="6"/>
  <c r="AT278" i="6"/>
  <c r="AU278" i="6" s="1"/>
  <c r="AG277" i="6"/>
  <c r="AH277" i="6"/>
  <c r="AI277" i="6"/>
  <c r="AJ277" i="6"/>
  <c r="AK277" i="6"/>
  <c r="AL277" i="6"/>
  <c r="AM277" i="6"/>
  <c r="AN277" i="6"/>
  <c r="AO277" i="6"/>
  <c r="AP277" i="6"/>
  <c r="AQ277" i="6"/>
  <c r="AR277" i="6"/>
  <c r="AS277" i="6"/>
  <c r="AT277" i="6"/>
  <c r="AU277" i="6" s="1"/>
  <c r="AT198" i="6"/>
  <c r="AU198" i="6" s="1"/>
  <c r="AG198" i="6"/>
  <c r="AH198" i="6"/>
  <c r="AI198" i="6"/>
  <c r="AJ198" i="6"/>
  <c r="AK198" i="6"/>
  <c r="AL198" i="6"/>
  <c r="AM198" i="6"/>
  <c r="AN198" i="6"/>
  <c r="AO198" i="6"/>
  <c r="AP198" i="6"/>
  <c r="AQ198" i="6"/>
  <c r="AR198" i="6"/>
  <c r="AS198" i="6"/>
  <c r="AT185" i="6"/>
  <c r="AU185" i="6" s="1"/>
  <c r="AG185" i="6"/>
  <c r="AH185" i="6"/>
  <c r="AI185" i="6"/>
  <c r="AJ185" i="6"/>
  <c r="AK185" i="6"/>
  <c r="AL185" i="6"/>
  <c r="AM185" i="6"/>
  <c r="AN185" i="6"/>
  <c r="AO185" i="6"/>
  <c r="AP185" i="6"/>
  <c r="AQ185" i="6"/>
  <c r="AR185" i="6"/>
  <c r="AS185" i="6"/>
  <c r="AG184" i="6"/>
  <c r="AH184" i="6"/>
  <c r="AI184" i="6"/>
  <c r="AJ184" i="6"/>
  <c r="AK184" i="6"/>
  <c r="AL184" i="6"/>
  <c r="AM184" i="6"/>
  <c r="AN184" i="6"/>
  <c r="AO184" i="6"/>
  <c r="AP184" i="6"/>
  <c r="AQ184" i="6"/>
  <c r="AR184" i="6"/>
  <c r="AS184" i="6"/>
  <c r="AT184" i="6"/>
  <c r="AU184" i="6" s="1"/>
  <c r="AG171" i="6"/>
  <c r="AH171" i="6"/>
  <c r="AI171" i="6"/>
  <c r="AJ171" i="6"/>
  <c r="AK171" i="6"/>
  <c r="AL171" i="6"/>
  <c r="AM171" i="6"/>
  <c r="AN171" i="6"/>
  <c r="AO171" i="6"/>
  <c r="AP171" i="6"/>
  <c r="AQ171" i="6"/>
  <c r="AR171" i="6"/>
  <c r="AS171" i="6"/>
  <c r="AT171" i="6"/>
  <c r="AU171" i="6" s="1"/>
  <c r="AG165" i="6"/>
  <c r="AH165" i="6"/>
  <c r="AI165" i="6"/>
  <c r="AJ165" i="6"/>
  <c r="AK165" i="6"/>
  <c r="AL165" i="6"/>
  <c r="AM165" i="6"/>
  <c r="AN165" i="6"/>
  <c r="AO165" i="6"/>
  <c r="AP165" i="6"/>
  <c r="AQ165" i="6"/>
  <c r="AR165" i="6"/>
  <c r="AS165" i="6"/>
  <c r="AT165" i="6"/>
  <c r="AU165" i="6" s="1"/>
  <c r="AG152" i="6"/>
  <c r="AH152" i="6"/>
  <c r="AI152" i="6"/>
  <c r="AJ152" i="6"/>
  <c r="AK152" i="6"/>
  <c r="AL152" i="6"/>
  <c r="AM152" i="6"/>
  <c r="AN152" i="6"/>
  <c r="AO152" i="6"/>
  <c r="AP152" i="6"/>
  <c r="AQ152" i="6"/>
  <c r="AR152" i="6"/>
  <c r="AS152" i="6"/>
  <c r="AT152" i="6"/>
  <c r="AU152" i="6" s="1"/>
  <c r="AT122" i="6"/>
  <c r="AU122" i="6" s="1"/>
  <c r="AG122" i="6"/>
  <c r="AH122" i="6"/>
  <c r="AI122" i="6"/>
  <c r="AJ122" i="6"/>
  <c r="AK122" i="6"/>
  <c r="AL122" i="6"/>
  <c r="AM122" i="6"/>
  <c r="AN122" i="6"/>
  <c r="AO122" i="6"/>
  <c r="AP122" i="6"/>
  <c r="AQ122" i="6"/>
  <c r="AR122" i="6"/>
  <c r="AS122" i="6"/>
  <c r="AT114" i="6"/>
  <c r="AU114" i="6" s="1"/>
  <c r="AG114" i="6"/>
  <c r="AH114" i="6"/>
  <c r="AI114" i="6"/>
  <c r="AJ114" i="6"/>
  <c r="AK114" i="6"/>
  <c r="AL114" i="6"/>
  <c r="AM114" i="6"/>
  <c r="AN114" i="6"/>
  <c r="AO114" i="6"/>
  <c r="AP114" i="6"/>
  <c r="AQ114" i="6"/>
  <c r="AR114" i="6"/>
  <c r="AS114" i="6"/>
  <c r="AT84" i="6"/>
  <c r="AU84" i="6" s="1"/>
  <c r="AG84" i="6"/>
  <c r="AH84" i="6"/>
  <c r="AI84" i="6"/>
  <c r="AJ84" i="6"/>
  <c r="AK84" i="6"/>
  <c r="AL84" i="6"/>
  <c r="AM84" i="6"/>
  <c r="AN84" i="6"/>
  <c r="AO84" i="6"/>
  <c r="AP84" i="6"/>
  <c r="AQ84" i="6"/>
  <c r="AR84" i="6"/>
  <c r="AS84" i="6"/>
  <c r="AT83" i="6"/>
  <c r="AU83" i="6" s="1"/>
  <c r="AG83" i="6"/>
  <c r="AH83" i="6"/>
  <c r="AI83" i="6"/>
  <c r="AJ83" i="6"/>
  <c r="AK83" i="6"/>
  <c r="AL83" i="6"/>
  <c r="AM83" i="6"/>
  <c r="AN83" i="6"/>
  <c r="AO83" i="6"/>
  <c r="AP83" i="6"/>
  <c r="AQ83" i="6"/>
  <c r="AR83" i="6"/>
  <c r="AS83" i="6"/>
  <c r="AT75" i="6"/>
  <c r="AU75" i="6" s="1"/>
  <c r="AG75" i="6"/>
  <c r="AH75" i="6"/>
  <c r="AI75" i="6"/>
  <c r="AJ75" i="6"/>
  <c r="AK75" i="6"/>
  <c r="AL75" i="6"/>
  <c r="AM75" i="6"/>
  <c r="AN75" i="6"/>
  <c r="AO75" i="6"/>
  <c r="AP75" i="6"/>
  <c r="AQ75" i="6"/>
  <c r="AR75" i="6"/>
  <c r="AS75" i="6"/>
  <c r="AG47" i="6"/>
  <c r="AH47" i="6"/>
  <c r="AI47" i="6"/>
  <c r="AJ47" i="6"/>
  <c r="AK47" i="6"/>
  <c r="AL47" i="6"/>
  <c r="AM47" i="6"/>
  <c r="AN47" i="6"/>
  <c r="AO47" i="6"/>
  <c r="AP47" i="6"/>
  <c r="AQ47" i="6"/>
  <c r="AR47" i="6"/>
  <c r="AS47" i="6"/>
  <c r="AT47" i="6"/>
  <c r="AU47" i="6" s="1"/>
  <c r="AG46" i="6"/>
  <c r="AH46" i="6"/>
  <c r="AI46" i="6"/>
  <c r="AJ46" i="6"/>
  <c r="AK46" i="6"/>
  <c r="AL46" i="6"/>
  <c r="AM46" i="6"/>
  <c r="AN46" i="6"/>
  <c r="AO46" i="6"/>
  <c r="AP46" i="6"/>
  <c r="AQ46" i="6"/>
  <c r="AR46" i="6"/>
  <c r="AS46" i="6"/>
  <c r="AT46" i="6"/>
  <c r="AU46" i="6" s="1"/>
  <c r="AG45" i="6"/>
  <c r="AH45" i="6"/>
  <c r="AI45" i="6"/>
  <c r="AJ45" i="6"/>
  <c r="AK45" i="6"/>
  <c r="AL45" i="6"/>
  <c r="AM45" i="6"/>
  <c r="AN45" i="6"/>
  <c r="AO45" i="6"/>
  <c r="AP45" i="6"/>
  <c r="AQ45" i="6"/>
  <c r="AR45" i="6"/>
  <c r="AS45" i="6"/>
  <c r="AT45" i="6"/>
  <c r="AU45" i="6" s="1"/>
  <c r="AT44" i="6"/>
  <c r="AU44" i="6" s="1"/>
  <c r="AG44" i="6"/>
  <c r="AH44" i="6"/>
  <c r="AI44" i="6"/>
  <c r="AJ44" i="6"/>
  <c r="AK44" i="6"/>
  <c r="AL44" i="6"/>
  <c r="AM44" i="6"/>
  <c r="AN44" i="6"/>
  <c r="AO44" i="6"/>
  <c r="AP44" i="6"/>
  <c r="AQ44" i="6"/>
  <c r="AR44" i="6"/>
  <c r="AS44" i="6"/>
  <c r="AT39" i="6"/>
  <c r="AU39" i="6" s="1"/>
  <c r="AG39" i="6"/>
  <c r="AH39" i="6"/>
  <c r="AI39" i="6"/>
  <c r="AJ39" i="6"/>
  <c r="AK39" i="6"/>
  <c r="AL39" i="6"/>
  <c r="AM39" i="6"/>
  <c r="AN39" i="6"/>
  <c r="AO39" i="6"/>
  <c r="AP39" i="6"/>
  <c r="AQ39" i="6"/>
  <c r="AR39" i="6"/>
  <c r="AS39" i="6"/>
  <c r="AT20" i="6"/>
  <c r="AU20" i="6" s="1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3" i="6"/>
  <c r="AU3" i="6" s="1"/>
  <c r="AG3" i="6"/>
  <c r="AH3" i="6"/>
  <c r="AI3" i="6"/>
  <c r="AJ3" i="6"/>
  <c r="AK3" i="6"/>
  <c r="AL3" i="6"/>
  <c r="AM3" i="6"/>
  <c r="AN3" i="6"/>
  <c r="AO3" i="6"/>
  <c r="AP3" i="6"/>
  <c r="AQ3" i="6"/>
  <c r="AR3" i="6"/>
  <c r="AS3" i="6"/>
  <c r="AG13" i="6" l="1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 s="1"/>
  <c r="AG386" i="6"/>
  <c r="AH386" i="6"/>
  <c r="AI386" i="6"/>
  <c r="AJ386" i="6"/>
  <c r="AK386" i="6"/>
  <c r="AL386" i="6"/>
  <c r="AM386" i="6"/>
  <c r="AN386" i="6"/>
  <c r="AO386" i="6"/>
  <c r="AP386" i="6"/>
  <c r="AQ386" i="6"/>
  <c r="AR386" i="6"/>
  <c r="AS386" i="6"/>
  <c r="AT386" i="6"/>
  <c r="AU386" i="6" s="1"/>
  <c r="AG374" i="6"/>
  <c r="AH374" i="6"/>
  <c r="AI374" i="6"/>
  <c r="AJ374" i="6"/>
  <c r="AK374" i="6"/>
  <c r="AL374" i="6"/>
  <c r="AM374" i="6"/>
  <c r="AN374" i="6"/>
  <c r="AO374" i="6"/>
  <c r="AP374" i="6"/>
  <c r="AQ374" i="6"/>
  <c r="AR374" i="6"/>
  <c r="AS374" i="6"/>
  <c r="AT374" i="6"/>
  <c r="AU374" i="6" s="1"/>
  <c r="AG373" i="6"/>
  <c r="AH373" i="6"/>
  <c r="AI373" i="6"/>
  <c r="AJ373" i="6"/>
  <c r="AK373" i="6"/>
  <c r="AL373" i="6"/>
  <c r="AM373" i="6"/>
  <c r="AN373" i="6"/>
  <c r="AO373" i="6"/>
  <c r="AP373" i="6"/>
  <c r="AQ373" i="6"/>
  <c r="AR373" i="6"/>
  <c r="AS373" i="6"/>
  <c r="AT373" i="6"/>
  <c r="AU373" i="6" s="1"/>
  <c r="AG368" i="6"/>
  <c r="AH368" i="6"/>
  <c r="AI368" i="6"/>
  <c r="AJ368" i="6"/>
  <c r="AK368" i="6"/>
  <c r="AL368" i="6"/>
  <c r="AM368" i="6"/>
  <c r="AN368" i="6"/>
  <c r="AO368" i="6"/>
  <c r="AP368" i="6"/>
  <c r="AQ368" i="6"/>
  <c r="AR368" i="6"/>
  <c r="AS368" i="6"/>
  <c r="AT368" i="6"/>
  <c r="AU368" i="6" s="1"/>
  <c r="AG365" i="6"/>
  <c r="AH365" i="6"/>
  <c r="AI365" i="6"/>
  <c r="AJ365" i="6"/>
  <c r="AK365" i="6"/>
  <c r="AL365" i="6"/>
  <c r="AM365" i="6"/>
  <c r="AN365" i="6"/>
  <c r="AO365" i="6"/>
  <c r="AP365" i="6"/>
  <c r="AQ365" i="6"/>
  <c r="AR365" i="6"/>
  <c r="AS365" i="6"/>
  <c r="AT365" i="6"/>
  <c r="AU365" i="6" s="1"/>
  <c r="AG358" i="6"/>
  <c r="AH358" i="6"/>
  <c r="AI358" i="6"/>
  <c r="AJ358" i="6"/>
  <c r="AK358" i="6"/>
  <c r="AL358" i="6"/>
  <c r="AM358" i="6"/>
  <c r="AN358" i="6"/>
  <c r="AO358" i="6"/>
  <c r="AP358" i="6"/>
  <c r="AQ358" i="6"/>
  <c r="AR358" i="6"/>
  <c r="AS358" i="6"/>
  <c r="AT358" i="6"/>
  <c r="AU358" i="6" s="1"/>
  <c r="AT351" i="6"/>
  <c r="AU351" i="6" s="1"/>
  <c r="AT343" i="6"/>
  <c r="AU343" i="6" s="1"/>
  <c r="AT344" i="6"/>
  <c r="AU344" i="6" s="1"/>
  <c r="AT345" i="6"/>
  <c r="AU345" i="6" s="1"/>
  <c r="AT346" i="6"/>
  <c r="AU346" i="6" s="1"/>
  <c r="AT347" i="6"/>
  <c r="AU347" i="6" s="1"/>
  <c r="AT348" i="6"/>
  <c r="AU348" i="6" s="1"/>
  <c r="AG343" i="6"/>
  <c r="AH343" i="6"/>
  <c r="AI343" i="6"/>
  <c r="AJ343" i="6"/>
  <c r="AK343" i="6"/>
  <c r="AL343" i="6"/>
  <c r="AM343" i="6"/>
  <c r="AN343" i="6"/>
  <c r="AO343" i="6"/>
  <c r="AP343" i="6"/>
  <c r="AQ343" i="6"/>
  <c r="AR343" i="6"/>
  <c r="AS343" i="6"/>
  <c r="AG331" i="6"/>
  <c r="AH331" i="6"/>
  <c r="AI331" i="6"/>
  <c r="AJ331" i="6"/>
  <c r="AK331" i="6"/>
  <c r="AL331" i="6"/>
  <c r="AM331" i="6"/>
  <c r="AN331" i="6"/>
  <c r="AO331" i="6"/>
  <c r="AP331" i="6"/>
  <c r="AQ331" i="6"/>
  <c r="AR331" i="6"/>
  <c r="AS331" i="6"/>
  <c r="AT331" i="6"/>
  <c r="AU331" i="6" s="1"/>
  <c r="AT329" i="6"/>
  <c r="AU329" i="6" s="1"/>
  <c r="AG329" i="6"/>
  <c r="AH329" i="6"/>
  <c r="AI329" i="6"/>
  <c r="AJ329" i="6"/>
  <c r="AK329" i="6"/>
  <c r="AL329" i="6"/>
  <c r="AM329" i="6"/>
  <c r="AN329" i="6"/>
  <c r="AO329" i="6"/>
  <c r="AP329" i="6"/>
  <c r="AQ329" i="6"/>
  <c r="AR329" i="6"/>
  <c r="AS329" i="6"/>
  <c r="AT313" i="6"/>
  <c r="AU313" i="6" s="1"/>
  <c r="AG313" i="6"/>
  <c r="AH313" i="6"/>
  <c r="AI313" i="6"/>
  <c r="AJ313" i="6"/>
  <c r="AK313" i="6"/>
  <c r="AL313" i="6"/>
  <c r="AM313" i="6"/>
  <c r="AN313" i="6"/>
  <c r="AO313" i="6"/>
  <c r="AP313" i="6"/>
  <c r="AQ313" i="6"/>
  <c r="AR313" i="6"/>
  <c r="AS313" i="6"/>
  <c r="AT312" i="6"/>
  <c r="AU312" i="6" s="1"/>
  <c r="AG312" i="6"/>
  <c r="AH312" i="6"/>
  <c r="AI312" i="6"/>
  <c r="AJ312" i="6"/>
  <c r="AK312" i="6"/>
  <c r="AL312" i="6"/>
  <c r="AM312" i="6"/>
  <c r="AN312" i="6"/>
  <c r="AO312" i="6"/>
  <c r="AP312" i="6"/>
  <c r="AQ312" i="6"/>
  <c r="AR312" i="6"/>
  <c r="AS312" i="6"/>
  <c r="AT309" i="6"/>
  <c r="AU309" i="6" s="1"/>
  <c r="AG309" i="6"/>
  <c r="AH309" i="6"/>
  <c r="AI309" i="6"/>
  <c r="AJ309" i="6"/>
  <c r="AK309" i="6"/>
  <c r="AL309" i="6"/>
  <c r="AM309" i="6"/>
  <c r="AN309" i="6"/>
  <c r="AO309" i="6"/>
  <c r="AP309" i="6"/>
  <c r="AQ309" i="6"/>
  <c r="AR309" i="6"/>
  <c r="AS309" i="6"/>
  <c r="AT295" i="6"/>
  <c r="AU295" i="6" s="1"/>
  <c r="AG295" i="6"/>
  <c r="AH295" i="6"/>
  <c r="AI295" i="6"/>
  <c r="AJ295" i="6"/>
  <c r="AK295" i="6"/>
  <c r="AL295" i="6"/>
  <c r="AM295" i="6"/>
  <c r="AN295" i="6"/>
  <c r="AO295" i="6"/>
  <c r="AP295" i="6"/>
  <c r="AQ295" i="6"/>
  <c r="AR295" i="6"/>
  <c r="AS295" i="6"/>
  <c r="AG292" i="6" l="1"/>
  <c r="AH292" i="6"/>
  <c r="AI292" i="6"/>
  <c r="AJ292" i="6"/>
  <c r="AK292" i="6"/>
  <c r="AL292" i="6"/>
  <c r="AM292" i="6"/>
  <c r="AN292" i="6"/>
  <c r="AO292" i="6"/>
  <c r="AP292" i="6"/>
  <c r="AQ292" i="6"/>
  <c r="AR292" i="6"/>
  <c r="AS292" i="6"/>
  <c r="AT292" i="6"/>
  <c r="AU292" i="6" s="1"/>
  <c r="AH291" i="6"/>
  <c r="AI291" i="6"/>
  <c r="AJ291" i="6"/>
  <c r="AK291" i="6"/>
  <c r="AL291" i="6"/>
  <c r="AM291" i="6"/>
  <c r="AN291" i="6"/>
  <c r="AO291" i="6"/>
  <c r="AP291" i="6"/>
  <c r="AQ291" i="6"/>
  <c r="AR291" i="6"/>
  <c r="AS291" i="6"/>
  <c r="AG291" i="6"/>
  <c r="D293" i="6"/>
  <c r="AH293" i="6" s="1"/>
  <c r="C293" i="6"/>
  <c r="AG293" i="6" s="1"/>
  <c r="AI293" i="6"/>
  <c r="AJ293" i="6"/>
  <c r="AK293" i="6"/>
  <c r="AL293" i="6"/>
  <c r="AM293" i="6"/>
  <c r="AN293" i="6"/>
  <c r="AO293" i="6"/>
  <c r="AP293" i="6"/>
  <c r="AQ293" i="6"/>
  <c r="AR293" i="6"/>
  <c r="AS293" i="6"/>
  <c r="AT293" i="6"/>
  <c r="AU293" i="6" s="1"/>
  <c r="AS273" i="6"/>
  <c r="AR273" i="6"/>
  <c r="AQ273" i="6"/>
  <c r="AP273" i="6"/>
  <c r="AO273" i="6"/>
  <c r="AN273" i="6"/>
  <c r="AM273" i="6"/>
  <c r="AL273" i="6"/>
  <c r="AK273" i="6"/>
  <c r="AJ273" i="6"/>
  <c r="AI273" i="6"/>
  <c r="AH273" i="6"/>
  <c r="AG273" i="6"/>
  <c r="AT273" i="6"/>
  <c r="AU273" i="6" s="1"/>
  <c r="AH272" i="6"/>
  <c r="AI272" i="6"/>
  <c r="AJ272" i="6"/>
  <c r="AK272" i="6"/>
  <c r="AL272" i="6"/>
  <c r="AM272" i="6"/>
  <c r="AN272" i="6"/>
  <c r="AO272" i="6"/>
  <c r="AP272" i="6"/>
  <c r="AQ272" i="6"/>
  <c r="AR272" i="6"/>
  <c r="AS272" i="6"/>
  <c r="AG272" i="6"/>
  <c r="AT257" i="6"/>
  <c r="AU257" i="6" s="1"/>
  <c r="AT235" i="6"/>
  <c r="AU235" i="6" s="1"/>
  <c r="AS235" i="6"/>
  <c r="AR235" i="6"/>
  <c r="AQ235" i="6"/>
  <c r="AP235" i="6"/>
  <c r="AO235" i="6"/>
  <c r="AN235" i="6"/>
  <c r="AM235" i="6"/>
  <c r="AL235" i="6"/>
  <c r="AK235" i="6"/>
  <c r="AJ235" i="6"/>
  <c r="AI235" i="6"/>
  <c r="AH235" i="6"/>
  <c r="AG235" i="6"/>
  <c r="AG222" i="6"/>
  <c r="AH222" i="6"/>
  <c r="AI222" i="6"/>
  <c r="AJ222" i="6"/>
  <c r="AK222" i="6"/>
  <c r="AL222" i="6"/>
  <c r="AM222" i="6"/>
  <c r="AN222" i="6"/>
  <c r="AO222" i="6"/>
  <c r="AP222" i="6"/>
  <c r="AQ222" i="6"/>
  <c r="AR222" i="6"/>
  <c r="AS222" i="6"/>
  <c r="AT222" i="6"/>
  <c r="AU222" i="6" s="1"/>
  <c r="AT213" i="6"/>
  <c r="AU213" i="6" s="1"/>
  <c r="AG213" i="6"/>
  <c r="AH213" i="6"/>
  <c r="AI213" i="6"/>
  <c r="AJ213" i="6"/>
  <c r="AK213" i="6"/>
  <c r="AL213" i="6"/>
  <c r="AM213" i="6"/>
  <c r="AN213" i="6"/>
  <c r="AO213" i="6"/>
  <c r="AP213" i="6"/>
  <c r="AQ213" i="6"/>
  <c r="AR213" i="6"/>
  <c r="AS213" i="6"/>
  <c r="AT212" i="6"/>
  <c r="AU212" i="6" s="1"/>
  <c r="AG212" i="6"/>
  <c r="AH212" i="6"/>
  <c r="AI212" i="6"/>
  <c r="AJ212" i="6"/>
  <c r="AK212" i="6"/>
  <c r="AL212" i="6"/>
  <c r="AM212" i="6"/>
  <c r="AN212" i="6"/>
  <c r="AO212" i="6"/>
  <c r="AP212" i="6"/>
  <c r="AQ212" i="6"/>
  <c r="AR212" i="6"/>
  <c r="AS212" i="6"/>
  <c r="AG195" i="6"/>
  <c r="AH195" i="6"/>
  <c r="AI195" i="6"/>
  <c r="AJ195" i="6"/>
  <c r="AK195" i="6"/>
  <c r="AL195" i="6"/>
  <c r="AM195" i="6"/>
  <c r="AN195" i="6"/>
  <c r="AO195" i="6"/>
  <c r="AP195" i="6"/>
  <c r="AQ195" i="6"/>
  <c r="AR195" i="6"/>
  <c r="AS195" i="6"/>
  <c r="AT195" i="6"/>
  <c r="AU195" i="6" s="1"/>
  <c r="AT187" i="6"/>
  <c r="AU187" i="6" s="1"/>
  <c r="AG187" i="6"/>
  <c r="AH187" i="6"/>
  <c r="AI187" i="6"/>
  <c r="AJ187" i="6"/>
  <c r="AK187" i="6"/>
  <c r="AL187" i="6"/>
  <c r="AM187" i="6"/>
  <c r="AN187" i="6"/>
  <c r="AO187" i="6"/>
  <c r="AP187" i="6"/>
  <c r="AQ187" i="6"/>
  <c r="AR187" i="6"/>
  <c r="AS187" i="6"/>
  <c r="AG183" i="6"/>
  <c r="AH183" i="6"/>
  <c r="AI183" i="6"/>
  <c r="AJ183" i="6"/>
  <c r="AK183" i="6"/>
  <c r="AL183" i="6"/>
  <c r="AM183" i="6"/>
  <c r="AN183" i="6"/>
  <c r="AO183" i="6"/>
  <c r="AP183" i="6"/>
  <c r="AQ183" i="6"/>
  <c r="AR183" i="6"/>
  <c r="AS183" i="6"/>
  <c r="AT183" i="6"/>
  <c r="AU183" i="6" s="1"/>
  <c r="AG178" i="6"/>
  <c r="AH178" i="6"/>
  <c r="AI178" i="6"/>
  <c r="AJ178" i="6"/>
  <c r="AK178" i="6"/>
  <c r="AL178" i="6"/>
  <c r="AM178" i="6"/>
  <c r="AN178" i="6"/>
  <c r="AO178" i="6"/>
  <c r="AP178" i="6"/>
  <c r="AQ178" i="6"/>
  <c r="AR178" i="6"/>
  <c r="AS178" i="6"/>
  <c r="AT178" i="6"/>
  <c r="AU178" i="6" s="1"/>
  <c r="AT175" i="6"/>
  <c r="AU175" i="6" s="1"/>
  <c r="AG175" i="6"/>
  <c r="AH175" i="6"/>
  <c r="AI175" i="6"/>
  <c r="AJ175" i="6"/>
  <c r="AK175" i="6"/>
  <c r="AL175" i="6"/>
  <c r="AM175" i="6"/>
  <c r="AN175" i="6"/>
  <c r="AO175" i="6"/>
  <c r="AP175" i="6"/>
  <c r="AQ175" i="6"/>
  <c r="AR175" i="6"/>
  <c r="AS175" i="6"/>
  <c r="AG173" i="6"/>
  <c r="AH173" i="6"/>
  <c r="AI173" i="6"/>
  <c r="AJ173" i="6"/>
  <c r="AK173" i="6"/>
  <c r="AL173" i="6"/>
  <c r="AM173" i="6"/>
  <c r="AN173" i="6"/>
  <c r="AO173" i="6"/>
  <c r="AP173" i="6"/>
  <c r="AQ173" i="6"/>
  <c r="AR173" i="6"/>
  <c r="AS173" i="6"/>
  <c r="AT173" i="6"/>
  <c r="AU173" i="6" s="1"/>
  <c r="AG169" i="6"/>
  <c r="AH169" i="6"/>
  <c r="AI169" i="6"/>
  <c r="AJ169" i="6"/>
  <c r="AK169" i="6"/>
  <c r="AL169" i="6"/>
  <c r="AM169" i="6"/>
  <c r="AN169" i="6"/>
  <c r="AO169" i="6"/>
  <c r="AP169" i="6"/>
  <c r="AQ169" i="6"/>
  <c r="AR169" i="6"/>
  <c r="AS169" i="6"/>
  <c r="AT169" i="6"/>
  <c r="AU169" i="6" s="1"/>
  <c r="AG153" i="6"/>
  <c r="AH153" i="6"/>
  <c r="AI153" i="6"/>
  <c r="AJ153" i="6"/>
  <c r="AK153" i="6"/>
  <c r="AL153" i="6"/>
  <c r="AM153" i="6"/>
  <c r="AN153" i="6"/>
  <c r="AO153" i="6"/>
  <c r="AP153" i="6"/>
  <c r="AQ153" i="6"/>
  <c r="AR153" i="6"/>
  <c r="AS153" i="6"/>
  <c r="AT153" i="6"/>
  <c r="AU153" i="6" s="1"/>
  <c r="AT150" i="6"/>
  <c r="AU150" i="6" s="1"/>
  <c r="AG150" i="6"/>
  <c r="AH150" i="6"/>
  <c r="AI150" i="6"/>
  <c r="AJ150" i="6"/>
  <c r="AK150" i="6"/>
  <c r="AL150" i="6"/>
  <c r="AM150" i="6"/>
  <c r="AN150" i="6"/>
  <c r="AO150" i="6"/>
  <c r="AP150" i="6"/>
  <c r="AQ150" i="6"/>
  <c r="AR150" i="6"/>
  <c r="AS150" i="6"/>
  <c r="AT145" i="6"/>
  <c r="AU145" i="6" s="1"/>
  <c r="AG145" i="6"/>
  <c r="AH145" i="6"/>
  <c r="AI145" i="6"/>
  <c r="AJ145" i="6"/>
  <c r="AK145" i="6"/>
  <c r="AL145" i="6"/>
  <c r="AM145" i="6"/>
  <c r="AN145" i="6"/>
  <c r="AO145" i="6"/>
  <c r="AP145" i="6"/>
  <c r="AQ145" i="6"/>
  <c r="AR145" i="6"/>
  <c r="AS145" i="6"/>
  <c r="AG143" i="6"/>
  <c r="AH143" i="6"/>
  <c r="AI143" i="6"/>
  <c r="AJ143" i="6"/>
  <c r="AK143" i="6"/>
  <c r="AL143" i="6"/>
  <c r="AM143" i="6"/>
  <c r="AN143" i="6"/>
  <c r="AO143" i="6"/>
  <c r="AP143" i="6"/>
  <c r="AQ143" i="6"/>
  <c r="AR143" i="6"/>
  <c r="AS143" i="6"/>
  <c r="AT143" i="6"/>
  <c r="AU143" i="6" s="1"/>
  <c r="AG126" i="6"/>
  <c r="AH126" i="6"/>
  <c r="AI126" i="6"/>
  <c r="AJ126" i="6"/>
  <c r="AK126" i="6"/>
  <c r="AL126" i="6"/>
  <c r="AM126" i="6"/>
  <c r="AN126" i="6"/>
  <c r="AO126" i="6"/>
  <c r="AP126" i="6"/>
  <c r="AQ126" i="6"/>
  <c r="AR126" i="6"/>
  <c r="AS126" i="6"/>
  <c r="AT123" i="6"/>
  <c r="AU123" i="6" s="1"/>
  <c r="AG123" i="6"/>
  <c r="AH123" i="6"/>
  <c r="AI123" i="6"/>
  <c r="AJ123" i="6"/>
  <c r="AK123" i="6"/>
  <c r="AL123" i="6"/>
  <c r="AM123" i="6"/>
  <c r="AN123" i="6"/>
  <c r="AO123" i="6"/>
  <c r="AP123" i="6"/>
  <c r="AQ123" i="6"/>
  <c r="AR123" i="6"/>
  <c r="AS123" i="6"/>
  <c r="AT111" i="6"/>
  <c r="AU111" i="6" s="1"/>
  <c r="AG111" i="6"/>
  <c r="AH111" i="6"/>
  <c r="AI111" i="6"/>
  <c r="AJ111" i="6"/>
  <c r="AK111" i="6"/>
  <c r="AL111" i="6"/>
  <c r="AM111" i="6"/>
  <c r="AN111" i="6"/>
  <c r="AO111" i="6"/>
  <c r="AP111" i="6"/>
  <c r="AQ111" i="6"/>
  <c r="AR111" i="6"/>
  <c r="AS111" i="6"/>
  <c r="AT106" i="6"/>
  <c r="AU106" i="6" s="1"/>
  <c r="AG106" i="6"/>
  <c r="AH106" i="6"/>
  <c r="AI106" i="6"/>
  <c r="AJ106" i="6"/>
  <c r="AK106" i="6"/>
  <c r="AL106" i="6"/>
  <c r="AM106" i="6"/>
  <c r="AN106" i="6"/>
  <c r="AO106" i="6"/>
  <c r="AP106" i="6"/>
  <c r="AQ106" i="6"/>
  <c r="AR106" i="6"/>
  <c r="AS106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T105" i="6"/>
  <c r="AU105" i="6" s="1"/>
  <c r="AH98" i="6" l="1"/>
  <c r="AI98" i="6"/>
  <c r="AJ98" i="6"/>
  <c r="AK98" i="6"/>
  <c r="AL98" i="6"/>
  <c r="AM98" i="6"/>
  <c r="AN98" i="6"/>
  <c r="AO98" i="6"/>
  <c r="AP98" i="6"/>
  <c r="AQ98" i="6"/>
  <c r="AR98" i="6"/>
  <c r="AS98" i="6"/>
  <c r="AG98" i="6"/>
  <c r="AT97" i="6"/>
  <c r="AU97" i="6" s="1"/>
  <c r="AG97" i="6"/>
  <c r="AH97" i="6"/>
  <c r="AI97" i="6"/>
  <c r="AJ97" i="6"/>
  <c r="AK97" i="6"/>
  <c r="AL97" i="6"/>
  <c r="AM97" i="6"/>
  <c r="AN97" i="6"/>
  <c r="AO97" i="6"/>
  <c r="AP97" i="6"/>
  <c r="AQ97" i="6"/>
  <c r="AR97" i="6"/>
  <c r="AS97" i="6"/>
  <c r="AT86" i="6"/>
  <c r="AU86" i="6" s="1"/>
  <c r="AG86" i="6"/>
  <c r="AH86" i="6"/>
  <c r="AI86" i="6"/>
  <c r="AJ86" i="6"/>
  <c r="AK86" i="6"/>
  <c r="AL86" i="6"/>
  <c r="AM86" i="6"/>
  <c r="AN86" i="6"/>
  <c r="AO86" i="6"/>
  <c r="AP86" i="6"/>
  <c r="AQ86" i="6"/>
  <c r="AR86" i="6"/>
  <c r="AS86" i="6"/>
  <c r="AH76" i="6"/>
  <c r="AI76" i="6"/>
  <c r="AJ76" i="6"/>
  <c r="AK76" i="6"/>
  <c r="AL76" i="6"/>
  <c r="AM76" i="6"/>
  <c r="AN76" i="6"/>
  <c r="AO76" i="6"/>
  <c r="AP76" i="6"/>
  <c r="AQ76" i="6"/>
  <c r="AR76" i="6"/>
  <c r="AS76" i="6"/>
  <c r="AG76" i="6"/>
  <c r="AT70" i="6"/>
  <c r="AU70" i="6" s="1"/>
  <c r="AG70" i="6"/>
  <c r="AH70" i="6"/>
  <c r="AI70" i="6"/>
  <c r="AJ70" i="6"/>
  <c r="AK70" i="6"/>
  <c r="AL70" i="6"/>
  <c r="AM70" i="6"/>
  <c r="AN70" i="6"/>
  <c r="AO70" i="6"/>
  <c r="AP70" i="6"/>
  <c r="AQ70" i="6"/>
  <c r="AR70" i="6"/>
  <c r="AT60" i="6"/>
  <c r="AU60" i="6" s="1"/>
  <c r="AG60" i="6"/>
  <c r="AH60" i="6"/>
  <c r="AI60" i="6"/>
  <c r="AJ60" i="6"/>
  <c r="AK60" i="6"/>
  <c r="AL60" i="6"/>
  <c r="AM60" i="6"/>
  <c r="AN60" i="6"/>
  <c r="AO60" i="6"/>
  <c r="AP60" i="6"/>
  <c r="AQ60" i="6"/>
  <c r="AR60" i="6"/>
  <c r="AS60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 s="1"/>
  <c r="AT36" i="6"/>
  <c r="AU36" i="6" s="1"/>
  <c r="AG36" i="6"/>
  <c r="AH36" i="6"/>
  <c r="AI36" i="6"/>
  <c r="AJ36" i="6"/>
  <c r="AK36" i="6"/>
  <c r="AL36" i="6"/>
  <c r="AM36" i="6"/>
  <c r="AN36" i="6"/>
  <c r="AO36" i="6"/>
  <c r="AP36" i="6"/>
  <c r="AQ36" i="6"/>
  <c r="AR36" i="6"/>
  <c r="AS36" i="6"/>
  <c r="AT35" i="6"/>
  <c r="AU35" i="6" s="1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G382" i="6" l="1"/>
  <c r="AH382" i="6"/>
  <c r="AI382" i="6"/>
  <c r="AJ382" i="6"/>
  <c r="AK382" i="6"/>
  <c r="AL382" i="6"/>
  <c r="AM382" i="6"/>
  <c r="AN382" i="6"/>
  <c r="AO382" i="6"/>
  <c r="AP382" i="6"/>
  <c r="AQ382" i="6"/>
  <c r="AR382" i="6"/>
  <c r="AS382" i="6"/>
  <c r="AT382" i="6"/>
  <c r="AU382" i="6" s="1"/>
  <c r="AH375" i="6"/>
  <c r="AI375" i="6"/>
  <c r="AJ375" i="6"/>
  <c r="AK375" i="6"/>
  <c r="AL375" i="6"/>
  <c r="AM375" i="6"/>
  <c r="AN375" i="6"/>
  <c r="AO375" i="6"/>
  <c r="AP375" i="6"/>
  <c r="AQ375" i="6"/>
  <c r="AR375" i="6"/>
  <c r="AS375" i="6"/>
  <c r="AG375" i="6"/>
  <c r="AS354" i="6"/>
  <c r="AR354" i="6"/>
  <c r="AQ354" i="6"/>
  <c r="AP354" i="6"/>
  <c r="AO354" i="6"/>
  <c r="AN354" i="6"/>
  <c r="AM354" i="6"/>
  <c r="AL354" i="6"/>
  <c r="AK354" i="6"/>
  <c r="AJ354" i="6"/>
  <c r="AI354" i="6"/>
  <c r="AH354" i="6"/>
  <c r="AG354" i="6"/>
  <c r="AT354" i="6"/>
  <c r="AU354" i="6" s="1"/>
  <c r="AT350" i="6"/>
  <c r="AU350" i="6" s="1"/>
  <c r="AG350" i="6"/>
  <c r="AH350" i="6"/>
  <c r="AI350" i="6"/>
  <c r="AJ350" i="6"/>
  <c r="AK350" i="6"/>
  <c r="AL350" i="6"/>
  <c r="AM350" i="6"/>
  <c r="AN350" i="6"/>
  <c r="AO350" i="6"/>
  <c r="AP350" i="6"/>
  <c r="AQ350" i="6"/>
  <c r="AR350" i="6"/>
  <c r="AS350" i="6"/>
  <c r="AG349" i="6"/>
  <c r="AH349" i="6"/>
  <c r="AI349" i="6"/>
  <c r="AJ349" i="6"/>
  <c r="AK349" i="6"/>
  <c r="AL349" i="6"/>
  <c r="AM349" i="6"/>
  <c r="AN349" i="6"/>
  <c r="AO349" i="6"/>
  <c r="AP349" i="6"/>
  <c r="AQ349" i="6"/>
  <c r="AR349" i="6"/>
  <c r="AS349" i="6"/>
  <c r="AT349" i="6"/>
  <c r="AU349" i="6" s="1"/>
  <c r="AG347" i="6"/>
  <c r="AH347" i="6"/>
  <c r="AI347" i="6"/>
  <c r="AJ347" i="6"/>
  <c r="AK347" i="6"/>
  <c r="AL347" i="6"/>
  <c r="AM347" i="6"/>
  <c r="AN347" i="6"/>
  <c r="AO347" i="6"/>
  <c r="AP347" i="6"/>
  <c r="AQ347" i="6"/>
  <c r="AR347" i="6"/>
  <c r="AS347" i="6"/>
  <c r="AH342" i="6"/>
  <c r="AI342" i="6"/>
  <c r="AJ342" i="6"/>
  <c r="AK342" i="6"/>
  <c r="AL342" i="6"/>
  <c r="AM342" i="6"/>
  <c r="AN342" i="6"/>
  <c r="AO342" i="6"/>
  <c r="AP342" i="6"/>
  <c r="AQ342" i="6"/>
  <c r="AR342" i="6"/>
  <c r="AS342" i="6"/>
  <c r="AG342" i="6"/>
  <c r="AG341" i="6"/>
  <c r="AH341" i="6"/>
  <c r="AI341" i="6"/>
  <c r="AJ341" i="6"/>
  <c r="AK341" i="6"/>
  <c r="AL341" i="6"/>
  <c r="AM341" i="6"/>
  <c r="AN341" i="6"/>
  <c r="AO341" i="6"/>
  <c r="AP341" i="6"/>
  <c r="AQ341" i="6"/>
  <c r="AR341" i="6"/>
  <c r="AS341" i="6"/>
  <c r="AT341" i="6"/>
  <c r="AU341" i="6" s="1"/>
  <c r="AT333" i="6"/>
  <c r="AU333" i="6" s="1"/>
  <c r="AG333" i="6"/>
  <c r="AH333" i="6"/>
  <c r="AI333" i="6"/>
  <c r="AJ333" i="6"/>
  <c r="AK333" i="6"/>
  <c r="AL333" i="6"/>
  <c r="AM333" i="6"/>
  <c r="AN333" i="6"/>
  <c r="AO333" i="6"/>
  <c r="AP333" i="6"/>
  <c r="AQ333" i="6"/>
  <c r="AR333" i="6"/>
  <c r="AS333" i="6"/>
  <c r="AH332" i="6"/>
  <c r="AI332" i="6"/>
  <c r="AJ332" i="6"/>
  <c r="AK332" i="6"/>
  <c r="AL332" i="6"/>
  <c r="AM332" i="6"/>
  <c r="AN332" i="6"/>
  <c r="AO332" i="6"/>
  <c r="AP332" i="6"/>
  <c r="AQ332" i="6"/>
  <c r="AR332" i="6"/>
  <c r="AS332" i="6"/>
  <c r="AG332" i="6"/>
  <c r="AH330" i="6"/>
  <c r="AI330" i="6"/>
  <c r="AJ330" i="6"/>
  <c r="AK330" i="6"/>
  <c r="AL330" i="6"/>
  <c r="AM330" i="6"/>
  <c r="AN330" i="6"/>
  <c r="AO330" i="6"/>
  <c r="AP330" i="6"/>
  <c r="AQ330" i="6"/>
  <c r="AR330" i="6"/>
  <c r="AS330" i="6"/>
  <c r="AG330" i="6"/>
  <c r="AT330" i="6"/>
  <c r="AU330" i="6" s="1"/>
  <c r="AG328" i="6"/>
  <c r="AH328" i="6"/>
  <c r="AI328" i="6"/>
  <c r="AJ328" i="6"/>
  <c r="AK328" i="6"/>
  <c r="AL328" i="6"/>
  <c r="AM328" i="6"/>
  <c r="AN328" i="6"/>
  <c r="AO328" i="6"/>
  <c r="AP328" i="6"/>
  <c r="AQ328" i="6"/>
  <c r="AR328" i="6"/>
  <c r="AS328" i="6"/>
  <c r="AT328" i="6"/>
  <c r="AU328" i="6" s="1"/>
  <c r="AS325" i="6"/>
  <c r="AR325" i="6"/>
  <c r="AQ325" i="6"/>
  <c r="AP325" i="6"/>
  <c r="AO325" i="6"/>
  <c r="AN325" i="6"/>
  <c r="AM325" i="6"/>
  <c r="AL325" i="6"/>
  <c r="AK325" i="6"/>
  <c r="AJ325" i="6"/>
  <c r="AI325" i="6"/>
  <c r="AH325" i="6"/>
  <c r="AG325" i="6"/>
  <c r="AT325" i="6"/>
  <c r="AU325" i="6" s="1"/>
  <c r="AH324" i="6"/>
  <c r="AI324" i="6"/>
  <c r="AJ324" i="6"/>
  <c r="AK324" i="6"/>
  <c r="AL324" i="6"/>
  <c r="AM324" i="6"/>
  <c r="AN324" i="6"/>
  <c r="AO324" i="6"/>
  <c r="AP324" i="6"/>
  <c r="AQ324" i="6"/>
  <c r="AR324" i="6"/>
  <c r="AS324" i="6"/>
  <c r="AG324" i="6"/>
  <c r="AT321" i="6"/>
  <c r="AU321" i="6" s="1"/>
  <c r="AG321" i="6"/>
  <c r="AH321" i="6"/>
  <c r="AI321" i="6"/>
  <c r="AJ321" i="6"/>
  <c r="AK321" i="6"/>
  <c r="AL321" i="6"/>
  <c r="AM321" i="6"/>
  <c r="AN321" i="6"/>
  <c r="AO321" i="6"/>
  <c r="AP321" i="6"/>
  <c r="AQ321" i="6"/>
  <c r="AR321" i="6"/>
  <c r="AS321" i="6"/>
  <c r="AG319" i="6"/>
  <c r="AH319" i="6"/>
  <c r="AI319" i="6"/>
  <c r="AJ319" i="6"/>
  <c r="AK319" i="6"/>
  <c r="AL319" i="6"/>
  <c r="AM319" i="6"/>
  <c r="AN319" i="6"/>
  <c r="AO319" i="6"/>
  <c r="AP319" i="6"/>
  <c r="AQ319" i="6"/>
  <c r="AR319" i="6"/>
  <c r="AS319" i="6"/>
  <c r="AT319" i="6"/>
  <c r="AU319" i="6" s="1"/>
  <c r="AH316" i="6"/>
  <c r="AI316" i="6"/>
  <c r="AJ316" i="6"/>
  <c r="AK316" i="6"/>
  <c r="AL316" i="6"/>
  <c r="AM316" i="6"/>
  <c r="AN316" i="6"/>
  <c r="AO316" i="6"/>
  <c r="AP316" i="6"/>
  <c r="AQ316" i="6"/>
  <c r="AR316" i="6"/>
  <c r="AS316" i="6"/>
  <c r="AG316" i="6"/>
  <c r="AH311" i="6"/>
  <c r="AI311" i="6"/>
  <c r="AJ311" i="6"/>
  <c r="AK311" i="6"/>
  <c r="AL311" i="6"/>
  <c r="AM311" i="6"/>
  <c r="AN311" i="6"/>
  <c r="AO311" i="6"/>
  <c r="AP311" i="6"/>
  <c r="AQ311" i="6"/>
  <c r="AR311" i="6"/>
  <c r="AS311" i="6"/>
  <c r="AG311" i="6"/>
  <c r="AI298" i="6"/>
  <c r="AJ298" i="6"/>
  <c r="AK298" i="6"/>
  <c r="AL298" i="6"/>
  <c r="AM298" i="6"/>
  <c r="AN298" i="6"/>
  <c r="AO298" i="6"/>
  <c r="AP298" i="6"/>
  <c r="AQ298" i="6"/>
  <c r="AR298" i="6"/>
  <c r="AS298" i="6"/>
  <c r="AH298" i="6"/>
  <c r="AG298" i="6"/>
  <c r="AG297" i="6"/>
  <c r="AH297" i="6"/>
  <c r="AI297" i="6"/>
  <c r="AJ297" i="6"/>
  <c r="AK297" i="6"/>
  <c r="AL297" i="6"/>
  <c r="AM297" i="6"/>
  <c r="AN297" i="6"/>
  <c r="AO297" i="6"/>
  <c r="AP297" i="6"/>
  <c r="AQ297" i="6"/>
  <c r="AR297" i="6"/>
  <c r="AS297" i="6"/>
  <c r="AT297" i="6"/>
  <c r="AU297" i="6" s="1"/>
  <c r="AT294" i="6"/>
  <c r="AU294" i="6" s="1"/>
  <c r="AG294" i="6"/>
  <c r="AH294" i="6"/>
  <c r="AI294" i="6"/>
  <c r="AJ294" i="6"/>
  <c r="AK294" i="6"/>
  <c r="AL294" i="6"/>
  <c r="AM294" i="6"/>
  <c r="AN294" i="6"/>
  <c r="AO294" i="6"/>
  <c r="AP294" i="6"/>
  <c r="AQ294" i="6"/>
  <c r="AR294" i="6"/>
  <c r="AS294" i="6"/>
  <c r="AG282" i="6"/>
  <c r="AH282" i="6"/>
  <c r="AI282" i="6"/>
  <c r="AJ282" i="6"/>
  <c r="AK282" i="6"/>
  <c r="AL282" i="6"/>
  <c r="AM282" i="6"/>
  <c r="AN282" i="6"/>
  <c r="AO282" i="6"/>
  <c r="AP282" i="6"/>
  <c r="AQ282" i="6"/>
  <c r="AR282" i="6"/>
  <c r="AS282" i="6"/>
  <c r="AT282" i="6"/>
  <c r="AU282" i="6" s="1"/>
  <c r="AH271" i="6"/>
  <c r="AI271" i="6"/>
  <c r="AJ271" i="6"/>
  <c r="AK271" i="6"/>
  <c r="AL271" i="6"/>
  <c r="AM271" i="6"/>
  <c r="AN271" i="6"/>
  <c r="AO271" i="6"/>
  <c r="AP271" i="6"/>
  <c r="AQ271" i="6"/>
  <c r="AR271" i="6"/>
  <c r="AS271" i="6"/>
  <c r="AG271" i="6"/>
  <c r="AH267" i="6"/>
  <c r="AI267" i="6"/>
  <c r="AJ267" i="6"/>
  <c r="AK267" i="6"/>
  <c r="AL267" i="6"/>
  <c r="AM267" i="6"/>
  <c r="AN267" i="6"/>
  <c r="AO267" i="6"/>
  <c r="AP267" i="6"/>
  <c r="AQ267" i="6"/>
  <c r="AR267" i="6"/>
  <c r="AS267" i="6"/>
  <c r="AG267" i="6"/>
  <c r="AT265" i="6"/>
  <c r="AU265" i="6" s="1"/>
  <c r="AG265" i="6"/>
  <c r="AH265" i="6"/>
  <c r="AI265" i="6"/>
  <c r="AJ265" i="6"/>
  <c r="AK265" i="6"/>
  <c r="AL265" i="6"/>
  <c r="AM265" i="6"/>
  <c r="AN265" i="6"/>
  <c r="AO265" i="6"/>
  <c r="AP265" i="6"/>
  <c r="AQ265" i="6"/>
  <c r="AR265" i="6"/>
  <c r="AS265" i="6"/>
  <c r="AT259" i="6"/>
  <c r="AU259" i="6" s="1"/>
  <c r="AG259" i="6"/>
  <c r="AH259" i="6"/>
  <c r="AI259" i="6"/>
  <c r="AJ259" i="6"/>
  <c r="AK259" i="6"/>
  <c r="AL259" i="6"/>
  <c r="AM259" i="6"/>
  <c r="AN259" i="6"/>
  <c r="AO259" i="6"/>
  <c r="AP259" i="6"/>
  <c r="AQ259" i="6"/>
  <c r="AR259" i="6"/>
  <c r="AS259" i="6"/>
  <c r="AI258" i="6"/>
  <c r="AJ258" i="6"/>
  <c r="AK258" i="6"/>
  <c r="AL258" i="6"/>
  <c r="AM258" i="6"/>
  <c r="AN258" i="6"/>
  <c r="AO258" i="6"/>
  <c r="AP258" i="6"/>
  <c r="AQ258" i="6"/>
  <c r="AR258" i="6"/>
  <c r="AS258" i="6"/>
  <c r="AH258" i="6"/>
  <c r="AG258" i="6"/>
  <c r="AG256" i="6"/>
  <c r="AH256" i="6"/>
  <c r="AI256" i="6"/>
  <c r="AJ256" i="6"/>
  <c r="AK256" i="6"/>
  <c r="AL256" i="6"/>
  <c r="AM256" i="6"/>
  <c r="AN256" i="6"/>
  <c r="AO256" i="6"/>
  <c r="AP256" i="6"/>
  <c r="AQ256" i="6"/>
  <c r="AR256" i="6"/>
  <c r="AS256" i="6"/>
  <c r="AT256" i="6"/>
  <c r="AU256" i="6" s="1"/>
  <c r="AH251" i="6"/>
  <c r="AI251" i="6"/>
  <c r="AJ251" i="6"/>
  <c r="AK251" i="6"/>
  <c r="AL251" i="6"/>
  <c r="AM251" i="6"/>
  <c r="AN251" i="6"/>
  <c r="AO251" i="6"/>
  <c r="AP251" i="6"/>
  <c r="AQ251" i="6"/>
  <c r="AR251" i="6"/>
  <c r="AS251" i="6"/>
  <c r="AG220" i="6"/>
  <c r="AH220" i="6"/>
  <c r="AI220" i="6"/>
  <c r="AJ220" i="6"/>
  <c r="AK220" i="6"/>
  <c r="AL220" i="6"/>
  <c r="AM220" i="6"/>
  <c r="AN220" i="6"/>
  <c r="AO220" i="6"/>
  <c r="AP220" i="6"/>
  <c r="AQ220" i="6"/>
  <c r="AR220" i="6"/>
  <c r="AS220" i="6"/>
  <c r="AT220" i="6"/>
  <c r="AU220" i="6" s="1"/>
  <c r="AG214" i="6"/>
  <c r="AH214" i="6"/>
  <c r="AI214" i="6"/>
  <c r="AJ214" i="6"/>
  <c r="AK214" i="6"/>
  <c r="AL214" i="6"/>
  <c r="AM214" i="6"/>
  <c r="AN214" i="6"/>
  <c r="AO214" i="6"/>
  <c r="AP214" i="6"/>
  <c r="AQ214" i="6"/>
  <c r="AR214" i="6"/>
  <c r="AS214" i="6"/>
  <c r="AT214" i="6"/>
  <c r="AU214" i="6" s="1"/>
  <c r="AH211" i="6"/>
  <c r="AI211" i="6"/>
  <c r="AJ211" i="6"/>
  <c r="AK211" i="6"/>
  <c r="AL211" i="6"/>
  <c r="AM211" i="6"/>
  <c r="AN211" i="6"/>
  <c r="AO211" i="6"/>
  <c r="AP211" i="6"/>
  <c r="AQ211" i="6"/>
  <c r="AR211" i="6"/>
  <c r="AS211" i="6"/>
  <c r="AG211" i="6"/>
  <c r="AH205" i="6" l="1"/>
  <c r="AI205" i="6"/>
  <c r="AJ205" i="6"/>
  <c r="AK205" i="6"/>
  <c r="AL205" i="6"/>
  <c r="AM205" i="6"/>
  <c r="AN205" i="6"/>
  <c r="AO205" i="6"/>
  <c r="AP205" i="6"/>
  <c r="AQ205" i="6"/>
  <c r="AR205" i="6"/>
  <c r="AS205" i="6"/>
  <c r="AG205" i="6"/>
  <c r="AG203" i="6"/>
  <c r="AH203" i="6"/>
  <c r="AI203" i="6"/>
  <c r="AJ203" i="6"/>
  <c r="AK203" i="6"/>
  <c r="AL203" i="6"/>
  <c r="AM203" i="6"/>
  <c r="AN203" i="6"/>
  <c r="AO203" i="6"/>
  <c r="AP203" i="6"/>
  <c r="AQ203" i="6"/>
  <c r="AR203" i="6"/>
  <c r="AS203" i="6"/>
  <c r="AT203" i="6"/>
  <c r="AU203" i="6" s="1"/>
  <c r="AT202" i="6"/>
  <c r="AU202" i="6" s="1"/>
  <c r="AG202" i="6"/>
  <c r="AH202" i="6"/>
  <c r="AI202" i="6"/>
  <c r="AJ202" i="6"/>
  <c r="AK202" i="6"/>
  <c r="AL202" i="6"/>
  <c r="AM202" i="6"/>
  <c r="AN202" i="6"/>
  <c r="AO202" i="6"/>
  <c r="AP202" i="6"/>
  <c r="AQ202" i="6"/>
  <c r="AR202" i="6"/>
  <c r="AS202" i="6"/>
  <c r="AT201" i="6"/>
  <c r="AU201" i="6" s="1"/>
  <c r="AG201" i="6"/>
  <c r="AH201" i="6"/>
  <c r="AI201" i="6"/>
  <c r="AJ201" i="6"/>
  <c r="AK201" i="6"/>
  <c r="AL201" i="6"/>
  <c r="AM201" i="6"/>
  <c r="AN201" i="6"/>
  <c r="AO201" i="6"/>
  <c r="AP201" i="6"/>
  <c r="AQ201" i="6"/>
  <c r="AR201" i="6"/>
  <c r="AS201" i="6"/>
  <c r="AG199" i="6"/>
  <c r="AH199" i="6"/>
  <c r="AI199" i="6"/>
  <c r="AJ199" i="6"/>
  <c r="AK199" i="6"/>
  <c r="AL199" i="6"/>
  <c r="AM199" i="6"/>
  <c r="AN199" i="6"/>
  <c r="AO199" i="6"/>
  <c r="AP199" i="6"/>
  <c r="AQ199" i="6"/>
  <c r="AR199" i="6"/>
  <c r="AS199" i="6"/>
  <c r="AG186" i="6"/>
  <c r="AH186" i="6"/>
  <c r="AI186" i="6"/>
  <c r="AJ186" i="6"/>
  <c r="AK186" i="6"/>
  <c r="AL186" i="6"/>
  <c r="AM186" i="6"/>
  <c r="AN186" i="6"/>
  <c r="AO186" i="6"/>
  <c r="AP186" i="6"/>
  <c r="AQ186" i="6"/>
  <c r="AR186" i="6"/>
  <c r="AS186" i="6"/>
  <c r="AT186" i="6"/>
  <c r="AU186" i="6" s="1"/>
  <c r="AG162" i="6"/>
  <c r="AH162" i="6"/>
  <c r="AI162" i="6"/>
  <c r="AJ162" i="6"/>
  <c r="AK162" i="6"/>
  <c r="AL162" i="6"/>
  <c r="AM162" i="6"/>
  <c r="AN162" i="6"/>
  <c r="AO162" i="6"/>
  <c r="AP162" i="6"/>
  <c r="AQ162" i="6"/>
  <c r="AR162" i="6"/>
  <c r="AS162" i="6"/>
  <c r="AT162" i="6"/>
  <c r="AU162" i="6" s="1"/>
  <c r="AG161" i="6"/>
  <c r="AH161" i="6"/>
  <c r="AI161" i="6"/>
  <c r="AJ161" i="6"/>
  <c r="AK161" i="6"/>
  <c r="AL161" i="6"/>
  <c r="AM161" i="6"/>
  <c r="AN161" i="6"/>
  <c r="AO161" i="6"/>
  <c r="AP161" i="6"/>
  <c r="AQ161" i="6"/>
  <c r="AR161" i="6"/>
  <c r="AS161" i="6"/>
  <c r="AT161" i="6"/>
  <c r="AU161" i="6" s="1"/>
  <c r="AT160" i="6"/>
  <c r="AU160" i="6" s="1"/>
  <c r="AG160" i="6"/>
  <c r="AH160" i="6"/>
  <c r="AI160" i="6"/>
  <c r="AJ160" i="6"/>
  <c r="AK160" i="6"/>
  <c r="AL160" i="6"/>
  <c r="AM160" i="6"/>
  <c r="AN160" i="6"/>
  <c r="AO160" i="6"/>
  <c r="AP160" i="6"/>
  <c r="AQ160" i="6"/>
  <c r="AR160" i="6"/>
  <c r="AS160" i="6"/>
  <c r="AG159" i="6"/>
  <c r="AH159" i="6"/>
  <c r="AI159" i="6"/>
  <c r="AJ159" i="6"/>
  <c r="AK159" i="6"/>
  <c r="AL159" i="6"/>
  <c r="AM159" i="6"/>
  <c r="AN159" i="6"/>
  <c r="AO159" i="6"/>
  <c r="AP159" i="6"/>
  <c r="AQ159" i="6"/>
  <c r="AR159" i="6"/>
  <c r="AS159" i="6"/>
  <c r="AG154" i="6"/>
  <c r="AH154" i="6"/>
  <c r="AI154" i="6"/>
  <c r="AJ154" i="6"/>
  <c r="AK154" i="6"/>
  <c r="AL154" i="6"/>
  <c r="AM154" i="6"/>
  <c r="AN154" i="6"/>
  <c r="AO154" i="6"/>
  <c r="AP154" i="6"/>
  <c r="AQ154" i="6"/>
  <c r="AR154" i="6"/>
  <c r="AS154" i="6"/>
  <c r="AT154" i="6"/>
  <c r="AU154" i="6" s="1"/>
  <c r="AT149" i="6"/>
  <c r="AU149" i="6" s="1"/>
  <c r="AH149" i="6"/>
  <c r="AI149" i="6"/>
  <c r="AJ149" i="6"/>
  <c r="AK149" i="6"/>
  <c r="AL149" i="6"/>
  <c r="AM149" i="6"/>
  <c r="AN149" i="6"/>
  <c r="AO149" i="6"/>
  <c r="AP149" i="6"/>
  <c r="AQ149" i="6"/>
  <c r="AR149" i="6"/>
  <c r="AS149" i="6"/>
  <c r="AG149" i="6"/>
  <c r="AT148" i="6"/>
  <c r="AU148" i="6" s="1"/>
  <c r="AG148" i="6"/>
  <c r="AH148" i="6"/>
  <c r="AI148" i="6"/>
  <c r="AJ148" i="6"/>
  <c r="AK148" i="6"/>
  <c r="AL148" i="6"/>
  <c r="AM148" i="6"/>
  <c r="AN148" i="6"/>
  <c r="AO148" i="6"/>
  <c r="AP148" i="6"/>
  <c r="AQ148" i="6"/>
  <c r="AR148" i="6"/>
  <c r="AS148" i="6"/>
  <c r="AG147" i="6"/>
  <c r="AH147" i="6"/>
  <c r="AI147" i="6"/>
  <c r="AJ147" i="6"/>
  <c r="AK147" i="6"/>
  <c r="AL147" i="6"/>
  <c r="AM147" i="6"/>
  <c r="AN147" i="6"/>
  <c r="AO147" i="6"/>
  <c r="AP147" i="6"/>
  <c r="AQ147" i="6"/>
  <c r="AR147" i="6"/>
  <c r="AS147" i="6"/>
  <c r="AT147" i="6"/>
  <c r="AU147" i="6" s="1"/>
  <c r="AT139" i="6"/>
  <c r="AU139" i="6" s="1"/>
  <c r="AT140" i="6"/>
  <c r="AU140" i="6" s="1"/>
  <c r="AG140" i="6"/>
  <c r="AH140" i="6"/>
  <c r="AI140" i="6"/>
  <c r="AJ140" i="6"/>
  <c r="AK140" i="6"/>
  <c r="AL140" i="6"/>
  <c r="AM140" i="6"/>
  <c r="AN140" i="6"/>
  <c r="AO140" i="6"/>
  <c r="AP140" i="6"/>
  <c r="AQ140" i="6"/>
  <c r="AR140" i="6"/>
  <c r="AS140" i="6"/>
  <c r="AG139" i="6"/>
  <c r="AH139" i="6"/>
  <c r="AI139" i="6"/>
  <c r="AJ139" i="6"/>
  <c r="AK139" i="6"/>
  <c r="AL139" i="6"/>
  <c r="AM139" i="6"/>
  <c r="AN139" i="6"/>
  <c r="AO139" i="6"/>
  <c r="AP139" i="6"/>
  <c r="AQ139" i="6"/>
  <c r="AR139" i="6"/>
  <c r="AS139" i="6"/>
  <c r="AT138" i="6"/>
  <c r="AU138" i="6" s="1"/>
  <c r="AG138" i="6"/>
  <c r="AH138" i="6"/>
  <c r="AI138" i="6"/>
  <c r="AJ138" i="6"/>
  <c r="AK138" i="6"/>
  <c r="AL138" i="6"/>
  <c r="AM138" i="6"/>
  <c r="AN138" i="6"/>
  <c r="AO138" i="6"/>
  <c r="AP138" i="6"/>
  <c r="AQ138" i="6"/>
  <c r="AR138" i="6"/>
  <c r="AS138" i="6"/>
  <c r="AT121" i="6"/>
  <c r="AU121" i="6" s="1"/>
  <c r="AG121" i="6"/>
  <c r="AH121" i="6"/>
  <c r="AI121" i="6"/>
  <c r="AJ121" i="6"/>
  <c r="AK121" i="6"/>
  <c r="AL121" i="6"/>
  <c r="AM121" i="6"/>
  <c r="AN121" i="6"/>
  <c r="AO121" i="6"/>
  <c r="AP121" i="6"/>
  <c r="AQ121" i="6"/>
  <c r="AR121" i="6"/>
  <c r="AS121" i="6"/>
  <c r="AG120" i="6"/>
  <c r="AH120" i="6"/>
  <c r="AI120" i="6"/>
  <c r="AJ120" i="6"/>
  <c r="AK120" i="6"/>
  <c r="AL120" i="6"/>
  <c r="AM120" i="6"/>
  <c r="AN120" i="6"/>
  <c r="AO120" i="6"/>
  <c r="AP120" i="6"/>
  <c r="AQ120" i="6"/>
  <c r="AR120" i="6"/>
  <c r="AS120" i="6"/>
  <c r="AT120" i="6"/>
  <c r="AU120" i="6" s="1"/>
  <c r="AT118" i="6" l="1"/>
  <c r="AU118" i="6" s="1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G117" i="6"/>
  <c r="AH117" i="6"/>
  <c r="AI117" i="6"/>
  <c r="AJ117" i="6"/>
  <c r="AK117" i="6"/>
  <c r="AL117" i="6"/>
  <c r="AM117" i="6"/>
  <c r="AN117" i="6"/>
  <c r="AO117" i="6"/>
  <c r="AP117" i="6"/>
  <c r="AQ117" i="6"/>
  <c r="AR117" i="6"/>
  <c r="AS117" i="6"/>
  <c r="AT117" i="6"/>
  <c r="AU117" i="6" s="1"/>
  <c r="AT116" i="6"/>
  <c r="AU116" i="6" s="1"/>
  <c r="AG116" i="6"/>
  <c r="AH116" i="6"/>
  <c r="AI116" i="6"/>
  <c r="AJ116" i="6"/>
  <c r="AK116" i="6"/>
  <c r="AL116" i="6"/>
  <c r="AM116" i="6"/>
  <c r="AN116" i="6"/>
  <c r="AO116" i="6"/>
  <c r="AP116" i="6"/>
  <c r="AQ116" i="6"/>
  <c r="AR116" i="6"/>
  <c r="AS116" i="6"/>
  <c r="AT101" i="6"/>
  <c r="AU101" i="6" s="1"/>
  <c r="AG101" i="6"/>
  <c r="AH101" i="6"/>
  <c r="AI101" i="6"/>
  <c r="AJ101" i="6"/>
  <c r="AK101" i="6"/>
  <c r="AL101" i="6"/>
  <c r="AM101" i="6"/>
  <c r="AN101" i="6"/>
  <c r="AO101" i="6"/>
  <c r="AP101" i="6"/>
  <c r="AQ101" i="6"/>
  <c r="AR101" i="6"/>
  <c r="AS101" i="6"/>
  <c r="AH100" i="6"/>
  <c r="AI100" i="6"/>
  <c r="AJ100" i="6"/>
  <c r="AK100" i="6"/>
  <c r="AL100" i="6"/>
  <c r="AM100" i="6"/>
  <c r="AN100" i="6"/>
  <c r="AO100" i="6"/>
  <c r="AP100" i="6"/>
  <c r="AQ100" i="6"/>
  <c r="AR100" i="6"/>
  <c r="AS100" i="6"/>
  <c r="AG100" i="6"/>
  <c r="AT85" i="6" l="1"/>
  <c r="AU85" i="6" s="1"/>
  <c r="AG85" i="6"/>
  <c r="AH85" i="6"/>
  <c r="AI85" i="6"/>
  <c r="AJ85" i="6"/>
  <c r="AK85" i="6"/>
  <c r="AL85" i="6"/>
  <c r="AM85" i="6"/>
  <c r="AN85" i="6"/>
  <c r="AO85" i="6"/>
  <c r="AP85" i="6"/>
  <c r="AQ85" i="6"/>
  <c r="AR85" i="6"/>
  <c r="AS85" i="6"/>
  <c r="AT74" i="6"/>
  <c r="AU74" i="6" s="1"/>
  <c r="AG74" i="6"/>
  <c r="AH74" i="6"/>
  <c r="AI74" i="6"/>
  <c r="AJ74" i="6"/>
  <c r="AK74" i="6"/>
  <c r="AL74" i="6"/>
  <c r="AM74" i="6"/>
  <c r="AN74" i="6"/>
  <c r="AO74" i="6"/>
  <c r="AP74" i="6"/>
  <c r="AQ74" i="6"/>
  <c r="AR74" i="6"/>
  <c r="AS74" i="6"/>
  <c r="AT159" i="6"/>
  <c r="AU159" i="6" s="1"/>
  <c r="AH73" i="6"/>
  <c r="AI73" i="6"/>
  <c r="AJ73" i="6"/>
  <c r="AK73" i="6"/>
  <c r="AL73" i="6"/>
  <c r="AM73" i="6"/>
  <c r="AN73" i="6"/>
  <c r="AO73" i="6"/>
  <c r="AP73" i="6"/>
  <c r="AQ73" i="6"/>
  <c r="AR73" i="6"/>
  <c r="AS73" i="6"/>
  <c r="AG73" i="6"/>
  <c r="AG61" i="6"/>
  <c r="AH61" i="6"/>
  <c r="AI61" i="6"/>
  <c r="AJ61" i="6"/>
  <c r="AK61" i="6"/>
  <c r="AL61" i="6"/>
  <c r="AM61" i="6"/>
  <c r="AN61" i="6"/>
  <c r="AO61" i="6"/>
  <c r="AP61" i="6"/>
  <c r="AQ61" i="6"/>
  <c r="AR61" i="6"/>
  <c r="AS61" i="6"/>
  <c r="AT61" i="6"/>
  <c r="AU61" i="6" s="1"/>
  <c r="AG58" i="6"/>
  <c r="AH58" i="6"/>
  <c r="AI58" i="6"/>
  <c r="AJ58" i="6"/>
  <c r="AK58" i="6"/>
  <c r="AL58" i="6"/>
  <c r="AM58" i="6"/>
  <c r="AN58" i="6"/>
  <c r="AO58" i="6"/>
  <c r="AP58" i="6"/>
  <c r="AQ58" i="6"/>
  <c r="AR58" i="6"/>
  <c r="AS58" i="6"/>
  <c r="AT40" i="6"/>
  <c r="AU40" i="6" s="1"/>
  <c r="AG40" i="6"/>
  <c r="AH40" i="6"/>
  <c r="AI40" i="6"/>
  <c r="AJ40" i="6"/>
  <c r="AK40" i="6"/>
  <c r="AL40" i="6"/>
  <c r="AM40" i="6"/>
  <c r="AN40" i="6"/>
  <c r="AO40" i="6"/>
  <c r="AP40" i="6"/>
  <c r="AQ40" i="6"/>
  <c r="AR40" i="6"/>
  <c r="AS40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G19" i="6"/>
  <c r="AH19" i="6"/>
  <c r="AI19" i="6"/>
  <c r="AJ19" i="6"/>
  <c r="AK19" i="6"/>
  <c r="AL19" i="6"/>
  <c r="AM19" i="6"/>
  <c r="AN19" i="6"/>
  <c r="AO19" i="6"/>
  <c r="AP19" i="6"/>
  <c r="AQ19" i="6"/>
  <c r="AR19" i="6"/>
  <c r="AS19" i="6"/>
  <c r="AT19" i="6"/>
  <c r="AU19" i="6" s="1"/>
  <c r="AG388" i="6"/>
  <c r="AH388" i="6"/>
  <c r="AI388" i="6"/>
  <c r="AJ388" i="6"/>
  <c r="AK388" i="6"/>
  <c r="AL388" i="6"/>
  <c r="AM388" i="6"/>
  <c r="AN388" i="6"/>
  <c r="AO388" i="6"/>
  <c r="AP388" i="6"/>
  <c r="AQ388" i="6"/>
  <c r="AR388" i="6"/>
  <c r="AS388" i="6"/>
  <c r="AH371" i="6"/>
  <c r="AI371" i="6"/>
  <c r="AJ371" i="6"/>
  <c r="AK371" i="6"/>
  <c r="AL371" i="6"/>
  <c r="AM371" i="6"/>
  <c r="AN371" i="6"/>
  <c r="AO371" i="6"/>
  <c r="AP371" i="6"/>
  <c r="AQ371" i="6"/>
  <c r="AR371" i="6"/>
  <c r="AS371" i="6"/>
  <c r="AG371" i="6"/>
  <c r="AH360" i="6"/>
  <c r="AI360" i="6"/>
  <c r="AJ360" i="6"/>
  <c r="AK360" i="6"/>
  <c r="AL360" i="6"/>
  <c r="AM360" i="6"/>
  <c r="AN360" i="6"/>
  <c r="AO360" i="6"/>
  <c r="AP360" i="6"/>
  <c r="AQ360" i="6"/>
  <c r="AR360" i="6"/>
  <c r="AS360" i="6"/>
  <c r="AG360" i="6"/>
  <c r="AG359" i="6"/>
  <c r="AH359" i="6"/>
  <c r="AI359" i="6"/>
  <c r="AJ359" i="6"/>
  <c r="AK359" i="6"/>
  <c r="AL359" i="6"/>
  <c r="AM359" i="6"/>
  <c r="AN359" i="6"/>
  <c r="AO359" i="6"/>
  <c r="AP359" i="6"/>
  <c r="AQ359" i="6"/>
  <c r="AR359" i="6"/>
  <c r="AS359" i="6"/>
  <c r="AT359" i="6"/>
  <c r="AU359" i="6" s="1"/>
  <c r="AG353" i="6"/>
  <c r="AH353" i="6"/>
  <c r="AI353" i="6"/>
  <c r="AJ353" i="6"/>
  <c r="AK353" i="6"/>
  <c r="AL353" i="6"/>
  <c r="AM353" i="6"/>
  <c r="AN353" i="6"/>
  <c r="AO353" i="6"/>
  <c r="AP353" i="6"/>
  <c r="AQ353" i="6"/>
  <c r="AR353" i="6"/>
  <c r="AS353" i="6"/>
  <c r="AT353" i="6"/>
  <c r="AU353" i="6" s="1"/>
  <c r="AG346" i="6"/>
  <c r="AH346" i="6"/>
  <c r="AI346" i="6"/>
  <c r="AJ346" i="6"/>
  <c r="AK346" i="6"/>
  <c r="AL346" i="6"/>
  <c r="AM346" i="6"/>
  <c r="AN346" i="6"/>
  <c r="AO346" i="6"/>
  <c r="AP346" i="6"/>
  <c r="AQ346" i="6"/>
  <c r="AR346" i="6"/>
  <c r="AS346" i="6"/>
  <c r="AG345" i="6"/>
  <c r="AH345" i="6"/>
  <c r="AI345" i="6"/>
  <c r="AJ345" i="6"/>
  <c r="AK345" i="6"/>
  <c r="AL345" i="6"/>
  <c r="AM345" i="6"/>
  <c r="AN345" i="6"/>
  <c r="AO345" i="6"/>
  <c r="AP345" i="6"/>
  <c r="AQ345" i="6"/>
  <c r="AR345" i="6"/>
  <c r="AS345" i="6"/>
  <c r="AH344" i="6"/>
  <c r="AI344" i="6"/>
  <c r="AJ344" i="6"/>
  <c r="AK344" i="6"/>
  <c r="AL344" i="6"/>
  <c r="AM344" i="6"/>
  <c r="AN344" i="6"/>
  <c r="AO344" i="6"/>
  <c r="AP344" i="6"/>
  <c r="AQ344" i="6"/>
  <c r="AR344" i="6"/>
  <c r="AS344" i="6"/>
  <c r="AG344" i="6"/>
  <c r="AT335" i="6"/>
  <c r="AU335" i="6" s="1"/>
  <c r="AG335" i="6"/>
  <c r="AH335" i="6"/>
  <c r="AI335" i="6"/>
  <c r="AJ335" i="6"/>
  <c r="AK335" i="6"/>
  <c r="AL335" i="6"/>
  <c r="AM335" i="6"/>
  <c r="AN335" i="6"/>
  <c r="AO335" i="6"/>
  <c r="AP335" i="6"/>
  <c r="AQ335" i="6"/>
  <c r="AR335" i="6"/>
  <c r="AS335" i="6"/>
  <c r="AH334" i="6"/>
  <c r="AI334" i="6"/>
  <c r="AJ334" i="6"/>
  <c r="AK334" i="6"/>
  <c r="AL334" i="6"/>
  <c r="AM334" i="6"/>
  <c r="AN334" i="6"/>
  <c r="AO334" i="6"/>
  <c r="AP334" i="6"/>
  <c r="AQ334" i="6"/>
  <c r="AR334" i="6"/>
  <c r="AS334" i="6"/>
  <c r="AG334" i="6"/>
  <c r="AH327" i="6"/>
  <c r="AI327" i="6"/>
  <c r="AJ327" i="6"/>
  <c r="AK327" i="6"/>
  <c r="AL327" i="6"/>
  <c r="AM327" i="6"/>
  <c r="AN327" i="6"/>
  <c r="AO327" i="6"/>
  <c r="AP327" i="6"/>
  <c r="AQ327" i="6"/>
  <c r="AR327" i="6"/>
  <c r="AS327" i="6"/>
  <c r="AG327" i="6"/>
  <c r="AT314" i="6"/>
  <c r="AU314" i="6" s="1"/>
  <c r="AG314" i="6"/>
  <c r="AH314" i="6"/>
  <c r="AI314" i="6"/>
  <c r="AJ314" i="6"/>
  <c r="AK314" i="6"/>
  <c r="AL314" i="6"/>
  <c r="AM314" i="6"/>
  <c r="AN314" i="6"/>
  <c r="AO314" i="6"/>
  <c r="AP314" i="6"/>
  <c r="AQ314" i="6"/>
  <c r="AR314" i="6"/>
  <c r="AS314" i="6"/>
  <c r="AH303" i="6"/>
  <c r="AI303" i="6"/>
  <c r="AJ303" i="6"/>
  <c r="AK303" i="6"/>
  <c r="AL303" i="6"/>
  <c r="AM303" i="6"/>
  <c r="AN303" i="6"/>
  <c r="AO303" i="6"/>
  <c r="AP303" i="6"/>
  <c r="AQ303" i="6"/>
  <c r="AR303" i="6"/>
  <c r="AS303" i="6"/>
  <c r="AG303" i="6"/>
  <c r="AG296" i="6"/>
  <c r="AH296" i="6"/>
  <c r="AI296" i="6"/>
  <c r="AJ296" i="6"/>
  <c r="AK296" i="6"/>
  <c r="AL296" i="6"/>
  <c r="AM296" i="6"/>
  <c r="AN296" i="6"/>
  <c r="AO296" i="6"/>
  <c r="AP296" i="6"/>
  <c r="AQ296" i="6"/>
  <c r="AR296" i="6"/>
  <c r="AS296" i="6"/>
  <c r="AT296" i="6"/>
  <c r="AU296" i="6" s="1"/>
  <c r="AG289" i="6" l="1"/>
  <c r="AH289" i="6"/>
  <c r="AI289" i="6"/>
  <c r="AJ289" i="6"/>
  <c r="AK289" i="6"/>
  <c r="AL289" i="6"/>
  <c r="AM289" i="6"/>
  <c r="AN289" i="6"/>
  <c r="AO289" i="6"/>
  <c r="AP289" i="6"/>
  <c r="AQ289" i="6"/>
  <c r="AR289" i="6"/>
  <c r="AS289" i="6"/>
  <c r="AT289" i="6"/>
  <c r="AU289" i="6" s="1"/>
  <c r="AH284" i="6"/>
  <c r="AI284" i="6"/>
  <c r="AJ284" i="6"/>
  <c r="AK284" i="6"/>
  <c r="AL284" i="6"/>
  <c r="AM284" i="6"/>
  <c r="AN284" i="6"/>
  <c r="AO284" i="6"/>
  <c r="AP284" i="6"/>
  <c r="AQ284" i="6"/>
  <c r="AR284" i="6"/>
  <c r="AS284" i="6"/>
  <c r="AG284" i="6"/>
  <c r="AT285" i="6"/>
  <c r="AU285" i="6" s="1"/>
  <c r="AG285" i="6"/>
  <c r="AH285" i="6"/>
  <c r="AI285" i="6"/>
  <c r="AJ285" i="6"/>
  <c r="AK285" i="6"/>
  <c r="AL285" i="6"/>
  <c r="AM285" i="6"/>
  <c r="AN285" i="6"/>
  <c r="AO285" i="6"/>
  <c r="AP285" i="6"/>
  <c r="AQ285" i="6"/>
  <c r="AR285" i="6"/>
  <c r="AS285" i="6"/>
  <c r="AG269" i="6"/>
  <c r="AH269" i="6"/>
  <c r="AI269" i="6"/>
  <c r="AJ269" i="6"/>
  <c r="AK269" i="6"/>
  <c r="AL269" i="6"/>
  <c r="AM269" i="6"/>
  <c r="AN269" i="6"/>
  <c r="AO269" i="6"/>
  <c r="AP269" i="6"/>
  <c r="AQ269" i="6"/>
  <c r="AR269" i="6"/>
  <c r="AS269" i="6"/>
  <c r="AT269" i="6"/>
  <c r="AU269" i="6" s="1"/>
  <c r="AH266" i="6"/>
  <c r="AI266" i="6"/>
  <c r="AJ266" i="6"/>
  <c r="AK266" i="6"/>
  <c r="AL266" i="6"/>
  <c r="AM266" i="6"/>
  <c r="AN266" i="6"/>
  <c r="AO266" i="6"/>
  <c r="AP266" i="6"/>
  <c r="AQ266" i="6"/>
  <c r="AR266" i="6"/>
  <c r="AS266" i="6"/>
  <c r="AG266" i="6"/>
  <c r="AH263" i="6"/>
  <c r="AI263" i="6"/>
  <c r="AJ263" i="6"/>
  <c r="AK263" i="6"/>
  <c r="AL263" i="6"/>
  <c r="AM263" i="6"/>
  <c r="AN263" i="6"/>
  <c r="AO263" i="6"/>
  <c r="AP263" i="6"/>
  <c r="AQ263" i="6"/>
  <c r="AR263" i="6"/>
  <c r="AS263" i="6"/>
  <c r="AG263" i="6"/>
  <c r="AH255" i="6"/>
  <c r="AI255" i="6"/>
  <c r="AJ255" i="6"/>
  <c r="AK255" i="6"/>
  <c r="AL255" i="6"/>
  <c r="AM255" i="6"/>
  <c r="AN255" i="6"/>
  <c r="AO255" i="6"/>
  <c r="AP255" i="6"/>
  <c r="AQ255" i="6"/>
  <c r="AR255" i="6"/>
  <c r="AS255" i="6"/>
  <c r="AG255" i="6"/>
  <c r="AG247" i="6"/>
  <c r="AH247" i="6"/>
  <c r="AI247" i="6"/>
  <c r="AJ247" i="6"/>
  <c r="AK247" i="6"/>
  <c r="AL247" i="6"/>
  <c r="AM247" i="6"/>
  <c r="AN247" i="6"/>
  <c r="AO247" i="6"/>
  <c r="AP247" i="6"/>
  <c r="AQ247" i="6"/>
  <c r="AR247" i="6"/>
  <c r="AS247" i="6"/>
  <c r="AG237" i="6"/>
  <c r="AH237" i="6"/>
  <c r="AI237" i="6"/>
  <c r="AJ237" i="6"/>
  <c r="AK237" i="6"/>
  <c r="AL237" i="6"/>
  <c r="AM237" i="6"/>
  <c r="AN237" i="6"/>
  <c r="AO237" i="6"/>
  <c r="AP237" i="6"/>
  <c r="AQ237" i="6"/>
  <c r="AR237" i="6"/>
  <c r="AS237" i="6"/>
  <c r="AT237" i="6"/>
  <c r="AU237" i="6" s="1"/>
  <c r="AG236" i="6"/>
  <c r="AH236" i="6"/>
  <c r="AI236" i="6"/>
  <c r="AJ236" i="6"/>
  <c r="AK236" i="6"/>
  <c r="AL236" i="6"/>
  <c r="AM236" i="6"/>
  <c r="AN236" i="6"/>
  <c r="AO236" i="6"/>
  <c r="AP236" i="6"/>
  <c r="AQ236" i="6"/>
  <c r="AR236" i="6"/>
  <c r="AS236" i="6"/>
  <c r="AT236" i="6"/>
  <c r="AU236" i="6" s="1"/>
  <c r="AG234" i="6"/>
  <c r="AH234" i="6"/>
  <c r="AI234" i="6"/>
  <c r="AJ234" i="6"/>
  <c r="AK234" i="6"/>
  <c r="AL234" i="6"/>
  <c r="AM234" i="6"/>
  <c r="AN234" i="6"/>
  <c r="AO234" i="6"/>
  <c r="AP234" i="6"/>
  <c r="AQ234" i="6"/>
  <c r="AR234" i="6"/>
  <c r="AS234" i="6"/>
  <c r="AT234" i="6"/>
  <c r="AU234" i="6" s="1"/>
  <c r="AG233" i="6"/>
  <c r="AH233" i="6"/>
  <c r="AI233" i="6"/>
  <c r="AJ233" i="6"/>
  <c r="AK233" i="6"/>
  <c r="AL233" i="6"/>
  <c r="AM233" i="6"/>
  <c r="AN233" i="6"/>
  <c r="AO233" i="6"/>
  <c r="AP233" i="6"/>
  <c r="AQ233" i="6"/>
  <c r="AR233" i="6"/>
  <c r="AS233" i="6"/>
  <c r="AT233" i="6"/>
  <c r="AU233" i="6" s="1"/>
  <c r="AT232" i="6"/>
  <c r="AU232" i="6" s="1"/>
  <c r="AG232" i="6"/>
  <c r="AH232" i="6"/>
  <c r="AI232" i="6"/>
  <c r="AJ232" i="6"/>
  <c r="AK232" i="6"/>
  <c r="AL232" i="6"/>
  <c r="AM232" i="6"/>
  <c r="AN232" i="6"/>
  <c r="AO232" i="6"/>
  <c r="AP232" i="6"/>
  <c r="AQ232" i="6"/>
  <c r="AR232" i="6"/>
  <c r="AS232" i="6"/>
  <c r="AH230" i="6"/>
  <c r="AI230" i="6"/>
  <c r="AJ230" i="6"/>
  <c r="AK230" i="6"/>
  <c r="AL230" i="6"/>
  <c r="AM230" i="6"/>
  <c r="AN230" i="6"/>
  <c r="AO230" i="6"/>
  <c r="AP230" i="6"/>
  <c r="AQ230" i="6"/>
  <c r="AR230" i="6"/>
  <c r="AS230" i="6"/>
  <c r="AG230" i="6"/>
  <c r="AG223" i="6"/>
  <c r="AH223" i="6"/>
  <c r="AI223" i="6"/>
  <c r="AJ223" i="6"/>
  <c r="AK223" i="6"/>
  <c r="AL223" i="6"/>
  <c r="AM223" i="6"/>
  <c r="AN223" i="6"/>
  <c r="AO223" i="6"/>
  <c r="AP223" i="6"/>
  <c r="AQ223" i="6"/>
  <c r="AR223" i="6"/>
  <c r="AS223" i="6"/>
  <c r="AT223" i="6"/>
  <c r="AU223" i="6" s="1"/>
  <c r="AG219" i="6"/>
  <c r="AH219" i="6"/>
  <c r="AI219" i="6"/>
  <c r="AJ219" i="6"/>
  <c r="AK219" i="6"/>
  <c r="AL219" i="6"/>
  <c r="AM219" i="6"/>
  <c r="AN219" i="6"/>
  <c r="AO219" i="6"/>
  <c r="AP219" i="6"/>
  <c r="AQ219" i="6"/>
  <c r="AR219" i="6"/>
  <c r="AS219" i="6"/>
  <c r="AT218" i="6"/>
  <c r="AU218" i="6" s="1"/>
  <c r="AT219" i="6"/>
  <c r="AU219" i="6" s="1"/>
  <c r="AG218" i="6"/>
  <c r="AH218" i="6"/>
  <c r="AI218" i="6"/>
  <c r="AJ218" i="6"/>
  <c r="AK218" i="6"/>
  <c r="AL218" i="6"/>
  <c r="AM218" i="6"/>
  <c r="AN218" i="6"/>
  <c r="AO218" i="6"/>
  <c r="AP218" i="6"/>
  <c r="AQ218" i="6"/>
  <c r="AR218" i="6"/>
  <c r="AS218" i="6"/>
  <c r="AG216" i="6"/>
  <c r="AH216" i="6"/>
  <c r="AI216" i="6"/>
  <c r="AJ216" i="6"/>
  <c r="AK216" i="6"/>
  <c r="AL216" i="6"/>
  <c r="AM216" i="6"/>
  <c r="AN216" i="6"/>
  <c r="AO216" i="6"/>
  <c r="AP216" i="6"/>
  <c r="AQ216" i="6"/>
  <c r="AR216" i="6"/>
  <c r="AS216" i="6"/>
  <c r="AT216" i="6"/>
  <c r="AU216" i="6" s="1"/>
  <c r="AH208" i="6"/>
  <c r="AI208" i="6"/>
  <c r="AJ208" i="6"/>
  <c r="AK208" i="6"/>
  <c r="AL208" i="6"/>
  <c r="AM208" i="6"/>
  <c r="AN208" i="6"/>
  <c r="AO208" i="6"/>
  <c r="AP208" i="6"/>
  <c r="AQ208" i="6"/>
  <c r="AR208" i="6"/>
  <c r="AS208" i="6"/>
  <c r="AG208" i="6"/>
  <c r="AT207" i="6"/>
  <c r="AU207" i="6" s="1"/>
  <c r="AG207" i="6"/>
  <c r="AH207" i="6"/>
  <c r="AI207" i="6"/>
  <c r="AJ207" i="6"/>
  <c r="AK207" i="6"/>
  <c r="AL207" i="6"/>
  <c r="AM207" i="6"/>
  <c r="AN207" i="6"/>
  <c r="AO207" i="6"/>
  <c r="AP207" i="6"/>
  <c r="AQ207" i="6"/>
  <c r="AR207" i="6"/>
  <c r="AS207" i="6"/>
  <c r="AG206" i="6"/>
  <c r="AH206" i="6"/>
  <c r="AI206" i="6"/>
  <c r="AJ206" i="6"/>
  <c r="AK206" i="6"/>
  <c r="AL206" i="6"/>
  <c r="AM206" i="6"/>
  <c r="AN206" i="6"/>
  <c r="AO206" i="6"/>
  <c r="AP206" i="6"/>
  <c r="AQ206" i="6"/>
  <c r="AR206" i="6"/>
  <c r="AS206" i="6"/>
  <c r="AT206" i="6"/>
  <c r="AU206" i="6" s="1"/>
  <c r="AH200" i="6"/>
  <c r="AI200" i="6"/>
  <c r="AJ200" i="6"/>
  <c r="AK200" i="6"/>
  <c r="AL200" i="6"/>
  <c r="AM200" i="6"/>
  <c r="AN200" i="6"/>
  <c r="AO200" i="6"/>
  <c r="AP200" i="6"/>
  <c r="AQ200" i="6"/>
  <c r="AR200" i="6"/>
  <c r="AS200" i="6"/>
  <c r="AG200" i="6"/>
  <c r="AH197" i="6" l="1"/>
  <c r="AI197" i="6"/>
  <c r="AJ197" i="6"/>
  <c r="AK197" i="6"/>
  <c r="AL197" i="6"/>
  <c r="AM197" i="6"/>
  <c r="AN197" i="6"/>
  <c r="AO197" i="6"/>
  <c r="AP197" i="6"/>
  <c r="AQ197" i="6"/>
  <c r="AR197" i="6"/>
  <c r="AS197" i="6"/>
  <c r="AG197" i="6"/>
  <c r="AG189" i="6"/>
  <c r="AH189" i="6"/>
  <c r="AI189" i="6"/>
  <c r="AJ189" i="6"/>
  <c r="AK189" i="6"/>
  <c r="AL189" i="6"/>
  <c r="AM189" i="6"/>
  <c r="AN189" i="6"/>
  <c r="AO189" i="6"/>
  <c r="AP189" i="6"/>
  <c r="AQ189" i="6"/>
  <c r="AR189" i="6"/>
  <c r="AS189" i="6"/>
  <c r="AT189" i="6"/>
  <c r="AU189" i="6" s="1"/>
  <c r="AH177" i="6"/>
  <c r="AI177" i="6"/>
  <c r="AJ177" i="6"/>
  <c r="AK177" i="6"/>
  <c r="AL177" i="6"/>
  <c r="AM177" i="6"/>
  <c r="AN177" i="6"/>
  <c r="AO177" i="6"/>
  <c r="AP177" i="6"/>
  <c r="AQ177" i="6"/>
  <c r="AR177" i="6"/>
  <c r="AS177" i="6"/>
  <c r="AG177" i="6"/>
  <c r="AT176" i="6"/>
  <c r="AU176" i="6" s="1"/>
  <c r="AG176" i="6"/>
  <c r="AH176" i="6"/>
  <c r="AI176" i="6"/>
  <c r="AJ176" i="6"/>
  <c r="AK176" i="6"/>
  <c r="AL176" i="6"/>
  <c r="AM176" i="6"/>
  <c r="AN176" i="6"/>
  <c r="AO176" i="6"/>
  <c r="AP176" i="6"/>
  <c r="AQ176" i="6"/>
  <c r="AR176" i="6"/>
  <c r="AS176" i="6"/>
  <c r="AG174" i="6"/>
  <c r="AH174" i="6"/>
  <c r="AI174" i="6"/>
  <c r="AJ174" i="6"/>
  <c r="AK174" i="6"/>
  <c r="AL174" i="6"/>
  <c r="AM174" i="6"/>
  <c r="AN174" i="6"/>
  <c r="AO174" i="6"/>
  <c r="AP174" i="6"/>
  <c r="AQ174" i="6"/>
  <c r="AR174" i="6"/>
  <c r="AS174" i="6"/>
  <c r="AT174" i="6"/>
  <c r="AU174" i="6" s="1"/>
  <c r="AH168" i="6"/>
  <c r="AI168" i="6"/>
  <c r="AJ168" i="6"/>
  <c r="AK168" i="6"/>
  <c r="AL168" i="6"/>
  <c r="AM168" i="6"/>
  <c r="AN168" i="6"/>
  <c r="AO168" i="6"/>
  <c r="AP168" i="6"/>
  <c r="AQ168" i="6"/>
  <c r="AR168" i="6"/>
  <c r="AS168" i="6"/>
  <c r="AG168" i="6"/>
  <c r="AH164" i="6"/>
  <c r="AI164" i="6"/>
  <c r="AJ164" i="6"/>
  <c r="AK164" i="6"/>
  <c r="AL164" i="6"/>
  <c r="AM164" i="6"/>
  <c r="AN164" i="6"/>
  <c r="AO164" i="6"/>
  <c r="AP164" i="6"/>
  <c r="AQ164" i="6"/>
  <c r="AR164" i="6"/>
  <c r="AS164" i="6"/>
  <c r="AG164" i="6"/>
  <c r="AT157" i="6"/>
  <c r="AU157" i="6" s="1"/>
  <c r="AG157" i="6"/>
  <c r="AH157" i="6"/>
  <c r="AI157" i="6"/>
  <c r="AJ157" i="6"/>
  <c r="AK157" i="6"/>
  <c r="AL157" i="6"/>
  <c r="AM157" i="6"/>
  <c r="AN157" i="6"/>
  <c r="AO157" i="6"/>
  <c r="AP157" i="6"/>
  <c r="AQ157" i="6"/>
  <c r="AR157" i="6"/>
  <c r="AS157" i="6"/>
  <c r="AH156" i="6"/>
  <c r="AI156" i="6"/>
  <c r="AJ156" i="6"/>
  <c r="AK156" i="6"/>
  <c r="AL156" i="6"/>
  <c r="AM156" i="6"/>
  <c r="AN156" i="6"/>
  <c r="AO156" i="6"/>
  <c r="AP156" i="6"/>
  <c r="AQ156" i="6"/>
  <c r="AR156" i="6"/>
  <c r="AS156" i="6"/>
  <c r="AG156" i="6"/>
  <c r="AS142" i="6"/>
  <c r="AR142" i="6"/>
  <c r="AH142" i="6"/>
  <c r="AI142" i="6"/>
  <c r="AJ142" i="6"/>
  <c r="AK142" i="6"/>
  <c r="AL142" i="6"/>
  <c r="AM142" i="6"/>
  <c r="AN142" i="6"/>
  <c r="AO142" i="6"/>
  <c r="AP142" i="6"/>
  <c r="AQ142" i="6"/>
  <c r="AG142" i="6"/>
  <c r="AT132" i="6"/>
  <c r="AU132" i="6" s="1"/>
  <c r="AG132" i="6"/>
  <c r="AH132" i="6"/>
  <c r="AI132" i="6"/>
  <c r="AJ132" i="6"/>
  <c r="AK132" i="6"/>
  <c r="AL132" i="6"/>
  <c r="AM132" i="6"/>
  <c r="AN132" i="6"/>
  <c r="AO132" i="6"/>
  <c r="AP132" i="6"/>
  <c r="AQ132" i="6"/>
  <c r="AR132" i="6"/>
  <c r="AS132" i="6"/>
  <c r="AH131" i="6"/>
  <c r="AI131" i="6"/>
  <c r="AJ131" i="6"/>
  <c r="AK131" i="6"/>
  <c r="AL131" i="6"/>
  <c r="AM131" i="6"/>
  <c r="AN131" i="6"/>
  <c r="AO131" i="6"/>
  <c r="AP131" i="6"/>
  <c r="AQ131" i="6"/>
  <c r="AR131" i="6"/>
  <c r="AS131" i="6"/>
  <c r="AG131" i="6"/>
  <c r="AG113" i="6"/>
  <c r="AH113" i="6"/>
  <c r="AI113" i="6"/>
  <c r="AJ113" i="6"/>
  <c r="AK113" i="6"/>
  <c r="AL113" i="6"/>
  <c r="AM113" i="6"/>
  <c r="AN113" i="6"/>
  <c r="AO113" i="6"/>
  <c r="AP113" i="6"/>
  <c r="AQ113" i="6"/>
  <c r="AR113" i="6"/>
  <c r="AS113" i="6"/>
  <c r="AT113" i="6"/>
  <c r="AU113" i="6" s="1"/>
  <c r="AH112" i="6"/>
  <c r="AI112" i="6"/>
  <c r="AJ112" i="6"/>
  <c r="AK112" i="6"/>
  <c r="AL112" i="6"/>
  <c r="AM112" i="6"/>
  <c r="AN112" i="6"/>
  <c r="AO112" i="6"/>
  <c r="AP112" i="6"/>
  <c r="AQ112" i="6"/>
  <c r="AR112" i="6"/>
  <c r="AS112" i="6"/>
  <c r="AG112" i="6"/>
  <c r="AG110" i="6"/>
  <c r="AH110" i="6"/>
  <c r="AI110" i="6"/>
  <c r="AJ110" i="6"/>
  <c r="AK110" i="6"/>
  <c r="AL110" i="6"/>
  <c r="AM110" i="6"/>
  <c r="AN110" i="6"/>
  <c r="AO110" i="6"/>
  <c r="AP110" i="6"/>
  <c r="AQ110" i="6"/>
  <c r="AR110" i="6"/>
  <c r="AS110" i="6"/>
  <c r="AT110" i="6"/>
  <c r="AU110" i="6" s="1"/>
  <c r="AH78" i="6"/>
  <c r="AI78" i="6"/>
  <c r="AJ78" i="6"/>
  <c r="AK78" i="6"/>
  <c r="AL78" i="6"/>
  <c r="AM78" i="6"/>
  <c r="AN78" i="6"/>
  <c r="AO78" i="6"/>
  <c r="AP78" i="6"/>
  <c r="AQ78" i="6"/>
  <c r="AR78" i="6"/>
  <c r="AS78" i="6"/>
  <c r="AG78" i="6"/>
  <c r="AI67" i="6"/>
  <c r="AJ67" i="6"/>
  <c r="AK67" i="6"/>
  <c r="AL67" i="6"/>
  <c r="AM67" i="6"/>
  <c r="AN67" i="6"/>
  <c r="AO67" i="6"/>
  <c r="AP67" i="6"/>
  <c r="AQ67" i="6"/>
  <c r="AR67" i="6"/>
  <c r="AS67" i="6"/>
  <c r="AH67" i="6"/>
  <c r="AG67" i="6"/>
  <c r="AT66" i="6"/>
  <c r="AU66" i="6" s="1"/>
  <c r="AG66" i="6"/>
  <c r="AH66" i="6"/>
  <c r="AI66" i="6"/>
  <c r="AJ66" i="6"/>
  <c r="AK66" i="6"/>
  <c r="AL66" i="6"/>
  <c r="AM66" i="6"/>
  <c r="AN66" i="6"/>
  <c r="AO66" i="6"/>
  <c r="AP66" i="6"/>
  <c r="AQ66" i="6"/>
  <c r="AR66" i="6"/>
  <c r="AS66" i="6"/>
  <c r="AI65" i="6"/>
  <c r="AJ65" i="6"/>
  <c r="AK65" i="6"/>
  <c r="AL65" i="6"/>
  <c r="AM65" i="6"/>
  <c r="AN65" i="6"/>
  <c r="AO65" i="6"/>
  <c r="AP65" i="6"/>
  <c r="AQ65" i="6"/>
  <c r="AR65" i="6"/>
  <c r="AS65" i="6"/>
  <c r="AH65" i="6"/>
  <c r="AG65" i="6"/>
  <c r="AT54" i="6"/>
  <c r="AU54" i="6" s="1"/>
  <c r="AG54" i="6"/>
  <c r="AH54" i="6"/>
  <c r="AI54" i="6"/>
  <c r="AJ54" i="6"/>
  <c r="AK54" i="6"/>
  <c r="AL54" i="6"/>
  <c r="AM54" i="6"/>
  <c r="AN54" i="6"/>
  <c r="AO54" i="6"/>
  <c r="AP54" i="6"/>
  <c r="AQ54" i="6"/>
  <c r="AR54" i="6"/>
  <c r="AS54" i="6"/>
  <c r="AK50" i="6"/>
  <c r="AL50" i="6"/>
  <c r="AM50" i="6"/>
  <c r="AN50" i="6"/>
  <c r="AO50" i="6"/>
  <c r="AP50" i="6"/>
  <c r="AQ50" i="6"/>
  <c r="AR50" i="6"/>
  <c r="AS50" i="6"/>
  <c r="AI50" i="6"/>
  <c r="AJ50" i="6"/>
  <c r="AH50" i="6"/>
  <c r="AG50" i="6"/>
  <c r="AG49" i="6"/>
  <c r="AH49" i="6"/>
  <c r="AI49" i="6"/>
  <c r="AJ49" i="6"/>
  <c r="AK49" i="6"/>
  <c r="AL49" i="6"/>
  <c r="AM49" i="6"/>
  <c r="AN49" i="6"/>
  <c r="AO49" i="6"/>
  <c r="AP49" i="6"/>
  <c r="AQ49" i="6"/>
  <c r="AR49" i="6"/>
  <c r="AS49" i="6"/>
  <c r="AT49" i="6"/>
  <c r="AU49" i="6" s="1"/>
  <c r="AH34" i="6" l="1"/>
  <c r="AI34" i="6"/>
  <c r="AJ34" i="6"/>
  <c r="AK34" i="6"/>
  <c r="AL34" i="6"/>
  <c r="AM34" i="6"/>
  <c r="AN34" i="6"/>
  <c r="AO34" i="6"/>
  <c r="AP34" i="6"/>
  <c r="AQ34" i="6"/>
  <c r="AR34" i="6"/>
  <c r="AS34" i="6"/>
  <c r="AG34" i="6"/>
  <c r="AT31" i="6"/>
  <c r="AU31" i="6" s="1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29" i="6"/>
  <c r="AU29" i="6" s="1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G17" i="6"/>
  <c r="AH17" i="6"/>
  <c r="AI17" i="6"/>
  <c r="AJ17" i="6"/>
  <c r="AK17" i="6"/>
  <c r="AL17" i="6"/>
  <c r="AM17" i="6"/>
  <c r="AN17" i="6"/>
  <c r="AO17" i="6"/>
  <c r="AP17" i="6"/>
  <c r="AQ17" i="6"/>
  <c r="AR17" i="6"/>
  <c r="AS17" i="6"/>
  <c r="AT17" i="6"/>
  <c r="AU17" i="6" s="1"/>
  <c r="AT14" i="6"/>
  <c r="AU14" i="6" s="1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2" i="6"/>
  <c r="AU12" i="6" s="1"/>
  <c r="AG12" i="6"/>
  <c r="AH12" i="6"/>
  <c r="AI12" i="6"/>
  <c r="AJ12" i="6"/>
  <c r="AK12" i="6"/>
  <c r="AL12" i="6"/>
  <c r="AM12" i="6"/>
  <c r="AN12" i="6"/>
  <c r="AO12" i="6"/>
  <c r="AP12" i="6"/>
  <c r="AQ12" i="6"/>
  <c r="AR12" i="6"/>
  <c r="AS12" i="6"/>
  <c r="AT10" i="6"/>
  <c r="AU10" i="6" s="1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S9" i="6"/>
  <c r="AH9" i="6"/>
  <c r="AI9" i="6"/>
  <c r="AJ9" i="6"/>
  <c r="AK9" i="6"/>
  <c r="AL9" i="6"/>
  <c r="AM9" i="6"/>
  <c r="AN9" i="6"/>
  <c r="AO9" i="6"/>
  <c r="AP9" i="6"/>
  <c r="AQ9" i="6"/>
  <c r="AR9" i="6"/>
  <c r="AG9" i="6"/>
  <c r="AT9" i="6"/>
  <c r="AU9" i="6" s="1"/>
  <c r="AH92" i="6"/>
  <c r="AI92" i="6"/>
  <c r="AJ92" i="6"/>
  <c r="AK92" i="6"/>
  <c r="AL92" i="6"/>
  <c r="AM92" i="6"/>
  <c r="AN92" i="6"/>
  <c r="AO92" i="6"/>
  <c r="AP92" i="6"/>
  <c r="AQ92" i="6"/>
  <c r="AR92" i="6"/>
  <c r="AS92" i="6"/>
  <c r="AG92" i="6"/>
  <c r="AH79" i="6"/>
  <c r="AI79" i="6"/>
  <c r="AJ79" i="6"/>
  <c r="AK79" i="6"/>
  <c r="AL79" i="6"/>
  <c r="AM79" i="6"/>
  <c r="AN79" i="6"/>
  <c r="AO79" i="6"/>
  <c r="AP79" i="6"/>
  <c r="AQ79" i="6"/>
  <c r="AR79" i="6"/>
  <c r="AS79" i="6"/>
  <c r="AG79" i="6"/>
  <c r="AH72" i="6"/>
  <c r="AI72" i="6"/>
  <c r="AJ72" i="6"/>
  <c r="AK72" i="6"/>
  <c r="AL72" i="6"/>
  <c r="AM72" i="6"/>
  <c r="AN72" i="6"/>
  <c r="AO72" i="6"/>
  <c r="AP72" i="6"/>
  <c r="AQ72" i="6"/>
  <c r="AR72" i="6"/>
  <c r="AS72" i="6"/>
  <c r="AG72" i="6"/>
  <c r="AH71" i="6"/>
  <c r="AI71" i="6"/>
  <c r="AJ71" i="6"/>
  <c r="AK71" i="6"/>
  <c r="AL71" i="6"/>
  <c r="AM71" i="6"/>
  <c r="AN71" i="6"/>
  <c r="AO71" i="6"/>
  <c r="AP71" i="6"/>
  <c r="AQ71" i="6"/>
  <c r="AR71" i="6"/>
  <c r="AS71" i="6"/>
  <c r="AG71" i="6"/>
  <c r="AH68" i="6"/>
  <c r="AI68" i="6"/>
  <c r="AJ68" i="6"/>
  <c r="AK68" i="6"/>
  <c r="AL68" i="6"/>
  <c r="AM68" i="6"/>
  <c r="AN68" i="6"/>
  <c r="AO68" i="6"/>
  <c r="AP68" i="6"/>
  <c r="AQ68" i="6"/>
  <c r="AR68" i="6"/>
  <c r="AG68" i="6"/>
  <c r="H59" i="6"/>
  <c r="AG6" i="6" l="1"/>
  <c r="AH6" i="6"/>
  <c r="AI6" i="6"/>
  <c r="AJ6" i="6"/>
  <c r="AK6" i="6"/>
  <c r="AL6" i="6"/>
  <c r="AM6" i="6"/>
  <c r="AN6" i="6"/>
  <c r="AO6" i="6"/>
  <c r="AP6" i="6"/>
  <c r="AQ6" i="6"/>
  <c r="AR6" i="6"/>
  <c r="AS6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G64" i="6"/>
  <c r="AH64" i="6"/>
  <c r="AI64" i="6"/>
  <c r="AJ64" i="6"/>
  <c r="AK64" i="6"/>
  <c r="AL64" i="6"/>
  <c r="AM64" i="6"/>
  <c r="AN64" i="6"/>
  <c r="AO64" i="6"/>
  <c r="AP64" i="6"/>
  <c r="AQ64" i="6"/>
  <c r="AR64" i="6"/>
  <c r="AS64" i="6"/>
  <c r="AG194" i="6"/>
  <c r="AH194" i="6"/>
  <c r="AI194" i="6"/>
  <c r="AJ194" i="6"/>
  <c r="AK194" i="6"/>
  <c r="AL194" i="6"/>
  <c r="AM194" i="6"/>
  <c r="AN194" i="6"/>
  <c r="AO194" i="6"/>
  <c r="AP194" i="6"/>
  <c r="AQ194" i="6"/>
  <c r="AR194" i="6"/>
  <c r="AS194" i="6"/>
  <c r="AG281" i="6"/>
  <c r="AH281" i="6"/>
  <c r="AI281" i="6"/>
  <c r="AJ281" i="6"/>
  <c r="AK281" i="6"/>
  <c r="AL281" i="6"/>
  <c r="AM281" i="6"/>
  <c r="AN281" i="6"/>
  <c r="AO281" i="6"/>
  <c r="AP281" i="6"/>
  <c r="AQ281" i="6"/>
  <c r="AR281" i="6"/>
  <c r="AS281" i="6"/>
  <c r="AH5" i="6"/>
  <c r="AI5" i="6"/>
  <c r="AJ5" i="6"/>
  <c r="AK5" i="6"/>
  <c r="AL5" i="6"/>
  <c r="AM5" i="6"/>
  <c r="AN5" i="6"/>
  <c r="AO5" i="6"/>
  <c r="AP5" i="6"/>
  <c r="AQ5" i="6"/>
  <c r="AR5" i="6"/>
  <c r="AS5" i="6"/>
  <c r="AG5" i="6"/>
  <c r="AP4" i="6"/>
  <c r="AL4" i="6"/>
  <c r="AM4" i="6"/>
  <c r="AM389" i="6" s="1"/>
  <c r="AN4" i="6"/>
  <c r="AO4" i="6"/>
  <c r="AQ4" i="6"/>
  <c r="AR4" i="6"/>
  <c r="AR389" i="6" s="1"/>
  <c r="AS4" i="6"/>
  <c r="AK4" i="6"/>
  <c r="AJ4" i="6"/>
  <c r="AI4" i="6"/>
  <c r="AI389" i="6" s="1"/>
  <c r="AG4" i="6"/>
  <c r="AH4" i="6"/>
  <c r="AL389" i="6" l="1"/>
  <c r="AJ389" i="6"/>
  <c r="AH389" i="6"/>
  <c r="AK389" i="6"/>
  <c r="AO389" i="6"/>
  <c r="AP389" i="6"/>
  <c r="AQ389" i="6"/>
  <c r="AG389" i="6"/>
  <c r="AS389" i="6"/>
  <c r="AN389" i="6"/>
  <c r="AT378" i="6"/>
  <c r="AU378" i="6" s="1"/>
  <c r="AT366" i="6"/>
  <c r="AU366" i="6" s="1"/>
  <c r="AT364" i="6"/>
  <c r="AU364" i="6" s="1"/>
  <c r="AT361" i="6"/>
  <c r="AU361" i="6" s="1"/>
  <c r="AT318" i="6"/>
  <c r="AU318" i="6" s="1"/>
  <c r="AT305" i="6"/>
  <c r="AU305" i="6" s="1"/>
  <c r="AT304" i="6"/>
  <c r="AU304" i="6" s="1"/>
  <c r="AT303" i="6"/>
  <c r="AU303" i="6" s="1"/>
  <c r="AT299" i="6"/>
  <c r="AU299" i="6" s="1"/>
  <c r="AT288" i="6"/>
  <c r="AU288" i="6" s="1"/>
  <c r="AT287" i="6"/>
  <c r="AU287" i="6" s="1"/>
  <c r="AT266" i="6"/>
  <c r="AU266" i="6" s="1"/>
  <c r="AT263" i="6"/>
  <c r="AU263" i="6" s="1"/>
  <c r="AT261" i="6"/>
  <c r="AU261" i="6" s="1"/>
  <c r="AT250" i="6"/>
  <c r="AU250" i="6" s="1"/>
  <c r="AT249" i="6"/>
  <c r="AU249" i="6" s="1"/>
  <c r="AT248" i="6"/>
  <c r="AU248" i="6" s="1"/>
  <c r="AT210" i="6"/>
  <c r="AU210" i="6" s="1"/>
  <c r="AT209" i="6"/>
  <c r="AU209" i="6" s="1"/>
  <c r="AT194" i="6"/>
  <c r="AU194" i="6" s="1"/>
  <c r="AT190" i="6"/>
  <c r="AU190" i="6" s="1"/>
  <c r="AT181" i="6"/>
  <c r="AU181" i="6" s="1"/>
  <c r="AT172" i="6"/>
  <c r="AU172" i="6" s="1"/>
  <c r="AT166" i="6"/>
  <c r="AU166" i="6" s="1"/>
  <c r="AT134" i="6"/>
  <c r="AU134" i="6" s="1"/>
  <c r="AT129" i="6"/>
  <c r="AU129" i="6" s="1"/>
  <c r="AT108" i="6"/>
  <c r="AU108" i="6" s="1"/>
  <c r="AT88" i="6"/>
  <c r="AU88" i="6" s="1"/>
  <c r="AT77" i="6"/>
  <c r="AU77" i="6" s="1"/>
  <c r="AT64" i="6"/>
  <c r="AU64" i="6" s="1"/>
  <c r="AT52" i="6"/>
  <c r="AU52" i="6" s="1"/>
  <c r="AT51" i="6"/>
  <c r="AU51" i="6" s="1"/>
  <c r="AT32" i="6"/>
  <c r="AU32" i="6" s="1"/>
  <c r="AT28" i="6"/>
  <c r="AU28" i="6" s="1"/>
  <c r="AT7" i="6"/>
  <c r="AU7" i="6" s="1"/>
  <c r="AT388" i="6"/>
  <c r="AU388" i="6" s="1"/>
  <c r="AT371" i="6"/>
  <c r="AU371" i="6" s="1"/>
  <c r="AT360" i="6"/>
  <c r="AU360" i="6" s="1"/>
  <c r="AT334" i="6"/>
  <c r="AU334" i="6" s="1"/>
  <c r="AT327" i="6"/>
  <c r="AU327" i="6" s="1"/>
  <c r="AT291" i="6"/>
  <c r="AU291" i="6" s="1"/>
  <c r="AT284" i="6"/>
  <c r="AU284" i="6" s="1"/>
  <c r="AT272" i="6"/>
  <c r="AU272" i="6" s="1"/>
  <c r="AT267" i="6"/>
  <c r="AU267" i="6" s="1"/>
  <c r="AT258" i="6"/>
  <c r="AU258" i="6" s="1"/>
  <c r="AT255" i="6"/>
  <c r="AU255" i="6" s="1"/>
  <c r="AT247" i="6"/>
  <c r="AU247" i="6" s="1"/>
  <c r="AT230" i="6"/>
  <c r="AU230" i="6" s="1"/>
  <c r="AT208" i="6"/>
  <c r="AU208" i="6" s="1"/>
  <c r="AT200" i="6"/>
  <c r="AU200" i="6" s="1"/>
  <c r="AT197" i="6"/>
  <c r="AU197" i="6" s="1"/>
  <c r="AT177" i="6"/>
  <c r="AU177" i="6" s="1"/>
  <c r="AT168" i="6"/>
  <c r="AU168" i="6" s="1"/>
  <c r="AT164" i="6"/>
  <c r="AU164" i="6" s="1"/>
  <c r="AT156" i="6"/>
  <c r="AU156" i="6" s="1"/>
  <c r="AT142" i="6"/>
  <c r="AU142" i="6" s="1"/>
  <c r="AT131" i="6"/>
  <c r="AU131" i="6" s="1"/>
  <c r="AT126" i="6"/>
  <c r="AU126" i="6" s="1"/>
  <c r="AT112" i="6"/>
  <c r="AU112" i="6" s="1"/>
  <c r="AT98" i="6"/>
  <c r="AU98" i="6" s="1"/>
  <c r="AT78" i="6"/>
  <c r="AU78" i="6" s="1"/>
  <c r="AT76" i="6"/>
  <c r="AU76" i="6" s="1"/>
  <c r="AT67" i="6"/>
  <c r="AU67" i="6" s="1"/>
  <c r="AT65" i="6"/>
  <c r="AU65" i="6" s="1"/>
  <c r="AT50" i="6"/>
  <c r="AU50" i="6" s="1"/>
  <c r="AT34" i="6"/>
  <c r="AU34" i="6" s="1"/>
  <c r="AT23" i="6"/>
  <c r="AU23" i="6" s="1"/>
  <c r="AT199" i="6"/>
  <c r="AU199" i="6" s="1"/>
  <c r="AT375" i="6"/>
  <c r="AU375" i="6" s="1"/>
  <c r="AT324" i="6"/>
  <c r="AU324" i="6" s="1"/>
  <c r="AT271" i="6"/>
  <c r="AU271" i="6" s="1"/>
  <c r="AT251" i="6"/>
  <c r="AU251" i="6" s="1"/>
  <c r="AT100" i="6"/>
  <c r="AU100" i="6" s="1"/>
  <c r="AT73" i="6"/>
  <c r="AU73" i="6" s="1"/>
  <c r="AT56" i="6"/>
  <c r="AU56" i="6" s="1"/>
  <c r="AT342" i="6"/>
  <c r="AU342" i="6" s="1"/>
  <c r="AT332" i="6"/>
  <c r="AU332" i="6" s="1"/>
  <c r="AT316" i="6"/>
  <c r="AU316" i="6" s="1"/>
  <c r="AT311" i="6"/>
  <c r="AU311" i="6" s="1"/>
  <c r="AT298" i="6"/>
  <c r="AU298" i="6" s="1"/>
  <c r="AT281" i="6"/>
  <c r="AU281" i="6" s="1"/>
  <c r="AT211" i="6"/>
  <c r="AU211" i="6" s="1"/>
  <c r="AT205" i="6"/>
  <c r="AU205" i="6" s="1"/>
  <c r="AT92" i="6"/>
  <c r="AU92" i="6" s="1"/>
  <c r="AT79" i="6"/>
  <c r="AU79" i="6" s="1"/>
  <c r="AT72" i="6"/>
  <c r="AU72" i="6" s="1"/>
  <c r="AT71" i="6"/>
  <c r="AU71" i="6" s="1"/>
  <c r="AT68" i="6"/>
  <c r="AU68" i="6" s="1"/>
  <c r="AT59" i="6"/>
  <c r="AU59" i="6" s="1"/>
  <c r="AT53" i="6"/>
  <c r="AU53" i="6" s="1"/>
  <c r="AT6" i="6"/>
  <c r="AU6" i="6" s="1"/>
  <c r="AT5" i="6"/>
  <c r="AU5" i="6" s="1"/>
  <c r="AT4" i="6"/>
  <c r="AU4" i="6" l="1"/>
  <c r="AT389" i="6"/>
  <c r="AU389" i="6" s="1"/>
</calcChain>
</file>

<file path=xl/sharedStrings.xml><?xml version="1.0" encoding="utf-8"?>
<sst xmlns="http://schemas.openxmlformats.org/spreadsheetml/2006/main" count="1859" uniqueCount="857">
  <si>
    <t>Produto</t>
  </si>
  <si>
    <t>C</t>
  </si>
  <si>
    <t>H</t>
  </si>
  <si>
    <t>O</t>
  </si>
  <si>
    <t>N</t>
  </si>
  <si>
    <t>S</t>
  </si>
  <si>
    <t>Cl</t>
  </si>
  <si>
    <t>Br</t>
  </si>
  <si>
    <t>P</t>
  </si>
  <si>
    <t>F</t>
  </si>
  <si>
    <t>Mn</t>
  </si>
  <si>
    <t>Sn</t>
  </si>
  <si>
    <t>Zn</t>
  </si>
  <si>
    <t>I</t>
  </si>
  <si>
    <t>Acrobat CU</t>
  </si>
  <si>
    <t>Acrobat M DG</t>
  </si>
  <si>
    <t>Acrobat MZ WG</t>
  </si>
  <si>
    <t>BIATHLON EXTRA</t>
  </si>
  <si>
    <t>BUTISAN S</t>
  </si>
  <si>
    <t>CABRIO TEAM</t>
  </si>
  <si>
    <t>LADDOK PLUS</t>
  </si>
  <si>
    <t>MALAKITE</t>
  </si>
  <si>
    <t>Componentes significativos</t>
  </si>
  <si>
    <t xml:space="preserve">C4H8MnN2S4Zn </t>
  </si>
  <si>
    <t>C24H31ClLiNO4S</t>
  </si>
  <si>
    <t>C10H12N2NaO3S</t>
  </si>
  <si>
    <t>ClNa</t>
  </si>
  <si>
    <t>C₁₄H₁₆ClN₃O</t>
  </si>
  <si>
    <t>CH₃CH(OH)CH₂OH</t>
  </si>
  <si>
    <t>monóxido de carbono, dióxido de carbono, óxidos nítricos, óxidos de enxofre, óxidos de carbono</t>
  </si>
  <si>
    <t>monóxido de carbono, dióxido de carbono, óxidos nítricos, óxidos de enxofre</t>
  </si>
  <si>
    <t xml:space="preserve"> C7H8O</t>
  </si>
  <si>
    <t>Al.1/2H6O7Si2.H2O</t>
  </si>
  <si>
    <t>C21H22ClNO4</t>
  </si>
  <si>
    <t>monóxido de carbono, dióxido de carbono, cloreto de hidrogénio, óxidos nítricos, Composto organoclorados</t>
  </si>
  <si>
    <t>C18H12Cl2N2O</t>
  </si>
  <si>
    <t>H8N2O4S</t>
  </si>
  <si>
    <t>C14H16ClN3O</t>
  </si>
  <si>
    <t>monóxido de carbono, dióxido de carbono, óxidos nítricos</t>
  </si>
  <si>
    <t>C8H5Cl2NaO3</t>
  </si>
  <si>
    <t>C12H13N3</t>
  </si>
  <si>
    <t>C3H8O2</t>
  </si>
  <si>
    <t>CaO3Si</t>
  </si>
  <si>
    <t xml:space="preserve"> C13H13Cl2N3O3</t>
  </si>
  <si>
    <t>monóxido de carbono, cloreto de hidrogénio, dióxido de carbono, óxidos nítricos, Composto organoclorados</t>
  </si>
  <si>
    <t xml:space="preserve"> C12H13N3</t>
  </si>
  <si>
    <t>C12H18ClNO2S</t>
  </si>
  <si>
    <t>C13H19N3O4</t>
  </si>
  <si>
    <t>Bellis</t>
  </si>
  <si>
    <t>Cabrio Top</t>
  </si>
  <si>
    <t>Collis</t>
  </si>
  <si>
    <t>Forum C</t>
  </si>
  <si>
    <t>Orvego</t>
  </si>
  <si>
    <t>Polyram DF</t>
  </si>
  <si>
    <t>Signum</t>
  </si>
  <si>
    <t>Vivando</t>
  </si>
  <si>
    <t>Kocide 2000</t>
  </si>
  <si>
    <t>C12H12N6S16Zn</t>
  </si>
  <si>
    <t>ClCuO</t>
  </si>
  <si>
    <t>monóxido de carbono, dióxido de carbono, óxidos nítricos, Composto organoclorados</t>
  </si>
  <si>
    <t xml:space="preserve"> C21H22ClNO4</t>
  </si>
  <si>
    <t>C18H23NaO3S</t>
  </si>
  <si>
    <t xml:space="preserve"> C18H12Cl2N2O</t>
  </si>
  <si>
    <t>monóxido de carbono, dióxido de carbono, hidrocarbonetos halogenados, dibenzofurano, óxidos nítricos, Compostos de bromo, hidrocarbonetos, dibenzodioxinas bromadas</t>
  </si>
  <si>
    <t>C19H21BrO5</t>
  </si>
  <si>
    <t>CuH2O2</t>
  </si>
  <si>
    <t>Arianne</t>
  </si>
  <si>
    <t>Banjo Forte</t>
  </si>
  <si>
    <t>Brevis</t>
  </si>
  <si>
    <t>Bumper 25 EC</t>
  </si>
  <si>
    <t>Camix</t>
  </si>
  <si>
    <t>Custodia</t>
  </si>
  <si>
    <t>Eclipse WG</t>
  </si>
  <si>
    <t>Eperon Combi Pepite</t>
  </si>
  <si>
    <t>Folpan 80 WDG</t>
  </si>
  <si>
    <t>Frutop 25 EW</t>
  </si>
  <si>
    <t>Goltix Ultra D</t>
  </si>
  <si>
    <t>Klartan</t>
  </si>
  <si>
    <t>Nemacur CS</t>
  </si>
  <si>
    <t>Orius 20 EW</t>
  </si>
  <si>
    <t>Paladium</t>
  </si>
  <si>
    <t>Pyrinex 48 EC</t>
  </si>
  <si>
    <t>Siroco</t>
  </si>
  <si>
    <t>Sphinx MZ</t>
  </si>
  <si>
    <t>Sulcogan</t>
  </si>
  <si>
    <t>Tomahawk</t>
  </si>
  <si>
    <t>Vinostar</t>
  </si>
  <si>
    <t>Zyrox</t>
  </si>
  <si>
    <t>Alverde</t>
  </si>
  <si>
    <t>Fastac</t>
  </si>
  <si>
    <t>Perfekthion New</t>
  </si>
  <si>
    <t>Plural SL</t>
  </si>
  <si>
    <t>Clorfos 48 EC</t>
  </si>
  <si>
    <t>Dikar Plus</t>
  </si>
  <si>
    <t>Dimistar EC</t>
  </si>
  <si>
    <t>Praxis EC</t>
  </si>
  <si>
    <t>C24H16F6N4O2</t>
  </si>
  <si>
    <t>C16H22ClN3O</t>
  </si>
  <si>
    <t>C10H12N2O3S</t>
  </si>
  <si>
    <t>C9H16ClN5</t>
  </si>
  <si>
    <t>C13H4Cl2F6N4O4</t>
  </si>
  <si>
    <t>C10H10N4O</t>
  </si>
  <si>
    <t>C15H17Cl2N3O2</t>
  </si>
  <si>
    <t>Ca3Cu4H6O22S4 H2O</t>
  </si>
  <si>
    <t>C15H22ClNO2</t>
  </si>
  <si>
    <t>C19H17Cl2N3O3</t>
  </si>
  <si>
    <t>C9H11Cl3NO3PS</t>
  </si>
  <si>
    <t>C22H17N3O5</t>
  </si>
  <si>
    <t>sulfato de hidrogénio, sulfato de dimetilo, mercaptana metilo, dióxido de enxofre, monóxido e dióxido de carbono, óxidos de azoto e pentóxido de fósforo</t>
  </si>
  <si>
    <t>C5H12O3NPS2</t>
  </si>
  <si>
    <t>C18H24N2O6</t>
  </si>
  <si>
    <t>C8H14N4OS</t>
  </si>
  <si>
    <t>C9H4Cl3NO2S</t>
  </si>
  <si>
    <t>C22H19Cl2NO3</t>
  </si>
  <si>
    <t>C12H25NO</t>
  </si>
  <si>
    <t>C15H11ClF3NO4</t>
  </si>
  <si>
    <t>C14H13ClO5S</t>
  </si>
  <si>
    <t>C9H10ClN5O2</t>
  </si>
  <si>
    <t>C26H22ClF3N2O3</t>
  </si>
  <si>
    <t>C6H18AlO9P3</t>
  </si>
  <si>
    <t>C6H17N2O5P</t>
  </si>
  <si>
    <t>C13H22NO3PS</t>
  </si>
  <si>
    <t>C5H12NO3PS2</t>
  </si>
  <si>
    <t>Monóxido de Carbono. Dióxido de carbono. Fluoreto de hidrogénio</t>
  </si>
  <si>
    <t>C15H21Cl2FN2O3</t>
  </si>
  <si>
    <t>C15H17ClN4</t>
  </si>
  <si>
    <t>C4H8MnN2S4Zn</t>
  </si>
  <si>
    <t>(ClCu2H3O3)2</t>
  </si>
  <si>
    <t>C22H17ClF3N3O7</t>
  </si>
  <si>
    <t>C14H17N5O7S2</t>
  </si>
  <si>
    <t>Actara 25 WG</t>
  </si>
  <si>
    <t>Amistar Opti</t>
  </si>
  <si>
    <t>Ampligo</t>
  </si>
  <si>
    <t>Arcade</t>
  </si>
  <si>
    <t>Banvel</t>
  </si>
  <si>
    <t>Bion</t>
  </si>
  <si>
    <t>Bravo 500</t>
  </si>
  <si>
    <t>Callisto</t>
  </si>
  <si>
    <t>Chorus 50 WG</t>
  </si>
  <si>
    <t>Cuprocol</t>
  </si>
  <si>
    <t>Dual Gold</t>
  </si>
  <si>
    <t>Elumis</t>
  </si>
  <si>
    <t>Heritage 50WG</t>
  </si>
  <si>
    <t>Insegar 25</t>
  </si>
  <si>
    <t>Karate Zeon</t>
  </si>
  <si>
    <t>Lumax</t>
  </si>
  <si>
    <t>Luzindo</t>
  </si>
  <si>
    <t>Ortiva</t>
  </si>
  <si>
    <t>Ortiva Opti</t>
  </si>
  <si>
    <t>Ortiva Top</t>
  </si>
  <si>
    <t>Pergado F</t>
  </si>
  <si>
    <t>Plenum 50 WG</t>
  </si>
  <si>
    <t>Quadris</t>
  </si>
  <si>
    <t>Quadris Max</t>
  </si>
  <si>
    <t>Reglone</t>
  </si>
  <si>
    <t>Revus</t>
  </si>
  <si>
    <t>Ridomil G. Combi Pep</t>
  </si>
  <si>
    <t>Ridomil G. MZ Pep</t>
  </si>
  <si>
    <t>Ridomil Gold R WG</t>
  </si>
  <si>
    <t>Score 250 EC</t>
  </si>
  <si>
    <t>Switch 62,5 WG</t>
  </si>
  <si>
    <t>Topaze</t>
  </si>
  <si>
    <t>Touchdown Premium</t>
  </si>
  <si>
    <t>Trigard 75 WP</t>
  </si>
  <si>
    <t>Voliam Targo</t>
  </si>
  <si>
    <t xml:space="preserve"> C8H10ClN5O3S</t>
  </si>
  <si>
    <t>C8Cl4N2</t>
  </si>
  <si>
    <t>C18H14BrCl2N5O2</t>
  </si>
  <si>
    <t xml:space="preserve"> C14H21NOS</t>
  </si>
  <si>
    <t>C10H13Cl2NO3</t>
  </si>
  <si>
    <t>C8H6N2S3</t>
  </si>
  <si>
    <t>C14H13NO7S</t>
  </si>
  <si>
    <t>C14H15N3</t>
  </si>
  <si>
    <t xml:space="preserve"> C15H22ClNO2</t>
  </si>
  <si>
    <t>C19H20F3NO4</t>
  </si>
  <si>
    <t>C12H6F2N2O2</t>
  </si>
  <si>
    <t>C11H15NO3</t>
  </si>
  <si>
    <t>C23H19ClF3NO3</t>
  </si>
  <si>
    <t>C8H10ClN5O3S</t>
  </si>
  <si>
    <t>C11H18N4O2</t>
  </si>
  <si>
    <t>C10H11N5O</t>
  </si>
  <si>
    <t xml:space="preserve"> C9H4Cl3NO2S</t>
  </si>
  <si>
    <t>C12H12Br2N2</t>
  </si>
  <si>
    <t>C23H22ClNO4</t>
  </si>
  <si>
    <t>C13H15Cl2N3</t>
  </si>
  <si>
    <t>C6H10N6</t>
  </si>
  <si>
    <t>C3H14N3O5P</t>
  </si>
  <si>
    <t>Massa ativa</t>
  </si>
  <si>
    <t>Fração</t>
  </si>
  <si>
    <t>Formula</t>
  </si>
  <si>
    <t>Produtos de decomposição</t>
  </si>
  <si>
    <t>-</t>
  </si>
  <si>
    <t>Produto Referência Fitofarmaceuticos</t>
  </si>
  <si>
    <t>Aura</t>
  </si>
  <si>
    <t>Basagran L</t>
  </si>
  <si>
    <t>Não é conhecido qualquer perigo específico.</t>
  </si>
  <si>
    <t>C9H10Cl2N2O2</t>
  </si>
  <si>
    <t>Banjo</t>
  </si>
  <si>
    <t xml:space="preserve"> C16H22ClN3O - 13%
C14H15N3 - 20%</t>
  </si>
  <si>
    <t>C2H2CaO4</t>
  </si>
  <si>
    <t xml:space="preserve">Bulldock </t>
  </si>
  <si>
    <t>C22H18Cl2FNO3</t>
  </si>
  <si>
    <t>H6Cl2Cu4O6</t>
  </si>
  <si>
    <r>
      <t>C</t>
    </r>
    <r>
      <rPr>
        <sz val="12"/>
        <color rgb="FF000000"/>
        <rFont val="Calibri"/>
        <family val="2"/>
        <scheme val="minor"/>
      </rPr>
      <t>10H11N2NaO3S</t>
    </r>
  </si>
  <si>
    <t>Cuproxi Flo</t>
  </si>
  <si>
    <t>Cl2Cu.3CuH2O2</t>
  </si>
  <si>
    <t>óxidos de carbono, azoto e enxofre; Cloreto de hidrogénio;  Gases Tóxicos e Óxidos de metal</t>
  </si>
  <si>
    <t>Custodia SC</t>
  </si>
  <si>
    <t>C22H17N3O6</t>
  </si>
  <si>
    <t xml:space="preserve">óxidos de carbono, nitrogénio e enxofre; Produtos orgânicos de craqueamento; Vapores nocivos à saúde </t>
  </si>
  <si>
    <t>Folpan Gold</t>
  </si>
  <si>
    <t>Galigan 240 EC</t>
  </si>
  <si>
    <t>C8H10 - 60%
C6H10O - 14%</t>
  </si>
  <si>
    <t>Glifotop Ultra</t>
  </si>
  <si>
    <t xml:space="preserve">Glyphogan </t>
  </si>
  <si>
    <t xml:space="preserve">Invert EC </t>
  </si>
  <si>
    <t>C4H10O</t>
  </si>
  <si>
    <t>óxidos de carbono, nitrogénio e hidrogénio; gases tóxicos</t>
  </si>
  <si>
    <t>Lascar</t>
  </si>
  <si>
    <t>Lebron</t>
  </si>
  <si>
    <t>Merpan 80 WG</t>
  </si>
  <si>
    <t>C9H8Cl3NO2S</t>
  </si>
  <si>
    <t>Merpan 480 SC</t>
  </si>
  <si>
    <t xml:space="preserve">Mirador </t>
  </si>
  <si>
    <t>C18H38O</t>
  </si>
  <si>
    <t>Neptune</t>
  </si>
  <si>
    <t>Nicogan</t>
  </si>
  <si>
    <t>C15H18N6O6S</t>
  </si>
  <si>
    <t>C14H13NO7S - 20%
C15H18N6O6S - 20%
C21H14Na2O6S2 - 10%</t>
  </si>
  <si>
    <t>Nimrod</t>
  </si>
  <si>
    <t>C13H24N4O3S</t>
  </si>
  <si>
    <t xml:space="preserve">Ninja With Zeon Technology </t>
  </si>
  <si>
    <t>C23H19ClF3NO3 - 9,6%</t>
  </si>
  <si>
    <t>C11H22O3</t>
  </si>
  <si>
    <t>Total</t>
  </si>
  <si>
    <t xml:space="preserve"> C19H18ClN3O4 - 12,8%
H8N2O4S - 15%</t>
  </si>
  <si>
    <t>C12H8F3N5O3S</t>
  </si>
  <si>
    <t>CH3CH(OH)CH2OH</t>
  </si>
  <si>
    <t xml:space="preserve">C30H24O. (C2H4O) n - 10% </t>
  </si>
  <si>
    <t>C19H17Cl2N3O3 - 25%</t>
  </si>
  <si>
    <r>
      <t>C</t>
    </r>
    <r>
      <rPr>
        <sz val="12"/>
        <rFont val="Tahoma"/>
        <family val="2"/>
      </rPr>
      <t>18H23NaO3S</t>
    </r>
  </si>
  <si>
    <t>Polaris</t>
  </si>
  <si>
    <r>
      <t>C</t>
    </r>
    <r>
      <rPr>
        <sz val="12"/>
        <color rgb="FF000000"/>
        <rFont val="Calibri"/>
        <family val="2"/>
        <scheme val="minor"/>
      </rPr>
      <t>13H19N3O4</t>
    </r>
  </si>
  <si>
    <r>
      <t>C</t>
    </r>
    <r>
      <rPr>
        <sz val="12"/>
        <color rgb="FF000000"/>
        <rFont val="Calibri"/>
        <family val="2"/>
        <scheme val="minor"/>
      </rPr>
      <t>20H40O</t>
    </r>
  </si>
  <si>
    <r>
      <t>C</t>
    </r>
    <r>
      <rPr>
        <sz val="12"/>
        <color rgb="FF000000"/>
        <rFont val="Calibri"/>
        <family val="2"/>
        <scheme val="minor"/>
      </rPr>
      <t>22H22ClN3O5</t>
    </r>
  </si>
  <si>
    <r>
      <t>C</t>
    </r>
    <r>
      <rPr>
        <sz val="12"/>
        <color rgb="FF000000"/>
        <rFont val="Calibri"/>
        <family val="2"/>
        <scheme val="minor"/>
      </rPr>
      <t>10H13ClN2O</t>
    </r>
  </si>
  <si>
    <r>
      <t>C</t>
    </r>
    <r>
      <rPr>
        <sz val="12"/>
        <color rgb="FF000000"/>
        <rFont val="Calibri"/>
        <family val="2"/>
        <scheme val="minor"/>
      </rPr>
      <t>14H8Cl2N4</t>
    </r>
  </si>
  <si>
    <r>
      <t>C</t>
    </r>
    <r>
      <rPr>
        <sz val="12"/>
        <color rgb="FF000000"/>
        <rFont val="Calibri"/>
        <family val="2"/>
        <scheme val="minor"/>
      </rPr>
      <t>16H22ClN3O</t>
    </r>
  </si>
  <si>
    <r>
      <t>C</t>
    </r>
    <r>
      <rPr>
        <sz val="12"/>
        <color rgb="FF000000"/>
        <rFont val="Calibri"/>
        <family val="2"/>
        <scheme val="minor"/>
      </rPr>
      <t>13H4Cl2F6N4O4</t>
    </r>
  </si>
  <si>
    <r>
      <t>C</t>
    </r>
    <r>
      <rPr>
        <sz val="12"/>
        <color rgb="FF000000"/>
        <rFont val="Calibri"/>
        <family val="2"/>
        <scheme val="minor"/>
      </rPr>
      <t>21H22ClNO4</t>
    </r>
  </si>
  <si>
    <r>
      <t>C</t>
    </r>
    <r>
      <rPr>
        <sz val="12"/>
        <color rgb="FF000000"/>
        <rFont val="Calibri"/>
        <family val="2"/>
        <scheme val="minor"/>
      </rPr>
      <t>11H22O3</t>
    </r>
  </si>
  <si>
    <t>C48H72O14</t>
  </si>
  <si>
    <r>
      <t>C</t>
    </r>
    <r>
      <rPr>
        <sz val="12"/>
        <color rgb="FF000000"/>
        <rFont val="Calibri"/>
        <family val="2"/>
        <scheme val="minor"/>
      </rPr>
      <t>20H19NO3</t>
    </r>
  </si>
  <si>
    <r>
      <t>C</t>
    </r>
    <r>
      <rPr>
        <sz val="12"/>
        <color rgb="FF000000"/>
        <rFont val="Calibri"/>
        <family val="2"/>
        <scheme val="minor"/>
      </rPr>
      <t>34H28Cl2F14O4</t>
    </r>
  </si>
  <si>
    <t xml:space="preserve">Pyrinex 5G </t>
  </si>
  <si>
    <t>C30H62O10</t>
  </si>
  <si>
    <r>
      <t>C</t>
    </r>
    <r>
      <rPr>
        <sz val="12"/>
        <color rgb="FF000000"/>
        <rFont val="Calibri"/>
        <family val="2"/>
        <scheme val="minor"/>
      </rPr>
      <t>2H6O2</t>
    </r>
  </si>
  <si>
    <r>
      <t>C</t>
    </r>
    <r>
      <rPr>
        <sz val="12"/>
        <color rgb="FF000000"/>
        <rFont val="Calibri"/>
        <family val="2"/>
        <scheme val="minor"/>
      </rPr>
      <t>22H17N3O5</t>
    </r>
  </si>
  <si>
    <r>
      <t>C</t>
    </r>
    <r>
      <rPr>
        <sz val="12"/>
        <color rgb="FF000000"/>
        <rFont val="Calibri"/>
        <family val="2"/>
        <scheme val="minor"/>
      </rPr>
      <t>7H3BrClFO2</t>
    </r>
  </si>
  <si>
    <t>Qualy</t>
  </si>
  <si>
    <t>Reflect</t>
  </si>
  <si>
    <r>
      <t>C</t>
    </r>
    <r>
      <rPr>
        <sz val="12"/>
        <color rgb="FF000000"/>
        <rFont val="Calibri"/>
        <family val="2"/>
        <scheme val="minor"/>
      </rPr>
      <t>20H23F2N3O</t>
    </r>
  </si>
  <si>
    <r>
      <t>C</t>
    </r>
    <r>
      <rPr>
        <sz val="12"/>
        <color rgb="FF000000"/>
        <rFont val="Calibri"/>
        <family val="2"/>
        <scheme val="minor"/>
      </rPr>
      <t>15H21NO4</t>
    </r>
  </si>
  <si>
    <t>Sanvino</t>
  </si>
  <si>
    <r>
      <t>C</t>
    </r>
    <r>
      <rPr>
        <sz val="12"/>
        <color rgb="FF000000"/>
        <rFont val="Calibri"/>
        <family val="2"/>
        <scheme val="minor"/>
      </rPr>
      <t>9H4Cl3NO2S</t>
    </r>
  </si>
  <si>
    <r>
      <t>C</t>
    </r>
    <r>
      <rPr>
        <sz val="12"/>
        <color rgb="FF000000"/>
        <rFont val="Calibri"/>
        <family val="2"/>
        <scheme val="minor"/>
      </rPr>
      <t>7H5BrN2O</t>
    </r>
  </si>
  <si>
    <r>
      <t>C</t>
    </r>
    <r>
      <rPr>
        <sz val="12"/>
        <color rgb="FF000000"/>
        <rFont val="Calibri"/>
        <family val="2"/>
        <scheme val="minor"/>
      </rPr>
      <t>19H11F5N2O2</t>
    </r>
  </si>
  <si>
    <t>Sphinx Plus</t>
  </si>
  <si>
    <t xml:space="preserve">Sulcotrek </t>
  </si>
  <si>
    <t>Sultan</t>
  </si>
  <si>
    <t xml:space="preserve">Tavas </t>
  </si>
  <si>
    <t>C19H11F5N2O2</t>
  </si>
  <si>
    <t>C49H74O14</t>
  </si>
  <si>
    <t>Akris</t>
  </si>
  <si>
    <t>monóxido de carbono, dióxido de carbono, hydrogen chloride, óxidos nítricos, Composto organoclorados, óxidos de enxofre</t>
  </si>
  <si>
    <t>Beyond Plus</t>
  </si>
  <si>
    <t>C15H19N3O4</t>
  </si>
  <si>
    <t>Boravi 50 WG</t>
  </si>
  <si>
    <t>C11H12NO4PS2</t>
  </si>
  <si>
    <t>Cabrio WG</t>
  </si>
  <si>
    <t>C19H18ClN3O4</t>
  </si>
  <si>
    <t>monóxido de carbono, hydrogen chloride, dióxido de carbono, óxidos nítricos, óxidos de enxofre, Composto organoclorados</t>
  </si>
  <si>
    <t>Cantus</t>
  </si>
  <si>
    <t>Century LX</t>
  </si>
  <si>
    <t>Linurex WP / Linurex</t>
  </si>
  <si>
    <t>Mavita 250 EC</t>
  </si>
  <si>
    <t>Nikita</t>
  </si>
  <si>
    <t>Efica 960 EC</t>
  </si>
  <si>
    <t xml:space="preserve">CABRIO DUO </t>
  </si>
  <si>
    <t xml:space="preserve"> Kohinor 200 SL / Kohinor 20 SL</t>
  </si>
  <si>
    <t>Tivoli / Invert</t>
  </si>
  <si>
    <t>Cleranda</t>
  </si>
  <si>
    <t>C18H19NO4</t>
  </si>
  <si>
    <t>Comet 200</t>
  </si>
  <si>
    <t>Dagonis</t>
  </si>
  <si>
    <t>C18H12F5N3O</t>
  </si>
  <si>
    <t>monóxido de carbono, dióxido de carbono</t>
  </si>
  <si>
    <t>Dash HC</t>
  </si>
  <si>
    <t>C10H8</t>
  </si>
  <si>
    <t>Daskor 440</t>
  </si>
  <si>
    <t>C7H7Cl3NO3PS</t>
  </si>
  <si>
    <t>C36H58CaO6S2 - 15%
C7H16O3 - 15%</t>
  </si>
  <si>
    <t>Delan 70 WG</t>
  </si>
  <si>
    <t>C14H4N2O2S2</t>
  </si>
  <si>
    <t>C22H19Br2NO3</t>
  </si>
  <si>
    <t>monóxido de carbono, dióxido de carbono, oxidos de nitrógeno</t>
  </si>
  <si>
    <t>C15H25N5</t>
  </si>
  <si>
    <t>Enervin Pro / Enervin SC</t>
  </si>
  <si>
    <t>Enervin Pro / Soriale</t>
  </si>
  <si>
    <t>monóxido de carbono, dióxido de carbono, óxidos de fósforo</t>
  </si>
  <si>
    <t>Envita</t>
  </si>
  <si>
    <t>H3O3P</t>
  </si>
  <si>
    <t>Faban 500 SC</t>
  </si>
  <si>
    <t>Facet SC</t>
  </si>
  <si>
    <t>C10H5Cl2NO2</t>
  </si>
  <si>
    <t>Focus Ultra</t>
  </si>
  <si>
    <t>monóxido de carbono, dióxido de carbono, óxidos de enxofre, óxidos nítricos</t>
  </si>
  <si>
    <t>C17H27NO3S</t>
  </si>
  <si>
    <t>Cl2Cu2H3O3-</t>
  </si>
  <si>
    <t>Forum F</t>
  </si>
  <si>
    <t>Forum Gold</t>
  </si>
  <si>
    <t>C21H22ClNO4 - 15%
C12H25NaO4S - 10%</t>
  </si>
  <si>
    <t>Forum Top</t>
  </si>
  <si>
    <t>Inca</t>
  </si>
  <si>
    <t>Na4O7P2</t>
  </si>
  <si>
    <t>Kumasi</t>
  </si>
  <si>
    <t>C3H8NO5P</t>
  </si>
  <si>
    <t>óxidos de nitrogénio, carbono e fósforo; fumos tóxicos de fluoreto ou cloreto de hidrogénio</t>
  </si>
  <si>
    <t>Kumulus DF</t>
  </si>
  <si>
    <t>monóxido de carbono, dióxido de carbono, óxidos de enxofre</t>
  </si>
  <si>
    <t>S8</t>
  </si>
  <si>
    <t>Kumulus S</t>
  </si>
  <si>
    <t>Masai</t>
  </si>
  <si>
    <t>C18H24ClN3O</t>
  </si>
  <si>
    <t>C15H21NO4</t>
  </si>
  <si>
    <t>Para-At</t>
  </si>
  <si>
    <t>Perfekthion Top</t>
  </si>
  <si>
    <t>Pistol AV</t>
  </si>
  <si>
    <t>Cloreto de hidrogénio (HCl); Cianeto de hidrogénio (ácido cianídrico); Monóxido de carbono (CO); óxidos de azoto (NOx); Óxidos de enxofre;</t>
  </si>
  <si>
    <t>Pulsar 40</t>
  </si>
  <si>
    <t>Pulsar Plus</t>
  </si>
  <si>
    <t>C9H21NO3</t>
  </si>
  <si>
    <t>Ratak</t>
  </si>
  <si>
    <t>Reaglis Plus</t>
  </si>
  <si>
    <t>HNaO4S</t>
  </si>
  <si>
    <t>Reaglis</t>
  </si>
  <si>
    <t>Rovral Aquaflow</t>
  </si>
  <si>
    <t>Scala</t>
  </si>
  <si>
    <t>Seltima</t>
  </si>
  <si>
    <t>C12H30O2</t>
  </si>
  <si>
    <t>monóxido de carbono, dióxido de carbono, Ácido Clorídrico, óxidos nítricos, Composto organoclorados</t>
  </si>
  <si>
    <t>Sercadis 30 SC</t>
  </si>
  <si>
    <t>C13H34O4Si3</t>
  </si>
  <si>
    <t>C7H22O2Si3</t>
  </si>
  <si>
    <t>Slogan Top</t>
  </si>
  <si>
    <t>Soriale</t>
  </si>
  <si>
    <t>Spectrum</t>
  </si>
  <si>
    <t>Spirox</t>
  </si>
  <si>
    <t>C18H35NO2</t>
  </si>
  <si>
    <t>Stomp Aqua</t>
  </si>
  <si>
    <t>Stroby WG</t>
  </si>
  <si>
    <t>Surround WP Crop Protectant</t>
  </si>
  <si>
    <r>
      <t>H4A</t>
    </r>
    <r>
      <rPr>
        <sz val="12"/>
        <color rgb="FF000000"/>
        <rFont val="Calibri"/>
        <family val="2"/>
        <scheme val="minor"/>
      </rPr>
      <t>l2O9Si2</t>
    </r>
  </si>
  <si>
    <t>Syllit 544 SC</t>
  </si>
  <si>
    <t>C15H33N3O2</t>
  </si>
  <si>
    <t>Systiva</t>
  </si>
  <si>
    <t>monóxido de carbono, dióxido de carbono, fluoreto de hidrogénio, óxidos de azoto</t>
  </si>
  <si>
    <t>Tessior</t>
  </si>
  <si>
    <t>Zarpa SC200</t>
  </si>
  <si>
    <t>Monóxido de carbono, Óxidos de azoto, Ácido fluorídrico, Oxidos de fósforo</t>
  </si>
  <si>
    <t>Apollo</t>
  </si>
  <si>
    <t>Anibal</t>
  </si>
  <si>
    <t>Agil</t>
  </si>
  <si>
    <t>Afalon Maxx</t>
  </si>
  <si>
    <t>Activus SC</t>
  </si>
  <si>
    <t>Activus</t>
  </si>
  <si>
    <t>Benelus</t>
  </si>
  <si>
    <t>Arius SC</t>
  </si>
  <si>
    <t>C15H8Cl2FNO</t>
  </si>
  <si>
    <t>Armetil 50</t>
  </si>
  <si>
    <t>Armetil M</t>
  </si>
  <si>
    <t>Blin</t>
  </si>
  <si>
    <t>C20H19NO3</t>
  </si>
  <si>
    <t>C36H58CaO6S2</t>
  </si>
  <si>
    <t>monóxido de carbono, dióxido de carbono.</t>
  </si>
  <si>
    <t xml:space="preserve">Cabadex SE </t>
  </si>
  <si>
    <t>C16H22Cl2O3</t>
  </si>
  <si>
    <t>Calda Bordalesa</t>
  </si>
  <si>
    <t xml:space="preserve">Cent 7 SC Herbicide </t>
  </si>
  <si>
    <t>C18H24N2O4</t>
  </si>
  <si>
    <t>Óxidos de nitrogênio. Monóxido de Carbono. Dióxido de carbono.</t>
  </si>
  <si>
    <t xml:space="preserve">Clorfos 5G </t>
  </si>
  <si>
    <t>cloreto de hidrogénio, mercaptana etilo, sulfato de dietilo, dióxido de enxofre, monóxido e dióxido de carbono, óxidos de azoto, pentóxido de fósforo e vários compostos orgânicos clorados.</t>
  </si>
  <si>
    <t>Cupertine M</t>
  </si>
  <si>
    <t xml:space="preserve">Cupertine Super </t>
  </si>
  <si>
    <t xml:space="preserve">Curenox 50 </t>
  </si>
  <si>
    <t> H6Cl2Cu4O6</t>
  </si>
  <si>
    <t>Deltaplan EC25</t>
  </si>
  <si>
    <t/>
  </si>
  <si>
    <t>Equation Pro</t>
  </si>
  <si>
    <t>C7H10N4O3</t>
  </si>
  <si>
    <t>C22H18N2O4</t>
  </si>
  <si>
    <t>Dióxido de carbono; Óxidos de azoto</t>
  </si>
  <si>
    <t>Evade</t>
  </si>
  <si>
    <t>C13H19Cl3N2O3</t>
  </si>
  <si>
    <t xml:space="preserve">Filal WG </t>
  </si>
  <si>
    <t>Flowbrix Blu</t>
  </si>
  <si>
    <t>cloreto de hidrogénio</t>
  </si>
  <si>
    <t>Óxidos de nitrogênio; Fluoreto de hidrogénio; Cloreto de hidrogénio (ácido clorídrico); Monóxido de Carbono; Dióxido de carbono</t>
  </si>
  <si>
    <t>Cloreto de hidrogénio (ácido clorídrico). Monóxido de Carbono. Dióxido de carbono.</t>
  </si>
  <si>
    <t>Óxidos de enxofre; Óxidos fosforosos; Óxidos de azoto; Cloreto de hidrogénio (ácido clorídrico); Monóxido de Carbono; Dióxido de carbono</t>
  </si>
  <si>
    <t>monóxido de carbono, dióxido de carbono, óxidos nítricos, haletos de hidrogénio, óxidos de fósforo</t>
  </si>
  <si>
    <t>dióxido de enxofre, sulfureto de hidrogénio, monóxido de carbono, cloreto de hidrogénio, sulfureto de carbono, dióxido de carbono, óxidos nítricos, Composto organoclorados</t>
  </si>
  <si>
    <t>monóxido de carbono, fluoreto de hidrogénio, cianeto de hidrogénio, dióxido de carbono, óxidos nítricos</t>
  </si>
  <si>
    <t>monóxido de carbono, cloreto de hidrogénio, dióxido de carbono, óxidos nítricos, Composto
organoclorados, óxidos de enxofre</t>
  </si>
  <si>
    <t>monóxido de carbono, dióxido de carbono, fluoreto de hidrogénio, óxidos nítricos, óxidos de enxofre</t>
  </si>
  <si>
    <t>monóxido de carbono, cloreto de hidrogénio, dióxido de carbono, óxidos nítricos, compostos halogenados</t>
  </si>
  <si>
    <t>monóxido de carbono, cloreto de hidrogénio, dióxido de carbono, óxidos nítricos, óxidos de enxofre, Composto organoclorados</t>
  </si>
  <si>
    <t>monóxido de carbono, cloreto de hidrogénio, cianeto de hidrogénio, dióxido de carbono, Composto organoclorados</t>
  </si>
  <si>
    <t>monóxido de carbono, cloreto de hidrogénio, sulfureto de hidrogénio, dióxido de carbono, óxidos nítricos, Composto organoclorados</t>
  </si>
  <si>
    <t>monóxido de carbono, cloreto de hidrogénio, cianeto de hidrogénio, dióxido de carbono, óxidos nítricos, Composto organoclorados, óxidos de enxofre</t>
  </si>
  <si>
    <t>monóxido de carbono, dióxido de carbono, sulfureto de hidrogénio, cloreto de hidrogénio, óxidos nítricos, óxidos de enxofre, Composto organoclorados</t>
  </si>
  <si>
    <t>monóxido de carbono, dióxido de enxofre, cloreto de hidrogénio, dióxido de carbono, óxidos nítricos, Composto organoclorados, óxidos de enxofre</t>
  </si>
  <si>
    <t>monóxido de carbono, sulfureto de hidrogénio, sulfureto de carbono, cloreto de hidrogénio, dióxido de carbono, óxidos nítricos, óxidos de enxofre, Composto organoclorados</t>
  </si>
  <si>
    <t>monóxido de carbono, sulfureto de hidrogénio, dióxido de carbono, óxidos nítricos, óxidos de enxofre</t>
  </si>
  <si>
    <t xml:space="preserve">monóxido de carbono, dióxido de carbono, cloreto de hidrogénio, óxidos nítricos, Composto organoclorados </t>
  </si>
  <si>
    <t xml:space="preserve">Garlon EC </t>
  </si>
  <si>
    <t>C13H16Cl3NO4</t>
  </si>
  <si>
    <t>Fosgénio; Óxidos de nitrogénio; Cloreto de hidrogénio (ácido clorídrico); Monóxido de Carbono; Dióxido de carbono</t>
  </si>
  <si>
    <t>Glifos Accelerator</t>
  </si>
  <si>
    <t>monóxido de carbono,
dióxido de carbono, pentóxido de fósforo e óxidos de azoto</t>
  </si>
  <si>
    <t>Glunate CU</t>
  </si>
  <si>
    <t>C12H22CuO14</t>
  </si>
  <si>
    <t>Halcon</t>
  </si>
  <si>
    <t>dióxido de carbono, monóxido de carbono e óxidos de
azoto</t>
  </si>
  <si>
    <t>Impala</t>
  </si>
  <si>
    <t>C19H17ClN4</t>
  </si>
  <si>
    <t>Monóxido de Carbono; Dióxido de carbono</t>
  </si>
  <si>
    <t>Indar</t>
  </si>
  <si>
    <t>Kerb Flo 40 SC</t>
  </si>
  <si>
    <t>C12H11Cl2NO</t>
  </si>
  <si>
    <t>Óxidos de nitrogénio; Cloreto de hidrogénio (ácido clorídrico); Monóxido de Carbono; Dióxido de carbono</t>
  </si>
  <si>
    <t>Mancozeb 80 Valles</t>
  </si>
  <si>
    <t>Sulfeto de carbono; Óxidos de carbono; Ácido Sulfídrico; Óxidos de azoto</t>
  </si>
  <si>
    <t>Manzate DG</t>
  </si>
  <si>
    <t>Microthiol Special Disperss</t>
  </si>
  <si>
    <t>Dióxido de enxofre</t>
  </si>
  <si>
    <t>Nimbus</t>
  </si>
  <si>
    <t xml:space="preserve">Patrol </t>
  </si>
  <si>
    <t xml:space="preserve">Priam Top </t>
  </si>
  <si>
    <t>dióxido de carbono, monóxido de carbono, óxidos de azoto, cloreto de hidrogénio</t>
  </si>
  <si>
    <t>Radiant</t>
  </si>
  <si>
    <r>
      <t>C</t>
    </r>
    <r>
      <rPr>
        <sz val="12"/>
        <color rgb="FF222222"/>
        <rFont val="Calibri"/>
        <family val="2"/>
        <scheme val="minor"/>
      </rPr>
      <t>42H69NO10 • C43H69NO10</t>
    </r>
  </si>
  <si>
    <t>Rally EC</t>
  </si>
  <si>
    <t>Óxidos de nitrogénio. Cianeto de hidrogénio. Cloreto de hidrogénio (ácido clorídrico). Monóxido de Carbono. Dióxido de carbono.</t>
  </si>
  <si>
    <t>Rally Plus</t>
  </si>
  <si>
    <t>Reldan Ultimate C</t>
  </si>
  <si>
    <t>Óxidos de enxofre; Compostos fosforosos; Óxidos de nitrogénio; Cloreto de hidrogénio (ácido clorídrico); Monóxido de Carbono; Dióxido de carbono</t>
  </si>
  <si>
    <t>Romeo</t>
  </si>
  <si>
    <t>Rumbo Extra</t>
  </si>
  <si>
    <t>Monóxido de carbono, óxidos de fósforo, óxidos de azoto</t>
  </si>
  <si>
    <t>Rumbo Valles</t>
  </si>
  <si>
    <t>Sonar</t>
  </si>
  <si>
    <t>C14H17Cl2NO2</t>
  </si>
  <si>
    <t>Cloreto de hidrogénio; Cianeto de hidrogénio (ácido cianídrico); Monóxido de Carbono; Óxidos de azoto</t>
  </si>
  <si>
    <t>Sparta EW</t>
  </si>
  <si>
    <t>C5H9NO</t>
  </si>
  <si>
    <t>C8H18O</t>
  </si>
  <si>
    <t>óxidos de azoto, dióxido de enxofre, monóxido de carbono, dióxido de carbono, cloreto de hidrogénio, pentóxido de fósforo e vários compostos orgânicos clorados.</t>
  </si>
  <si>
    <t xml:space="preserve">Success SC </t>
  </si>
  <si>
    <t>C41H65NO10</t>
  </si>
  <si>
    <t>Óxidos de nitrogénio. Monóxido de Carbono. Dióxido de carbono.</t>
  </si>
  <si>
    <t xml:space="preserve">T34 Biocontrol </t>
  </si>
  <si>
    <t>Tigron Supreme EC</t>
  </si>
  <si>
    <t>Óxidos de nitrogénio. Fluoreto de hidrogénio. Cloreto de hidrogénio (ácido clorídrico). Monóxido de Carbono. Dióxido de carbono.</t>
  </si>
  <si>
    <t>Trend 90</t>
  </si>
  <si>
    <t>C12H26O2</t>
  </si>
  <si>
    <t>Vamectin</t>
  </si>
  <si>
    <t>Vironex MZ</t>
  </si>
  <si>
    <t>Óxidos de azoto; Dióxido de enxofre; Monóxido de carbono</t>
  </si>
  <si>
    <t>Vitra 40 Micro</t>
  </si>
  <si>
    <t>CuH4O2</t>
  </si>
  <si>
    <t>Zoro</t>
  </si>
  <si>
    <t>C4H6O2</t>
  </si>
  <si>
    <t>C6H14O</t>
  </si>
  <si>
    <t>monóxido de carbono, dióxido de carbono, óxidos de azoto e dióxido de enxofre</t>
  </si>
  <si>
    <t xml:space="preserve">Admiral 10 EC </t>
  </si>
  <si>
    <t>Monóxido de carbono e gases azotados</t>
  </si>
  <si>
    <t>Acramite 480 SC</t>
  </si>
  <si>
    <t>C17H20N2O3</t>
  </si>
  <si>
    <t>Alcance</t>
  </si>
  <si>
    <t>NNaO3</t>
  </si>
  <si>
    <t>ácido clorídrico, óxidos de azoto, monóxido de carbono, dióxido de carbono e vários  compostos orgânicos clorados</t>
  </si>
  <si>
    <t xml:space="preserve">Atonik </t>
  </si>
  <si>
    <t>C6H4NNaO3</t>
  </si>
  <si>
    <t>Óxidos de nitrogénio. Óxidos de carbono e Dióxido de carbono</t>
  </si>
  <si>
    <t>Azufega 80 LA</t>
  </si>
  <si>
    <t>Dióxido de carbono. Monóxido de carbono.</t>
  </si>
  <si>
    <t>Azufega 80 PM</t>
  </si>
  <si>
    <t>Azufega 98,5</t>
  </si>
  <si>
    <t>Azufega Oxidante</t>
  </si>
  <si>
    <t>Cal-Ex Evo</t>
  </si>
  <si>
    <t>monóxido de carbono, dióxido de carbono, óxidos de azoto e pentóxido de fósforo</t>
  </si>
  <si>
    <t>Centium</t>
  </si>
  <si>
    <t>C12H14ClNO2</t>
  </si>
  <si>
    <t>ácido clorídrico, óxidos de azoto, monóxido de carbono, dióxido de carbono e vários compostos orgânicos clorados</t>
  </si>
  <si>
    <t>C17H26ClNO3S</t>
  </si>
  <si>
    <t>Deltagronis / Deltagri</t>
  </si>
  <si>
    <t>C22H19Br2NO4</t>
  </si>
  <si>
    <t>Floramite 240 SC</t>
  </si>
  <si>
    <t>C7H5NOS</t>
  </si>
  <si>
    <t>Fury Geo</t>
  </si>
  <si>
    <t>cloreto de hidrogénio, óxidos de azoto, monóxido de carbono, dióxido de carbono e vários compostos organoclorados; cianeto de hidrogénio</t>
  </si>
  <si>
    <t>Impact 250</t>
  </si>
  <si>
    <t>C16H13F2N3O</t>
  </si>
  <si>
    <t>fluoreto de hidrogénio, óxidos de azoto, dióxido de enxofre, monóxido de carbono, dióxido de carbono e vários compostos orgânicos fluorados</t>
  </si>
  <si>
    <t>Impact Evo SC</t>
  </si>
  <si>
    <t xml:space="preserve">Koban T </t>
  </si>
  <si>
    <t>C16H22ClNO2</t>
  </si>
  <si>
    <t>óxidos de azoto, ácido clorídrico, monóxido de carbono, dióxido de carbono, dióxido de enxofre e vários compostos orgânicos clorados</t>
  </si>
  <si>
    <t xml:space="preserve">Proplant </t>
  </si>
  <si>
    <t>C9H21ClN2O2</t>
  </si>
  <si>
    <t xml:space="preserve">Rodeo TF </t>
  </si>
  <si>
    <t>C3H7KNO5P</t>
  </si>
  <si>
    <t>Roundup Flex</t>
  </si>
  <si>
    <t xml:space="preserve">Vendetta </t>
  </si>
  <si>
    <t>fluoreto de hidrogénio, cloreto de hidrogénio, óxidos de azoto, monóxido de carbono, dióxido
de carbono, dióxido de enxofre e vários compostos orgânicos fluorados e clorados</t>
  </si>
  <si>
    <t>Agility</t>
  </si>
  <si>
    <t>C10H13ClN2O</t>
  </si>
  <si>
    <t>Ácido clorídrico; Monóxido de carbono; Cloro; Óxido de azoto</t>
  </si>
  <si>
    <t>Centurion Pro (Servagronis) / ALS PT Centurion Pro (ULP)</t>
  </si>
  <si>
    <t>Ardee XL</t>
  </si>
  <si>
    <t>Filder 69 WG</t>
  </si>
  <si>
    <t>ZOXIS 250 SC</t>
  </si>
  <si>
    <t>Pyrus 400 SC (ULP)</t>
  </si>
  <si>
    <t>C9H21ClN2O3</t>
  </si>
  <si>
    <t>Proxanil SC (ULP)</t>
  </si>
  <si>
    <t>Proxanil SC (Servagronis)</t>
  </si>
  <si>
    <t>Cythrin Max (Servagronis)</t>
  </si>
  <si>
    <t>Cythrin Max (ULP)</t>
  </si>
  <si>
    <t>Deltagri (Basf / ULP)</t>
  </si>
  <si>
    <t>monóxido de carbono, dióxido de carbono, oxidos de nitrógeno / -</t>
  </si>
  <si>
    <t>Novicure</t>
  </si>
  <si>
    <t>Cu4H6O10S</t>
  </si>
  <si>
    <t>OPTIX DISPERSS</t>
  </si>
  <si>
    <t>Monóxido de carbono, dióxido de carbono e hidrocarbonetos não queimados</t>
  </si>
  <si>
    <t>optix R</t>
  </si>
  <si>
    <t xml:space="preserve">OVIPRON </t>
  </si>
  <si>
    <t>monóxido de carbono, dióxido de carbono, vários hidrocarbonetos, aldeídos e fuligem</t>
  </si>
  <si>
    <t xml:space="preserve">Polithiol </t>
  </si>
  <si>
    <t>C12H26O</t>
  </si>
  <si>
    <t>óxido de enxofre</t>
  </si>
  <si>
    <t>XANADU</t>
  </si>
  <si>
    <t>C16H18N4O7S</t>
  </si>
  <si>
    <t>Óxidos de azoto; Óxidos de carbono; Etileno tio uréia</t>
  </si>
  <si>
    <t>Pull 52</t>
  </si>
  <si>
    <t>Monóxido de carbono, dióxido de carbono e hidrocarbonetos não queimados (fumo); Óxidos de enxofre; Etileno tio uréia</t>
  </si>
  <si>
    <t>C15H21NO5</t>
  </si>
  <si>
    <t>Mevaxil Combi (UPL)</t>
  </si>
  <si>
    <t>Mevaxil Combi (Basf)</t>
  </si>
  <si>
    <t>Silwet L-77 (UPL)</t>
  </si>
  <si>
    <t>Silwet L-77 (Basf)</t>
  </si>
  <si>
    <t xml:space="preserve">THIOPRON 825 </t>
  </si>
  <si>
    <t>Vintage Disperss</t>
  </si>
  <si>
    <t>Vondozeb D 80 PM</t>
  </si>
  <si>
    <t>VONDOZEB GD</t>
  </si>
  <si>
    <t>Sulfureto de carbono; Óxidos de carbono; ácido sulfídrico; Óxidos de azoto</t>
  </si>
  <si>
    <t>óxidos de azoto, cloreto de hidrogénio, cianeto de hidrogénio, monóxido de carbono, dióxido de carbono, dióxido de enxofre e vários compostos orgânicos clorados.</t>
  </si>
  <si>
    <t>Warrant SL</t>
  </si>
  <si>
    <t xml:space="preserve">Allegory </t>
  </si>
  <si>
    <t>óxidos de carbono</t>
  </si>
  <si>
    <t>Alliance</t>
  </si>
  <si>
    <t>C14H15N5O6S</t>
  </si>
  <si>
    <t>Óxidos de Carbono; Óxidos de Enxofre; Óxidos de Azoto; Ácido fluorídrico</t>
  </si>
  <si>
    <t xml:space="preserve">Amaline Flow </t>
  </si>
  <si>
    <r>
      <t>CuO</t>
    </r>
    <r>
      <rPr>
        <vertAlign val="subscript"/>
        <sz val="9"/>
        <color rgb="FF000000"/>
        <rFont val="Arial"/>
        <family val="2"/>
      </rPr>
      <t>4</t>
    </r>
    <r>
      <rPr>
        <sz val="12"/>
        <color rgb="FF000000"/>
        <rFont val="Arial"/>
        <family val="2"/>
      </rPr>
      <t>S</t>
    </r>
  </si>
  <si>
    <t>Óxidos de Carbono</t>
  </si>
  <si>
    <t>Antilumaca G</t>
  </si>
  <si>
    <t>C8H16O4</t>
  </si>
  <si>
    <t>Dióxido de carbono. Monóxido de carbono. Óxidos de nitrogénio.</t>
  </si>
  <si>
    <t>Azbany</t>
  </si>
  <si>
    <t>Óxidos de carbono</t>
  </si>
  <si>
    <t>Baco WG</t>
  </si>
  <si>
    <t>Monóxido de carbono. Óxidos de azoto. Dióxido de carbono.</t>
  </si>
  <si>
    <t>óxidos de enxofre, de fosforo, de azoto e de carbono</t>
  </si>
  <si>
    <t>Belem Pro 0,8 MG</t>
  </si>
  <si>
    <t>Benta 480 SL</t>
  </si>
  <si>
    <t>Borneo</t>
  </si>
  <si>
    <t>C21H23F2NO2</t>
  </si>
  <si>
    <t>Buzin</t>
  </si>
  <si>
    <t>C22H28N2O</t>
  </si>
  <si>
    <t>Carnadine</t>
  </si>
  <si>
    <t>C10H11ClN4</t>
  </si>
  <si>
    <t>Champion WP</t>
  </si>
  <si>
    <t xml:space="preserve">Cimofarm C </t>
  </si>
  <si>
    <t>C16H19NaO3S</t>
  </si>
  <si>
    <t>C16H19NaO3S - 5%
 C7H10N4O3 - 4%</t>
  </si>
  <si>
    <t>óxidos de carbono, azoto e cobre, compostos clorados: HCl e, em determinadas condições, Cl2</t>
  </si>
  <si>
    <t>Cimofarm</t>
  </si>
  <si>
    <t>dióxido de carbono (CO2) óxidos de azoto (NOx)</t>
  </si>
  <si>
    <t>Clement Gros Plus</t>
  </si>
  <si>
    <t>C17H24Cl2O3</t>
  </si>
  <si>
    <t>Clinic Ace</t>
  </si>
  <si>
    <t xml:space="preserve">Clinic Direct 360 </t>
  </si>
  <si>
    <t>Clinic Pronto</t>
  </si>
  <si>
    <t>NOx,COx,P2O5</t>
  </si>
  <si>
    <t>Clinic Up</t>
  </si>
  <si>
    <t>Monóxido de carbono (CO), óxidos de fósforo (PxOy), óxidos de azoto (NOx)</t>
  </si>
  <si>
    <t>Cobre Flow Caffaro</t>
  </si>
  <si>
    <r>
      <t>H</t>
    </r>
    <r>
      <rPr>
        <sz val="12"/>
        <color rgb="FF000000"/>
        <rFont val="Calibri"/>
        <family val="2"/>
        <scheme val="minor"/>
      </rPr>
      <t>6Cl2Cu4O6</t>
    </r>
  </si>
  <si>
    <t>COx, NOx, SOx, CSCl2 e HCl</t>
  </si>
  <si>
    <t xml:space="preserve">Cosan Active Flow </t>
  </si>
  <si>
    <t>Cosan WG</t>
  </si>
  <si>
    <t>SOx</t>
  </si>
  <si>
    <t xml:space="preserve">Crew 40 OD </t>
  </si>
  <si>
    <t>Cox</t>
  </si>
  <si>
    <t>Cuprocaffaro</t>
  </si>
  <si>
    <t>Cuproxat</t>
  </si>
  <si>
    <t>CuO4S</t>
  </si>
  <si>
    <t>Deca</t>
  </si>
  <si>
    <t>Destroyer 48 EC</t>
  </si>
  <si>
    <t xml:space="preserve"> C9H11Cl3NO3PS</t>
  </si>
  <si>
    <t>Disco</t>
  </si>
  <si>
    <t>Monóxido de carbono. Óxidos de nitrogénio. Dióxido de carbono.</t>
  </si>
  <si>
    <t>Emblem Flo</t>
  </si>
  <si>
    <t>C11H9Br2NO2</t>
  </si>
  <si>
    <t>COx</t>
  </si>
  <si>
    <t>Embutone</t>
  </si>
  <si>
    <t>C10H9Cl2NaO3</t>
  </si>
  <si>
    <t>Emir</t>
  </si>
  <si>
    <r>
      <t>C</t>
    </r>
    <r>
      <rPr>
        <sz val="12"/>
        <color rgb="FF000000"/>
        <rFont val="Calibri"/>
        <family val="2"/>
        <scheme val="minor"/>
      </rPr>
      <t>5H9NO</t>
    </r>
  </si>
  <si>
    <t>óxidos de carbono e azoto, compostos fluorados e clorados - HCl e, em determinadas condições, Cl2</t>
  </si>
  <si>
    <t>Etizol TL</t>
  </si>
  <si>
    <t>CH4N2S</t>
  </si>
  <si>
    <t>COx)</t>
  </si>
  <si>
    <t>Follow</t>
  </si>
  <si>
    <t>Frucapta</t>
  </si>
  <si>
    <t>Dióxido de carbono. Monóxido de carbono. Óxidos de nitrogénio. Óxidos de enxofre.</t>
  </si>
  <si>
    <t>Aldeído, hidrocarbonetos, Monóxido de carbono. Dióxido de carbono, halogénicos, óxido de azoto</t>
  </si>
  <si>
    <t>Genoxone ZX (Nufarm)</t>
  </si>
  <si>
    <t>C13H16Cl3NO3</t>
  </si>
  <si>
    <t>C16H22Cl2O2</t>
  </si>
  <si>
    <t>Genoxone ZX (Servagronis)</t>
  </si>
  <si>
    <t>Herbinexa 40 K</t>
  </si>
  <si>
    <t>C9H8ClKO3</t>
  </si>
  <si>
    <t xml:space="preserve">Herbinexa 50 </t>
  </si>
  <si>
    <t>C11H16ClNO3</t>
  </si>
  <si>
    <t xml:space="preserve">Hidrotec </t>
  </si>
  <si>
    <t>CCaO3</t>
  </si>
  <si>
    <t>Indoxa</t>
  </si>
  <si>
    <t>Kaiso Sorbie</t>
  </si>
  <si>
    <t xml:space="preserve">Kideka </t>
  </si>
  <si>
    <t xml:space="preserve">Kyleo </t>
  </si>
  <si>
    <t>HCl; Cl2; Nox; CO</t>
  </si>
  <si>
    <t>Maxcel</t>
  </si>
  <si>
    <t>C12H11N5</t>
  </si>
  <si>
    <t>Misha 20 EW</t>
  </si>
  <si>
    <t xml:space="preserve">Moximate 505 WP </t>
  </si>
  <si>
    <t>óxidos de enxofre, óxidos de azoto e dióxido de carbono / monóxido de carbono</t>
  </si>
  <si>
    <t>Mystic 25 WG</t>
  </si>
  <si>
    <t>Mystic EW</t>
  </si>
  <si>
    <t>HCl,Cl2,NOx,CO</t>
  </si>
  <si>
    <t>Nando 500 SC</t>
  </si>
  <si>
    <t>Neo-Stop</t>
  </si>
  <si>
    <t>C10H12ClNO2</t>
  </si>
  <si>
    <t>Nufosate</t>
  </si>
  <si>
    <t>óxidos de azoto, dióxido de carbono/monóxido de carbono</t>
  </si>
  <si>
    <t>Nufozebe 75 DG</t>
  </si>
  <si>
    <t>Sulfureto de carbono; Óxidos de carbono; Óxidos de azoto (NOx); ácido sulfídrico</t>
  </si>
  <si>
    <t>Nufozebe 80 WP</t>
  </si>
  <si>
    <t xml:space="preserve">Nuprid 200 SL </t>
  </si>
  <si>
    <t xml:space="preserve">Nurelle D 550 </t>
  </si>
  <si>
    <t>Oryzona</t>
  </si>
  <si>
    <t>Oxitec</t>
  </si>
  <si>
    <t>ácido clorídrico.</t>
  </si>
  <si>
    <t xml:space="preserve">Permit </t>
  </si>
  <si>
    <t>C13H15ClN6O7S</t>
  </si>
  <si>
    <t>COx, HCl, NOx, Sox</t>
  </si>
  <si>
    <t>Po Douro</t>
  </si>
  <si>
    <t>Prolectus / Fenepirazamina 50 WG</t>
  </si>
  <si>
    <t>C17H21N3O2S</t>
  </si>
  <si>
    <t>monóxido de carbono (CO), óxidos de enxofre (SOx) e óxidos de azoto (NOx)</t>
  </si>
  <si>
    <t>Promalin</t>
  </si>
  <si>
    <t>Racing TF</t>
  </si>
  <si>
    <t>C12H13N5O6S2</t>
  </si>
  <si>
    <t>Dióxido de enxofre. Monóxido de carbono. Dióxido de carbono. Óxidos de
nitrogénio.</t>
  </si>
  <si>
    <t>Requat</t>
  </si>
  <si>
    <t>Scab 80 WG</t>
  </si>
  <si>
    <t>Scatto</t>
  </si>
  <si>
    <t>C9H12</t>
  </si>
  <si>
    <t>COx, NOx, SOx e HBr</t>
  </si>
  <si>
    <t>Stadio F</t>
  </si>
  <si>
    <t xml:space="preserve">Stadio M </t>
  </si>
  <si>
    <t>Starpendi</t>
  </si>
  <si>
    <t>Starship</t>
  </si>
  <si>
    <t>Tidora G</t>
  </si>
  <si>
    <t>C6H12N2S4</t>
  </si>
  <si>
    <t>Óxidos de carbono; Óxidos de azoto (NOx); Óxidos de enxofre; Dissulfureto de carbono</t>
  </si>
  <si>
    <t xml:space="preserve">Total </t>
  </si>
  <si>
    <t xml:space="preserve">U46 Combi </t>
  </si>
  <si>
    <t>Zafiro</t>
  </si>
  <si>
    <t>Zeagran Ultimate</t>
  </si>
  <si>
    <t>C15H17Br2NO2 - 7%
C14H15Br2NO2 - 6%</t>
  </si>
  <si>
    <t>HBr,Br2,NOx,CO</t>
  </si>
  <si>
    <t xml:space="preserve">Zidora AG </t>
  </si>
  <si>
    <t>C6H12N2S4Zn</t>
  </si>
  <si>
    <t>Óxidos de azoto (NOx); Óxidos de enxofre; Óxidos de carbono</t>
  </si>
  <si>
    <t>C12H25NaO4S</t>
  </si>
  <si>
    <t xml:space="preserve">Actellic </t>
  </si>
  <si>
    <t>C11H20N3O3PS</t>
  </si>
  <si>
    <t>Adigor (Syngenta)</t>
  </si>
  <si>
    <t>Adigor (Adama)</t>
  </si>
  <si>
    <t>Affirm</t>
  </si>
  <si>
    <t>C21H40NNaO4S</t>
  </si>
  <si>
    <t xml:space="preserve">Affirm Opti </t>
  </si>
  <si>
    <t>C49H77NO13</t>
  </si>
  <si>
    <t>Ampexio</t>
  </si>
  <si>
    <t>C14H16Cl3NO2</t>
  </si>
  <si>
    <t xml:space="preserve">Ampexio C </t>
  </si>
  <si>
    <t>Ascernity</t>
  </si>
  <si>
    <t xml:space="preserve">Axial </t>
  </si>
  <si>
    <t>C23H32N2O4</t>
  </si>
  <si>
    <t>Axial Pro</t>
  </si>
  <si>
    <t>Banner Maxx II</t>
  </si>
  <si>
    <t>Carial Flex</t>
  </si>
  <si>
    <t>Carial Top</t>
  </si>
  <si>
    <t>C23H22ClNO5</t>
  </si>
  <si>
    <t>Dividend</t>
  </si>
  <si>
    <t>Dynali</t>
  </si>
  <si>
    <t>Eforia</t>
  </si>
  <si>
    <t>Envictro</t>
  </si>
  <si>
    <t xml:space="preserve">Evure </t>
  </si>
  <si>
    <t>Force</t>
  </si>
  <si>
    <t>C17H14ClF7O2</t>
  </si>
  <si>
    <t>Fusilade Max (Syngenta)</t>
  </si>
  <si>
    <t>Fusilade Max (Nufarm)</t>
  </si>
  <si>
    <t>Geoxe</t>
  </si>
  <si>
    <r>
      <t>C</t>
    </r>
    <r>
      <rPr>
        <sz val="12"/>
        <color rgb="FF000000"/>
        <rFont val="Calibri"/>
        <family val="2"/>
        <scheme val="minor"/>
      </rPr>
      <t>11H9NaO4S</t>
    </r>
  </si>
  <si>
    <t>Instrata Elite</t>
  </si>
  <si>
    <t>Karate Zeon 1,5 CS</t>
  </si>
  <si>
    <t>Match</t>
  </si>
  <si>
    <t>C17H8Cl2F8N2O3</t>
  </si>
  <si>
    <t xml:space="preserve">Minsk </t>
  </si>
  <si>
    <t>C13H12F3N5O5S</t>
  </si>
  <si>
    <r>
      <t>C</t>
    </r>
    <r>
      <rPr>
        <sz val="12"/>
        <color rgb="FF000000"/>
        <rFont val="Calibri"/>
        <family val="2"/>
        <scheme val="minor"/>
      </rPr>
      <t>21H14Na2O6S2</t>
    </r>
  </si>
  <si>
    <t>Optrona</t>
  </si>
  <si>
    <t>C19H14BrClN6O2</t>
  </si>
  <si>
    <t xml:space="preserve">Pergado C </t>
  </si>
  <si>
    <t>C11H18N4O3</t>
  </si>
  <si>
    <t>Pirimor G (Adama)</t>
  </si>
  <si>
    <t>Pirimor G (Syngenta)</t>
  </si>
  <si>
    <t>Primo Maxx</t>
  </si>
  <si>
    <t>C5H10O2</t>
  </si>
  <si>
    <t>Pursue</t>
  </si>
  <si>
    <t>Revive</t>
  </si>
  <si>
    <t>Ridomil G. SL</t>
  </si>
  <si>
    <t>Rifit</t>
  </si>
  <si>
    <t>C17H26ClNO2</t>
  </si>
  <si>
    <t>Sequestrene</t>
  </si>
  <si>
    <t>C6H6O.C2H8N2.C2H2O3.Fe.2Na</t>
  </si>
  <si>
    <t>Serenva</t>
  </si>
  <si>
    <t>Shirlan</t>
  </si>
  <si>
    <t>Stimufol K</t>
  </si>
  <si>
    <t>KNO3</t>
  </si>
  <si>
    <t>Talendo</t>
  </si>
  <si>
    <t>C14H17IN2O2</t>
  </si>
  <si>
    <t>Dióxido de carbono (CO2), óxidos de azoto (NOx)</t>
  </si>
  <si>
    <t>Thiovit Jet</t>
  </si>
  <si>
    <t>Tornado</t>
  </si>
  <si>
    <t>Vertimec</t>
  </si>
  <si>
    <t>C6H12O</t>
  </si>
  <si>
    <t>Zetrola</t>
  </si>
  <si>
    <t>C22H22ClN3O5</t>
  </si>
  <si>
    <t>CAS nº 67891-88-7
Formula Quimica -?</t>
  </si>
  <si>
    <r>
      <t xml:space="preserve">Botector </t>
    </r>
    <r>
      <rPr>
        <sz val="12"/>
        <rFont val="Calibri"/>
        <family val="2"/>
        <scheme val="minor"/>
      </rPr>
      <t>(Nufarm)</t>
    </r>
  </si>
  <si>
    <t>Chaufer</t>
  </si>
  <si>
    <t>Fendona 6 SC</t>
  </si>
  <si>
    <t>monóxido de carbono, dióxido de carbono, cianeto de hidrogenio, cloreto de hidrogenio, óxidos
nítricos, Composto organoclorados</t>
  </si>
  <si>
    <t>Fourmidor</t>
  </si>
  <si>
    <t>C12H4Cl2F6N4OS</t>
  </si>
  <si>
    <t>Goliath Gel</t>
  </si>
  <si>
    <t>Monóxido de carbono, dióxido de carbono, cloreto de hidrogénio, fluoreto de hidrogénio, óxidos nítricos, óxidos de enxofre, Composto organoclorados</t>
  </si>
  <si>
    <t>Librel FE HI</t>
  </si>
  <si>
    <t>óxidos de carbono, óxidos nítricos</t>
  </si>
  <si>
    <t>Librel MG</t>
  </si>
  <si>
    <t>Librel Mix</t>
  </si>
  <si>
    <t>MnO4S</t>
  </si>
  <si>
    <t>óxidos de carbono, gases nitrosos</t>
  </si>
  <si>
    <t>Librel MN</t>
  </si>
  <si>
    <t>óxidos nítricos, óxidos de carbono</t>
  </si>
  <si>
    <t>Librel ZN</t>
  </si>
  <si>
    <t>C15H11BrClF3N2O</t>
  </si>
  <si>
    <t xml:space="preserve">Mythic Gel </t>
  </si>
  <si>
    <t>Mythic Gel 10 SC</t>
  </si>
  <si>
    <t>monóxido de carbono, dióxido de carbono, óxidos nítricos, óxidos de enxofre, Composto organoclorados</t>
  </si>
  <si>
    <t>Storm Ultra Secure</t>
  </si>
  <si>
    <t>C36H70MgO4</t>
  </si>
  <si>
    <t>Storm Ultra</t>
  </si>
  <si>
    <r>
      <t>H</t>
    </r>
    <r>
      <rPr>
        <sz val="12"/>
        <color rgb="FF000000"/>
        <rFont val="Calibri"/>
        <family val="2"/>
        <scheme val="minor"/>
      </rPr>
      <t>4Al2O9Si2</t>
    </r>
  </si>
  <si>
    <t>Termidor SC</t>
  </si>
  <si>
    <t>Monóxido de carbono, cloreto de hidrogénio, fluoreto de hidrogénio, dióxido de carbono, óxidos nítricos, óxidos de enxofre, compostos organoclorados</t>
  </si>
  <si>
    <t xml:space="preserve">Cuprosulfvalles Snowgrade </t>
  </si>
  <si>
    <t>CuH10O9S</t>
  </si>
  <si>
    <t>Frostgard (FDS muito antiga - 2013)</t>
  </si>
  <si>
    <t>BH3O3</t>
  </si>
  <si>
    <t>Óxidos de azoto (NOx), Oxidos de fósforo, Amónia</t>
  </si>
  <si>
    <t>Frutifol L12</t>
  </si>
  <si>
    <t xml:space="preserve">Lignophos </t>
  </si>
  <si>
    <t>H2KO3P</t>
  </si>
  <si>
    <t>Prev B2</t>
  </si>
  <si>
    <t>C18H30O3S - 10%
C12H23NaO5S - 15%</t>
  </si>
  <si>
    <t xml:space="preserve">Prev Mag </t>
  </si>
  <si>
    <t>Quartet</t>
  </si>
  <si>
    <t>H14O11SZn</t>
  </si>
  <si>
    <t>Siapton</t>
  </si>
  <si>
    <t xml:space="preserve">Stop 3 Acid </t>
  </si>
  <si>
    <r>
      <t>C</t>
    </r>
    <r>
      <rPr>
        <sz val="12"/>
        <color rgb="FF000000"/>
        <rFont val="Calibri"/>
        <family val="2"/>
        <scheme val="minor"/>
      </rPr>
      <t>25H47NO6S</t>
    </r>
  </si>
  <si>
    <t>H3O4P</t>
  </si>
  <si>
    <t>Transformer</t>
  </si>
  <si>
    <r>
      <t>C</t>
    </r>
    <r>
      <rPr>
        <sz val="12"/>
        <color rgb="FF000000"/>
        <rFont val="Calibri"/>
        <family val="2"/>
        <scheme val="minor"/>
      </rPr>
      <t>12H23NaO5S</t>
    </r>
  </si>
  <si>
    <t xml:space="preserve">Vanguard </t>
  </si>
  <si>
    <t>Vega Boro</t>
  </si>
  <si>
    <t>C2H7NO</t>
  </si>
  <si>
    <t>Easy Peeler Citrus Oil</t>
  </si>
  <si>
    <t>C10H16</t>
  </si>
  <si>
    <t>'monóxido de carbono</t>
  </si>
  <si>
    <t>K-Humate S100</t>
  </si>
  <si>
    <t>Monóxido de carbono (CO), Dióxido de carbono (CO2)</t>
  </si>
  <si>
    <t>Mid Orange Oil</t>
  </si>
  <si>
    <t>C15H22O</t>
  </si>
  <si>
    <t>Oromate 26</t>
  </si>
  <si>
    <t>Óxidos de azoto (NOx), Monóxido de carbono (CO), Dióxido de carbono (CO2)</t>
  </si>
  <si>
    <t xml:space="preserve">Advion Gel Baratas </t>
  </si>
  <si>
    <t>Advion Gel Formigas</t>
  </si>
  <si>
    <t xml:space="preserve">Isabion </t>
  </si>
  <si>
    <t xml:space="preserve">Klerat </t>
  </si>
  <si>
    <t>C31H23BrO3</t>
  </si>
  <si>
    <t xml:space="preserve">Ratak </t>
  </si>
  <si>
    <t>HO(C2H4O)nH</t>
  </si>
  <si>
    <t>Talon</t>
  </si>
  <si>
    <t>Talon Soft</t>
  </si>
  <si>
    <t>C31H23BrO4</t>
  </si>
  <si>
    <t>Zetaminol</t>
  </si>
  <si>
    <t>C10H14N2Na2O8</t>
  </si>
  <si>
    <t>Goactiv Goteo</t>
  </si>
  <si>
    <t>Vaciplant</t>
  </si>
  <si>
    <t>Goactiv Calcio</t>
  </si>
  <si>
    <t>CaCl2</t>
  </si>
  <si>
    <t>Goactiv Calibra</t>
  </si>
  <si>
    <t>Cl2Mn</t>
  </si>
  <si>
    <t>Cl2Zn</t>
  </si>
  <si>
    <t>Goemar BM86</t>
  </si>
  <si>
    <t>Óxidos de enxofre</t>
  </si>
  <si>
    <t>Multoleo MAX</t>
  </si>
  <si>
    <t>Formula 1</t>
  </si>
  <si>
    <t>Formula 2</t>
  </si>
  <si>
    <t>Massa ativa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</si>
</sst>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ahoma"/>
      <family val="2"/>
    </font>
    <font>
      <sz val="12"/>
      <color indexed="8"/>
      <name val="Calibri"/>
      <family val="2"/>
      <scheme val="minor"/>
    </font>
    <font>
      <sz val="12"/>
      <color rgb="FF222222"/>
      <name val="Calibri"/>
      <family val="2"/>
      <scheme val="minor"/>
    </font>
    <font>
      <vertAlign val="sub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19" xfId="0" quotePrefix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8" xfId="0" quotePrefix="1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8" fillId="2" borderId="18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/>
    </xf>
    <xf numFmtId="1" fontId="2" fillId="2" borderId="28" xfId="0" applyNumberFormat="1" applyFont="1" applyFill="1" applyBorder="1" applyAlignment="1">
      <alignment horizontal="center" vertical="center"/>
    </xf>
    <xf numFmtId="0" fontId="2" fillId="0" borderId="5" xfId="0" quotePrefix="1" applyNumberFormat="1" applyFont="1" applyFill="1" applyBorder="1" applyAlignment="1">
      <alignment horizontal="center" vertical="center"/>
    </xf>
    <xf numFmtId="0" fontId="2" fillId="0" borderId="5" xfId="0" quotePrefix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2" fillId="0" borderId="7" xfId="0" quotePrefix="1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3" fillId="0" borderId="11" xfId="0" quotePrefix="1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3"/>
  <sheetViews>
    <sheetView showGridLines="0" topLeftCell="K1" zoomScale="60" zoomScaleNormal="60" workbookViewId="0">
      <pane ySplit="2" topLeftCell="A39" activePane="bottomLeft" state="frozen"/>
      <selection pane="bottomLeft" activeCell="AG50" sqref="AG50"/>
    </sheetView>
  </sheetViews>
  <sheetFormatPr defaultColWidth="8.42578125" defaultRowHeight="33" customHeight="1" x14ac:dyDescent="0.25"/>
  <cols>
    <col min="1" max="1" width="54.7109375" style="3" bestFit="1" customWidth="1"/>
    <col min="2" max="2" width="31.7109375" style="3" bestFit="1" customWidth="1"/>
    <col min="3" max="15" width="5.5703125" style="3" customWidth="1"/>
    <col min="16" max="16" width="9.28515625" style="7" customWidth="1"/>
    <col min="17" max="17" width="42.7109375" style="6" bestFit="1" customWidth="1"/>
    <col min="18" max="30" width="5" style="3" customWidth="1"/>
    <col min="31" max="31" width="8.42578125" style="7"/>
    <col min="32" max="32" width="2" style="8" customWidth="1"/>
    <col min="33" max="33" width="9.42578125" style="3" bestFit="1" customWidth="1"/>
    <col min="34" max="37" width="6.28515625" style="3" customWidth="1"/>
    <col min="38" max="38" width="9.42578125" style="3" bestFit="1" customWidth="1"/>
    <col min="39" max="45" width="6.28515625" style="3" customWidth="1"/>
    <col min="46" max="46" width="15.7109375" style="22" customWidth="1"/>
    <col min="47" max="47" width="14" style="23" customWidth="1"/>
    <col min="48" max="48" width="105.5703125" style="25" bestFit="1" customWidth="1"/>
    <col min="49" max="16384" width="8.42578125" style="3"/>
  </cols>
  <sheetData>
    <row r="1" spans="1:48" s="28" customFormat="1" ht="24.75" customHeight="1" x14ac:dyDescent="0.25">
      <c r="A1" s="13" t="s">
        <v>0</v>
      </c>
      <c r="B1" s="87" t="s">
        <v>22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11" t="s">
        <v>188</v>
      </c>
      <c r="Q1" s="87" t="s">
        <v>22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90" t="s">
        <v>188</v>
      </c>
      <c r="AF1" s="12"/>
      <c r="AG1" s="92" t="s">
        <v>234</v>
      </c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3" t="s">
        <v>187</v>
      </c>
      <c r="AU1" s="95" t="s">
        <v>187</v>
      </c>
      <c r="AV1" s="75" t="s">
        <v>190</v>
      </c>
    </row>
    <row r="2" spans="1:48" s="28" customFormat="1" ht="25.5" customHeight="1" x14ac:dyDescent="0.25">
      <c r="A2" s="13"/>
      <c r="B2" s="28" t="s">
        <v>189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9</v>
      </c>
      <c r="K2" s="13" t="s">
        <v>8</v>
      </c>
      <c r="L2" s="13" t="s">
        <v>10</v>
      </c>
      <c r="M2" s="13" t="s">
        <v>11</v>
      </c>
      <c r="N2" s="13" t="s">
        <v>12</v>
      </c>
      <c r="O2" s="13" t="s">
        <v>13</v>
      </c>
      <c r="P2" s="11"/>
      <c r="Q2" s="29" t="s">
        <v>189</v>
      </c>
      <c r="R2" s="13" t="s">
        <v>1</v>
      </c>
      <c r="S2" s="13" t="s">
        <v>2</v>
      </c>
      <c r="T2" s="13" t="s">
        <v>3</v>
      </c>
      <c r="U2" s="13" t="s">
        <v>4</v>
      </c>
      <c r="V2" s="13" t="s">
        <v>5</v>
      </c>
      <c r="W2" s="13" t="s">
        <v>6</v>
      </c>
      <c r="X2" s="13" t="s">
        <v>7</v>
      </c>
      <c r="Y2" s="13" t="s">
        <v>9</v>
      </c>
      <c r="Z2" s="13" t="s">
        <v>8</v>
      </c>
      <c r="AA2" s="13" t="s">
        <v>10</v>
      </c>
      <c r="AB2" s="13" t="s">
        <v>11</v>
      </c>
      <c r="AC2" s="13" t="s">
        <v>12</v>
      </c>
      <c r="AD2" s="13" t="s">
        <v>13</v>
      </c>
      <c r="AE2" s="91"/>
      <c r="AF2" s="14"/>
      <c r="AG2" s="30" t="s">
        <v>1</v>
      </c>
      <c r="AH2" s="30" t="s">
        <v>2</v>
      </c>
      <c r="AI2" s="30" t="s">
        <v>3</v>
      </c>
      <c r="AJ2" s="30" t="s">
        <v>4</v>
      </c>
      <c r="AK2" s="30" t="s">
        <v>5</v>
      </c>
      <c r="AL2" s="30" t="s">
        <v>6</v>
      </c>
      <c r="AM2" s="30" t="s">
        <v>7</v>
      </c>
      <c r="AN2" s="30" t="s">
        <v>9</v>
      </c>
      <c r="AO2" s="30" t="s">
        <v>8</v>
      </c>
      <c r="AP2" s="30" t="s">
        <v>10</v>
      </c>
      <c r="AQ2" s="30" t="s">
        <v>11</v>
      </c>
      <c r="AR2" s="30" t="s">
        <v>12</v>
      </c>
      <c r="AS2" s="31" t="s">
        <v>13</v>
      </c>
      <c r="AT2" s="94"/>
      <c r="AU2" s="96"/>
      <c r="AV2" s="76"/>
    </row>
    <row r="3" spans="1:48" s="37" customFormat="1" ht="25.5" customHeight="1" x14ac:dyDescent="0.25">
      <c r="A3" s="2" t="s">
        <v>832</v>
      </c>
      <c r="B3" s="66" t="s">
        <v>128</v>
      </c>
      <c r="C3" s="2">
        <v>22</v>
      </c>
      <c r="D3" s="2">
        <v>17</v>
      </c>
      <c r="E3" s="2">
        <v>7</v>
      </c>
      <c r="F3" s="2">
        <v>3</v>
      </c>
      <c r="G3" s="2">
        <v>0</v>
      </c>
      <c r="H3" s="2">
        <v>1</v>
      </c>
      <c r="I3" s="2">
        <v>0</v>
      </c>
      <c r="J3" s="2">
        <v>3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6.0000000000000001E-3</v>
      </c>
      <c r="Q3" s="66" t="s">
        <v>191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4"/>
      <c r="AG3" s="2">
        <f t="shared" ref="AG3:AG4" si="0">(C3*$P3)+(R3*$AE3)</f>
        <v>0.13200000000000001</v>
      </c>
      <c r="AH3" s="2">
        <f t="shared" ref="AH3:AH4" si="1">(D3*$P3)+(S3*$AE3)</f>
        <v>0.10200000000000001</v>
      </c>
      <c r="AI3" s="2">
        <f t="shared" ref="AI3:AI4" si="2">(E3*$P3)+(T3*$AE3)</f>
        <v>4.2000000000000003E-2</v>
      </c>
      <c r="AJ3" s="2">
        <f t="shared" ref="AJ3:AJ4" si="3">(F3*$P3)+(U3*$AE3)</f>
        <v>1.8000000000000002E-2</v>
      </c>
      <c r="AK3" s="2">
        <f t="shared" ref="AK3:AK4" si="4">(G3*$P3)+(V3*$AE3)</f>
        <v>0</v>
      </c>
      <c r="AL3" s="2">
        <f t="shared" ref="AL3:AL4" si="5">(H3*$P3)+(W3*$AE3)</f>
        <v>6.0000000000000001E-3</v>
      </c>
      <c r="AM3" s="2">
        <f t="shared" ref="AM3:AM4" si="6">(I3*$P3)+(X3*$AE3)</f>
        <v>0</v>
      </c>
      <c r="AN3" s="2">
        <f t="shared" ref="AN3:AN4" si="7">(J3*$P3)+(Y3*$AE3)</f>
        <v>1.8000000000000002E-2</v>
      </c>
      <c r="AO3" s="2">
        <f t="shared" ref="AO3:AO4" si="8">(K3*$P3)+(Z3*$AE3)</f>
        <v>0</v>
      </c>
      <c r="AP3" s="17">
        <f t="shared" ref="AP3:AP4" si="9">(L3*$P3)+(AA3*$AE3)</f>
        <v>0</v>
      </c>
      <c r="AQ3" s="2">
        <f t="shared" ref="AQ3:AQ4" si="10">(M3*$P3)+(AB3*$AE3)</f>
        <v>0</v>
      </c>
      <c r="AR3" s="2">
        <f t="shared" ref="AR3:AR4" si="11">(N3*$P3)+(AC3*$AE3)</f>
        <v>0</v>
      </c>
      <c r="AS3" s="21">
        <f t="shared" ref="AS3:AS4" si="12">(O3*$P3)+(AD3*$AE3)</f>
        <v>0</v>
      </c>
      <c r="AT3" s="34">
        <f t="shared" ref="AT3:AT4" si="13">P3+AE3</f>
        <v>6.0000000000000001E-3</v>
      </c>
      <c r="AU3" s="35">
        <f t="shared" ref="AU3:AU9" si="14">$AT3*100</f>
        <v>0.6</v>
      </c>
      <c r="AV3" s="36" t="s">
        <v>191</v>
      </c>
    </row>
    <row r="4" spans="1:48" s="37" customFormat="1" ht="25.5" customHeight="1" x14ac:dyDescent="0.25">
      <c r="A4" s="2" t="s">
        <v>833</v>
      </c>
      <c r="B4" s="66" t="s">
        <v>191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66" t="s">
        <v>191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4"/>
      <c r="AG4" s="2">
        <f t="shared" si="0"/>
        <v>0</v>
      </c>
      <c r="AH4" s="2">
        <f t="shared" si="1"/>
        <v>0</v>
      </c>
      <c r="AI4" s="2">
        <f t="shared" si="2"/>
        <v>0</v>
      </c>
      <c r="AJ4" s="2">
        <f t="shared" si="3"/>
        <v>0</v>
      </c>
      <c r="AK4" s="2">
        <f t="shared" si="4"/>
        <v>0</v>
      </c>
      <c r="AL4" s="2">
        <f t="shared" si="5"/>
        <v>0</v>
      </c>
      <c r="AM4" s="2">
        <f t="shared" si="6"/>
        <v>0</v>
      </c>
      <c r="AN4" s="2">
        <f t="shared" si="7"/>
        <v>0</v>
      </c>
      <c r="AO4" s="2">
        <f t="shared" si="8"/>
        <v>0</v>
      </c>
      <c r="AP4" s="17">
        <f t="shared" si="9"/>
        <v>0</v>
      </c>
      <c r="AQ4" s="2">
        <f t="shared" si="10"/>
        <v>0</v>
      </c>
      <c r="AR4" s="2">
        <f t="shared" si="11"/>
        <v>0</v>
      </c>
      <c r="AS4" s="21">
        <f t="shared" si="12"/>
        <v>0</v>
      </c>
      <c r="AT4" s="34">
        <f t="shared" si="13"/>
        <v>0</v>
      </c>
      <c r="AU4" s="35">
        <f t="shared" si="14"/>
        <v>0</v>
      </c>
      <c r="AV4" s="36" t="s">
        <v>191</v>
      </c>
    </row>
    <row r="5" spans="1:48" s="37" customFormat="1" ht="25.5" customHeight="1" x14ac:dyDescent="0.25">
      <c r="A5" s="2" t="s">
        <v>135</v>
      </c>
      <c r="B5" s="66" t="s">
        <v>170</v>
      </c>
      <c r="C5" s="2">
        <v>8</v>
      </c>
      <c r="D5" s="2">
        <v>6</v>
      </c>
      <c r="E5" s="2">
        <v>0</v>
      </c>
      <c r="F5" s="2">
        <v>2</v>
      </c>
      <c r="G5" s="2">
        <v>3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0.5</v>
      </c>
      <c r="Q5" s="66" t="s">
        <v>61</v>
      </c>
      <c r="R5" s="2">
        <v>18</v>
      </c>
      <c r="S5" s="2">
        <v>23</v>
      </c>
      <c r="T5" s="2">
        <v>3</v>
      </c>
      <c r="U5" s="2">
        <v>0</v>
      </c>
      <c r="V5" s="2">
        <v>1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0.1</v>
      </c>
      <c r="AF5" s="24"/>
      <c r="AG5" s="2">
        <f t="shared" ref="AG5" si="15">(C5*$P5)+(R5*$AE5)</f>
        <v>5.8</v>
      </c>
      <c r="AH5" s="2">
        <f t="shared" ref="AH5" si="16">(D5*$P5)+(S5*$AE5)</f>
        <v>5.3000000000000007</v>
      </c>
      <c r="AI5" s="2">
        <f t="shared" ref="AI5" si="17">(E5*$P5)+(T5*$AE5)</f>
        <v>0.30000000000000004</v>
      </c>
      <c r="AJ5" s="2">
        <f t="shared" ref="AJ5" si="18">(F5*$P5)+(U5*$AE5)</f>
        <v>1</v>
      </c>
      <c r="AK5" s="2">
        <f t="shared" ref="AK5" si="19">(G5*$P5)+(V5*$AE5)</f>
        <v>1.6</v>
      </c>
      <c r="AL5" s="2">
        <f t="shared" ref="AL5" si="20">(H5*$P5)+(W5*$AE5)</f>
        <v>0</v>
      </c>
      <c r="AM5" s="2">
        <f t="shared" ref="AM5" si="21">(I5*$P5)+(X5*$AE5)</f>
        <v>0</v>
      </c>
      <c r="AN5" s="2">
        <f t="shared" ref="AN5" si="22">(J5*$P5)+(Y5*$AE5)</f>
        <v>0</v>
      </c>
      <c r="AO5" s="2">
        <f t="shared" ref="AO5" si="23">(K5*$P5)+(Z5*$AE5)</f>
        <v>0</v>
      </c>
      <c r="AP5" s="17">
        <f t="shared" ref="AP5" si="24">(L5*$P5)+(AA5*$AE5)</f>
        <v>0</v>
      </c>
      <c r="AQ5" s="2">
        <f t="shared" ref="AQ5" si="25">(M5*$P5)+(AB5*$AE5)</f>
        <v>0</v>
      </c>
      <c r="AR5" s="2">
        <f t="shared" ref="AR5" si="26">(N5*$P5)+(AC5*$AE5)</f>
        <v>0</v>
      </c>
      <c r="AS5" s="21">
        <f t="shared" ref="AS5" si="27">(O5*$P5)+(AD5*$AE5)</f>
        <v>0</v>
      </c>
      <c r="AT5" s="34">
        <f t="shared" ref="AT5" si="28">P5+AE5</f>
        <v>0.6</v>
      </c>
      <c r="AU5" s="35">
        <f t="shared" si="14"/>
        <v>60</v>
      </c>
      <c r="AV5" s="36" t="s">
        <v>191</v>
      </c>
    </row>
    <row r="6" spans="1:48" s="37" customFormat="1" ht="25.5" customHeight="1" x14ac:dyDescent="0.25">
      <c r="A6" s="2" t="s">
        <v>775</v>
      </c>
      <c r="B6" s="66" t="s">
        <v>191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66" t="s">
        <v>191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4"/>
      <c r="AG6" s="2">
        <f t="shared" ref="AG6:AG9" si="29">(C6*$P6)+(R6*$AE6)</f>
        <v>0</v>
      </c>
      <c r="AH6" s="2">
        <f t="shared" ref="AH6:AH9" si="30">(D6*$P6)+(S6*$AE6)</f>
        <v>0</v>
      </c>
      <c r="AI6" s="2">
        <f t="shared" ref="AI6:AI9" si="31">(E6*$P6)+(T6*$AE6)</f>
        <v>0</v>
      </c>
      <c r="AJ6" s="2">
        <f t="shared" ref="AJ6:AJ9" si="32">(F6*$P6)+(U6*$AE6)</f>
        <v>0</v>
      </c>
      <c r="AK6" s="2">
        <f t="shared" ref="AK6:AK9" si="33">(G6*$P6)+(V6*$AE6)</f>
        <v>0</v>
      </c>
      <c r="AL6" s="2">
        <f t="shared" ref="AL6:AL9" si="34">(H6*$P6)+(W6*$AE6)</f>
        <v>0</v>
      </c>
      <c r="AM6" s="2">
        <f t="shared" ref="AM6:AM9" si="35">(I6*$P6)+(X6*$AE6)</f>
        <v>0</v>
      </c>
      <c r="AN6" s="2">
        <f t="shared" ref="AN6:AN9" si="36">(J6*$P6)+(Y6*$AE6)</f>
        <v>0</v>
      </c>
      <c r="AO6" s="2">
        <f t="shared" ref="AO6:AO9" si="37">(K6*$P6)+(Z6*$AE6)</f>
        <v>0</v>
      </c>
      <c r="AP6" s="17">
        <f t="shared" ref="AP6:AP9" si="38">(L6*$P6)+(AA6*$AE6)</f>
        <v>0</v>
      </c>
      <c r="AQ6" s="2">
        <f t="shared" ref="AQ6:AQ9" si="39">(M6*$P6)+(AB6*$AE6)</f>
        <v>0</v>
      </c>
      <c r="AR6" s="2">
        <f t="shared" ref="AR6:AR9" si="40">(N6*$P6)+(AC6*$AE6)</f>
        <v>0</v>
      </c>
      <c r="AS6" s="21">
        <f t="shared" ref="AS6:AS9" si="41">(O6*$P6)+(AD6*$AE6)</f>
        <v>0</v>
      </c>
      <c r="AT6" s="34">
        <f t="shared" ref="AT6:AT9" si="42">P6+AE6</f>
        <v>0</v>
      </c>
      <c r="AU6" s="35">
        <f t="shared" si="14"/>
        <v>0</v>
      </c>
      <c r="AV6" s="59" t="s">
        <v>570</v>
      </c>
    </row>
    <row r="7" spans="1:48" s="37" customFormat="1" ht="25.5" customHeight="1" x14ac:dyDescent="0.25">
      <c r="A7" s="2" t="s">
        <v>801</v>
      </c>
      <c r="B7" s="66" t="s">
        <v>802</v>
      </c>
      <c r="C7" s="2">
        <v>0</v>
      </c>
      <c r="D7" s="2">
        <v>10</v>
      </c>
      <c r="E7" s="2">
        <v>9</v>
      </c>
      <c r="F7" s="2">
        <v>0</v>
      </c>
      <c r="G7" s="2">
        <v>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0.8</v>
      </c>
      <c r="Q7" s="66" t="s">
        <v>191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4"/>
      <c r="AG7" s="2">
        <f t="shared" ref="AG7" si="43">(C7*$P7)+(R7*$AE7)</f>
        <v>0</v>
      </c>
      <c r="AH7" s="2">
        <f t="shared" ref="AH7" si="44">(D7*$P7)+(S7*$AE7)</f>
        <v>8</v>
      </c>
      <c r="AI7" s="2">
        <f t="shared" ref="AI7" si="45">(E7*$P7)+(T7*$AE7)</f>
        <v>7.2</v>
      </c>
      <c r="AJ7" s="2">
        <f t="shared" ref="AJ7" si="46">(F7*$P7)+(U7*$AE7)</f>
        <v>0</v>
      </c>
      <c r="AK7" s="2">
        <f t="shared" ref="AK7" si="47">(G7*$P7)+(V7*$AE7)</f>
        <v>0.8</v>
      </c>
      <c r="AL7" s="2">
        <f t="shared" ref="AL7" si="48">(H7*$P7)+(W7*$AE7)</f>
        <v>0</v>
      </c>
      <c r="AM7" s="2">
        <f t="shared" ref="AM7" si="49">(I7*$P7)+(X7*$AE7)</f>
        <v>0</v>
      </c>
      <c r="AN7" s="2">
        <f t="shared" ref="AN7" si="50">(J7*$P7)+(Y7*$AE7)</f>
        <v>0</v>
      </c>
      <c r="AO7" s="2">
        <f t="shared" ref="AO7" si="51">(K7*$P7)+(Z7*$AE7)</f>
        <v>0</v>
      </c>
      <c r="AP7" s="17">
        <f t="shared" ref="AP7" si="52">(L7*$P7)+(AA7*$AE7)</f>
        <v>0</v>
      </c>
      <c r="AQ7" s="2">
        <f t="shared" ref="AQ7" si="53">(M7*$P7)+(AB7*$AE7)</f>
        <v>0</v>
      </c>
      <c r="AR7" s="2">
        <f t="shared" ref="AR7" si="54">(N7*$P7)+(AC7*$AE7)</f>
        <v>0</v>
      </c>
      <c r="AS7" s="21">
        <f t="shared" ref="AS7" si="55">(O7*$P7)+(AD7*$AE7)</f>
        <v>0</v>
      </c>
      <c r="AT7" s="34">
        <f t="shared" ref="AT7" si="56">P7+AE7</f>
        <v>0.8</v>
      </c>
      <c r="AU7" s="35">
        <f t="shared" si="14"/>
        <v>80</v>
      </c>
      <c r="AV7" s="36" t="s">
        <v>191</v>
      </c>
    </row>
    <row r="8" spans="1:48" s="37" customFormat="1" ht="25.5" customHeight="1" x14ac:dyDescent="0.25">
      <c r="A8" s="2" t="s">
        <v>823</v>
      </c>
      <c r="B8" s="66" t="s">
        <v>824</v>
      </c>
      <c r="C8" s="2">
        <v>10</v>
      </c>
      <c r="D8" s="2">
        <v>16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0.95</v>
      </c>
      <c r="Q8" s="66" t="s">
        <v>191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4"/>
      <c r="AG8" s="2">
        <f t="shared" ref="AG8" si="57">(C8*$P8)+(R8*$AE8)</f>
        <v>9.5</v>
      </c>
      <c r="AH8" s="2">
        <f t="shared" ref="AH8" si="58">(D8*$P8)+(S8*$AE8)</f>
        <v>15.2</v>
      </c>
      <c r="AI8" s="2">
        <f t="shared" ref="AI8" si="59">(E8*$P8)+(T8*$AE8)</f>
        <v>0</v>
      </c>
      <c r="AJ8" s="2">
        <f t="shared" ref="AJ8" si="60">(F8*$P8)+(U8*$AE8)</f>
        <v>0</v>
      </c>
      <c r="AK8" s="2">
        <f t="shared" ref="AK8" si="61">(G8*$P8)+(V8*$AE8)</f>
        <v>0</v>
      </c>
      <c r="AL8" s="2">
        <f t="shared" ref="AL8" si="62">(H8*$P8)+(W8*$AE8)</f>
        <v>0</v>
      </c>
      <c r="AM8" s="2">
        <f t="shared" ref="AM8" si="63">(I8*$P8)+(X8*$AE8)</f>
        <v>0</v>
      </c>
      <c r="AN8" s="2">
        <f t="shared" ref="AN8" si="64">(J8*$P8)+(Y8*$AE8)</f>
        <v>0</v>
      </c>
      <c r="AO8" s="2">
        <f t="shared" ref="AO8" si="65">(K8*$P8)+(Z8*$AE8)</f>
        <v>0</v>
      </c>
      <c r="AP8" s="17">
        <f t="shared" ref="AP8" si="66">(L8*$P8)+(AA8*$AE8)</f>
        <v>0</v>
      </c>
      <c r="AQ8" s="2">
        <f t="shared" ref="AQ8" si="67">(M8*$P8)+(AB8*$AE8)</f>
        <v>0</v>
      </c>
      <c r="AR8" s="2">
        <f t="shared" ref="AR8" si="68">(N8*$P8)+(AC8*$AE8)</f>
        <v>0</v>
      </c>
      <c r="AS8" s="21">
        <f t="shared" ref="AS8" si="69">(O8*$P8)+(AD8*$AE8)</f>
        <v>0</v>
      </c>
      <c r="AT8" s="34">
        <f t="shared" ref="AT8" si="70">P8+AE8</f>
        <v>0.95</v>
      </c>
      <c r="AU8" s="35">
        <f t="shared" si="14"/>
        <v>95</v>
      </c>
      <c r="AV8" s="36" t="s">
        <v>825</v>
      </c>
    </row>
    <row r="9" spans="1:48" s="37" customFormat="1" ht="31.5" x14ac:dyDescent="0.25">
      <c r="A9" s="2" t="s">
        <v>776</v>
      </c>
      <c r="B9" s="66" t="s">
        <v>113</v>
      </c>
      <c r="C9" s="2">
        <v>22</v>
      </c>
      <c r="D9" s="2">
        <v>19</v>
      </c>
      <c r="E9" s="2">
        <v>3</v>
      </c>
      <c r="F9" s="2">
        <v>1</v>
      </c>
      <c r="G9" s="2">
        <v>0</v>
      </c>
      <c r="H9" s="2">
        <v>2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17">
        <v>0.6</v>
      </c>
      <c r="Q9" s="66" t="s">
        <v>191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4"/>
      <c r="AG9" s="2">
        <f t="shared" si="29"/>
        <v>13.2</v>
      </c>
      <c r="AH9" s="2">
        <f t="shared" si="30"/>
        <v>11.4</v>
      </c>
      <c r="AI9" s="2">
        <f t="shared" si="31"/>
        <v>1.7999999999999998</v>
      </c>
      <c r="AJ9" s="2">
        <f t="shared" si="32"/>
        <v>0.6</v>
      </c>
      <c r="AK9" s="2">
        <f t="shared" si="33"/>
        <v>0</v>
      </c>
      <c r="AL9" s="2">
        <f t="shared" si="34"/>
        <v>1.2</v>
      </c>
      <c r="AM9" s="2">
        <f t="shared" si="35"/>
        <v>0</v>
      </c>
      <c r="AN9" s="2">
        <f t="shared" si="36"/>
        <v>0</v>
      </c>
      <c r="AO9" s="2">
        <f t="shared" si="37"/>
        <v>0</v>
      </c>
      <c r="AP9" s="17">
        <f t="shared" si="38"/>
        <v>0</v>
      </c>
      <c r="AQ9" s="2">
        <f t="shared" si="39"/>
        <v>0</v>
      </c>
      <c r="AR9" s="2">
        <f t="shared" si="40"/>
        <v>0</v>
      </c>
      <c r="AS9" s="21">
        <f t="shared" si="41"/>
        <v>0</v>
      </c>
      <c r="AT9" s="34">
        <f t="shared" si="42"/>
        <v>0.6</v>
      </c>
      <c r="AU9" s="35">
        <f t="shared" si="14"/>
        <v>60</v>
      </c>
      <c r="AV9" s="59" t="s">
        <v>777</v>
      </c>
    </row>
    <row r="10" spans="1:48" s="37" customFormat="1" ht="33" customHeight="1" x14ac:dyDescent="0.25">
      <c r="A10" s="2" t="s">
        <v>778</v>
      </c>
      <c r="B10" s="66" t="s">
        <v>779</v>
      </c>
      <c r="C10" s="2">
        <v>12</v>
      </c>
      <c r="D10" s="2">
        <v>4</v>
      </c>
      <c r="E10" s="2">
        <v>1</v>
      </c>
      <c r="F10" s="2">
        <v>4</v>
      </c>
      <c r="G10" s="2">
        <v>1</v>
      </c>
      <c r="H10" s="2">
        <v>2</v>
      </c>
      <c r="I10" s="2">
        <v>0</v>
      </c>
      <c r="J10" s="2">
        <v>6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17">
        <v>5.0000000000000001E-4</v>
      </c>
      <c r="Q10" s="66" t="s">
        <v>510</v>
      </c>
      <c r="R10" s="2">
        <v>7</v>
      </c>
      <c r="S10" s="2">
        <v>5</v>
      </c>
      <c r="T10" s="2">
        <v>1</v>
      </c>
      <c r="U10" s="2">
        <v>1</v>
      </c>
      <c r="V10" s="2">
        <v>1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0.01</v>
      </c>
      <c r="AF10" s="24"/>
      <c r="AG10" s="2">
        <f t="shared" ref="AG10:AS10" si="71">(C10*$P10)+(R10*$AE10)</f>
        <v>7.6000000000000012E-2</v>
      </c>
      <c r="AH10" s="2">
        <f t="shared" si="71"/>
        <v>5.2000000000000005E-2</v>
      </c>
      <c r="AI10" s="2">
        <f t="shared" si="71"/>
        <v>1.0500000000000001E-2</v>
      </c>
      <c r="AJ10" s="2">
        <f t="shared" si="71"/>
        <v>1.2E-2</v>
      </c>
      <c r="AK10" s="2">
        <f t="shared" si="71"/>
        <v>1.0500000000000001E-2</v>
      </c>
      <c r="AL10" s="2">
        <f t="shared" si="71"/>
        <v>1E-3</v>
      </c>
      <c r="AM10" s="2">
        <f t="shared" si="71"/>
        <v>0</v>
      </c>
      <c r="AN10" s="2">
        <f t="shared" si="71"/>
        <v>3.0000000000000001E-3</v>
      </c>
      <c r="AO10" s="2">
        <f t="shared" si="71"/>
        <v>0</v>
      </c>
      <c r="AP10" s="17">
        <f t="shared" si="71"/>
        <v>0</v>
      </c>
      <c r="AQ10" s="2">
        <f t="shared" si="71"/>
        <v>0</v>
      </c>
      <c r="AR10" s="2">
        <f t="shared" si="71"/>
        <v>0</v>
      </c>
      <c r="AS10" s="21">
        <f t="shared" si="71"/>
        <v>0</v>
      </c>
      <c r="AT10" s="34">
        <f t="shared" ref="AT10" si="72">P10+AE10</f>
        <v>1.0500000000000001E-2</v>
      </c>
      <c r="AU10" s="35">
        <f t="shared" ref="AU10:AU17" si="73">$AT10*100</f>
        <v>1.05</v>
      </c>
      <c r="AV10" s="36" t="s">
        <v>38</v>
      </c>
    </row>
    <row r="11" spans="1:48" s="37" customFormat="1" ht="33" customHeight="1" x14ac:dyDescent="0.25">
      <c r="A11" s="49" t="s">
        <v>803</v>
      </c>
      <c r="B11" s="66" t="s">
        <v>191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66" t="s">
        <v>191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4"/>
      <c r="AG11" s="2">
        <f t="shared" ref="AG11" si="74">(C11*$P11)+(R11*$AE11)</f>
        <v>0</v>
      </c>
      <c r="AH11" s="2">
        <f t="shared" ref="AH11" si="75">(D11*$P11)+(S11*$AE11)</f>
        <v>0</v>
      </c>
      <c r="AI11" s="2">
        <f t="shared" ref="AI11" si="76">(E11*$P11)+(T11*$AE11)</f>
        <v>0</v>
      </c>
      <c r="AJ11" s="2">
        <f t="shared" ref="AJ11" si="77">(F11*$P11)+(U11*$AE11)</f>
        <v>0</v>
      </c>
      <c r="AK11" s="2">
        <f t="shared" ref="AK11" si="78">(G11*$P11)+(V11*$AE11)</f>
        <v>0</v>
      </c>
      <c r="AL11" s="2">
        <f t="shared" ref="AL11" si="79">(H11*$P11)+(W11*$AE11)</f>
        <v>0</v>
      </c>
      <c r="AM11" s="2">
        <f t="shared" ref="AM11" si="80">(I11*$P11)+(X11*$AE11)</f>
        <v>0</v>
      </c>
      <c r="AN11" s="2">
        <f t="shared" ref="AN11" si="81">(J11*$P11)+(Y11*$AE11)</f>
        <v>0</v>
      </c>
      <c r="AO11" s="2">
        <f t="shared" ref="AO11" si="82">(K11*$P11)+(Z11*$AE11)</f>
        <v>0</v>
      </c>
      <c r="AP11" s="17">
        <f t="shared" ref="AP11" si="83">(L11*$P11)+(AA11*$AE11)</f>
        <v>0</v>
      </c>
      <c r="AQ11" s="2">
        <f t="shared" ref="AQ11" si="84">(M11*$P11)+(AB11*$AE11)</f>
        <v>0</v>
      </c>
      <c r="AR11" s="2">
        <f t="shared" ref="AR11" si="85">(N11*$P11)+(AC11*$AE11)</f>
        <v>0</v>
      </c>
      <c r="AS11" s="21">
        <f t="shared" ref="AS11" si="86">(O11*$P11)+(AD11*$AE11)</f>
        <v>0</v>
      </c>
      <c r="AT11" s="34">
        <f t="shared" ref="AT11" si="87">P11+AE11</f>
        <v>0</v>
      </c>
      <c r="AU11" s="35">
        <f t="shared" si="73"/>
        <v>0</v>
      </c>
      <c r="AV11" s="36" t="s">
        <v>191</v>
      </c>
    </row>
    <row r="12" spans="1:48" s="37" customFormat="1" ht="33" customHeight="1" x14ac:dyDescent="0.25">
      <c r="A12" s="2" t="s">
        <v>806</v>
      </c>
      <c r="B12" s="66" t="s">
        <v>804</v>
      </c>
      <c r="C12" s="2">
        <v>0</v>
      </c>
      <c r="D12" s="2">
        <v>0</v>
      </c>
      <c r="E12" s="2">
        <v>3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0.01</v>
      </c>
      <c r="Q12" s="66" t="s">
        <v>191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4"/>
      <c r="AG12" s="2">
        <f t="shared" ref="AG12" si="88">(C12*$P12)+(R12*$AE12)</f>
        <v>0</v>
      </c>
      <c r="AH12" s="2">
        <f t="shared" ref="AH12" si="89">(D12*$P12)+(S12*$AE12)</f>
        <v>0</v>
      </c>
      <c r="AI12" s="2">
        <f t="shared" ref="AI12" si="90">(E12*$P12)+(T12*$AE12)</f>
        <v>0.03</v>
      </c>
      <c r="AJ12" s="2">
        <f t="shared" ref="AJ12" si="91">(F12*$P12)+(U12*$AE12)</f>
        <v>0</v>
      </c>
      <c r="AK12" s="2">
        <f t="shared" ref="AK12" si="92">(G12*$P12)+(V12*$AE12)</f>
        <v>0</v>
      </c>
      <c r="AL12" s="2">
        <f t="shared" ref="AL12" si="93">(H12*$P12)+(W12*$AE12)</f>
        <v>0</v>
      </c>
      <c r="AM12" s="2">
        <f t="shared" ref="AM12" si="94">(I12*$P12)+(X12*$AE12)</f>
        <v>0</v>
      </c>
      <c r="AN12" s="2">
        <f t="shared" ref="AN12" si="95">(J12*$P12)+(Y12*$AE12)</f>
        <v>0</v>
      </c>
      <c r="AO12" s="2">
        <f t="shared" ref="AO12" si="96">(K12*$P12)+(Z12*$AE12)</f>
        <v>0</v>
      </c>
      <c r="AP12" s="17">
        <f t="shared" ref="AP12" si="97">(L12*$P12)+(AA12*$AE12)</f>
        <v>0</v>
      </c>
      <c r="AQ12" s="2">
        <f t="shared" ref="AQ12" si="98">(M12*$P12)+(AB12*$AE12)</f>
        <v>0</v>
      </c>
      <c r="AR12" s="2">
        <f t="shared" ref="AR12" si="99">(N12*$P12)+(AC12*$AE12)</f>
        <v>0</v>
      </c>
      <c r="AS12" s="21">
        <f t="shared" ref="AS12" si="100">(O12*$P12)+(AD12*$AE12)</f>
        <v>0</v>
      </c>
      <c r="AT12" s="34">
        <f t="shared" ref="AT12" si="101">P12+AE12</f>
        <v>0.01</v>
      </c>
      <c r="AU12" s="35">
        <f t="shared" si="73"/>
        <v>1</v>
      </c>
      <c r="AV12" s="36" t="s">
        <v>805</v>
      </c>
    </row>
    <row r="13" spans="1:48" s="37" customFormat="1" ht="33" customHeight="1" x14ac:dyDescent="0.25">
      <c r="A13" s="2" t="s">
        <v>846</v>
      </c>
      <c r="B13" s="66" t="s">
        <v>847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2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0.5</v>
      </c>
      <c r="Q13" s="66" t="s">
        <v>191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4"/>
      <c r="AG13" s="2">
        <f t="shared" ref="AG13" si="102">(C13*$P13)+(R13*$AE13)</f>
        <v>0</v>
      </c>
      <c r="AH13" s="2">
        <f t="shared" ref="AH13" si="103">(D13*$P13)+(S13*$AE13)</f>
        <v>0</v>
      </c>
      <c r="AI13" s="2">
        <f t="shared" ref="AI13" si="104">(E13*$P13)+(T13*$AE13)</f>
        <v>0</v>
      </c>
      <c r="AJ13" s="2">
        <f t="shared" ref="AJ13" si="105">(F13*$P13)+(U13*$AE13)</f>
        <v>0</v>
      </c>
      <c r="AK13" s="2">
        <f t="shared" ref="AK13" si="106">(G13*$P13)+(V13*$AE13)</f>
        <v>0</v>
      </c>
      <c r="AL13" s="2">
        <f t="shared" ref="AL13" si="107">(H13*$P13)+(W13*$AE13)</f>
        <v>1</v>
      </c>
      <c r="AM13" s="2">
        <f t="shared" ref="AM13" si="108">(I13*$P13)+(X13*$AE13)</f>
        <v>0</v>
      </c>
      <c r="AN13" s="2">
        <f t="shared" ref="AN13" si="109">(J13*$P13)+(Y13*$AE13)</f>
        <v>0</v>
      </c>
      <c r="AO13" s="2">
        <f t="shared" ref="AO13" si="110">(K13*$P13)+(Z13*$AE13)</f>
        <v>0</v>
      </c>
      <c r="AP13" s="17">
        <f t="shared" ref="AP13" si="111">(L13*$P13)+(AA13*$AE13)</f>
        <v>0</v>
      </c>
      <c r="AQ13" s="2">
        <f t="shared" ref="AQ13" si="112">(M13*$P13)+(AB13*$AE13)</f>
        <v>0</v>
      </c>
      <c r="AR13" s="2">
        <f t="shared" ref="AR13" si="113">(N13*$P13)+(AC13*$AE13)</f>
        <v>0</v>
      </c>
      <c r="AS13" s="21">
        <f t="shared" ref="AS13" si="114">(O13*$P13)+(AD13*$AE13)</f>
        <v>0</v>
      </c>
      <c r="AT13" s="34">
        <f t="shared" ref="AT13" si="115">P13+AE13</f>
        <v>0.5</v>
      </c>
      <c r="AU13" s="35">
        <f t="shared" si="73"/>
        <v>50</v>
      </c>
      <c r="AV13" s="36" t="s">
        <v>191</v>
      </c>
    </row>
    <row r="14" spans="1:48" s="37" customFormat="1" ht="33" customHeight="1" x14ac:dyDescent="0.25">
      <c r="A14" s="2" t="s">
        <v>848</v>
      </c>
      <c r="B14" s="66" t="s">
        <v>849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2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>
        <v>0</v>
      </c>
      <c r="P14" s="2">
        <v>0.1</v>
      </c>
      <c r="Q14" s="66" t="s">
        <v>850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2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1</v>
      </c>
      <c r="AD14" s="2">
        <v>0</v>
      </c>
      <c r="AE14" s="2">
        <v>0.05</v>
      </c>
      <c r="AF14" s="24"/>
      <c r="AG14" s="2">
        <f t="shared" ref="AG14" si="116">(C14*$P14)+(R14*$AE14)</f>
        <v>0</v>
      </c>
      <c r="AH14" s="2">
        <f t="shared" ref="AH14" si="117">(D14*$P14)+(S14*$AE14)</f>
        <v>0</v>
      </c>
      <c r="AI14" s="2">
        <f t="shared" ref="AI14" si="118">(E14*$P14)+(T14*$AE14)</f>
        <v>0</v>
      </c>
      <c r="AJ14" s="2">
        <f t="shared" ref="AJ14" si="119">(F14*$P14)+(U14*$AE14)</f>
        <v>0</v>
      </c>
      <c r="AK14" s="2">
        <f t="shared" ref="AK14" si="120">(G14*$P14)+(V14*$AE14)</f>
        <v>0</v>
      </c>
      <c r="AL14" s="2">
        <f t="shared" ref="AL14" si="121">(H14*$P14)+(W14*$AE14)</f>
        <v>0.30000000000000004</v>
      </c>
      <c r="AM14" s="2">
        <f t="shared" ref="AM14" si="122">(I14*$P14)+(X14*$AE14)</f>
        <v>0</v>
      </c>
      <c r="AN14" s="2">
        <f t="shared" ref="AN14" si="123">(J14*$P14)+(Y14*$AE14)</f>
        <v>0</v>
      </c>
      <c r="AO14" s="2">
        <f t="shared" ref="AO14" si="124">(K14*$P14)+(Z14*$AE14)</f>
        <v>0</v>
      </c>
      <c r="AP14" s="17">
        <f t="shared" ref="AP14" si="125">(L14*$P14)+(AA14*$AE14)</f>
        <v>0.1</v>
      </c>
      <c r="AQ14" s="2">
        <f t="shared" ref="AQ14" si="126">(M14*$P14)+(AB14*$AE14)</f>
        <v>0</v>
      </c>
      <c r="AR14" s="2">
        <f t="shared" ref="AR14" si="127">(N14*$P14)+(AC14*$AE14)</f>
        <v>0.05</v>
      </c>
      <c r="AS14" s="21">
        <f t="shared" ref="AS14" si="128">(O14*$P14)+(AD14*$AE14)</f>
        <v>0</v>
      </c>
      <c r="AT14" s="34">
        <f t="shared" ref="AT14" si="129">P14+AE14</f>
        <v>0.15000000000000002</v>
      </c>
      <c r="AU14" s="35">
        <f t="shared" si="73"/>
        <v>15.000000000000002</v>
      </c>
      <c r="AV14" s="36" t="s">
        <v>191</v>
      </c>
    </row>
    <row r="15" spans="1:48" s="37" customFormat="1" ht="33" customHeight="1" x14ac:dyDescent="0.25">
      <c r="A15" s="2" t="s">
        <v>844</v>
      </c>
      <c r="B15" s="66" t="s">
        <v>817</v>
      </c>
      <c r="C15" s="2">
        <v>0</v>
      </c>
      <c r="D15" s="2">
        <v>3</v>
      </c>
      <c r="E15" s="2">
        <v>4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2">
        <v>0.05</v>
      </c>
      <c r="Q15" s="66" t="s">
        <v>191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4"/>
      <c r="AG15" s="2">
        <f t="shared" ref="AG15" si="130">(C15*$P15)+(R15*$AE15)</f>
        <v>0</v>
      </c>
      <c r="AH15" s="2">
        <f t="shared" ref="AH15" si="131">(D15*$P15)+(S15*$AE15)</f>
        <v>0.15000000000000002</v>
      </c>
      <c r="AI15" s="2">
        <f t="shared" ref="AI15" si="132">(E15*$P15)+(T15*$AE15)</f>
        <v>0.2</v>
      </c>
      <c r="AJ15" s="2">
        <f t="shared" ref="AJ15" si="133">(F15*$P15)+(U15*$AE15)</f>
        <v>0</v>
      </c>
      <c r="AK15" s="2">
        <f t="shared" ref="AK15" si="134">(G15*$P15)+(V15*$AE15)</f>
        <v>0</v>
      </c>
      <c r="AL15" s="2">
        <f t="shared" ref="AL15" si="135">(H15*$P15)+(W15*$AE15)</f>
        <v>0</v>
      </c>
      <c r="AM15" s="2">
        <f t="shared" ref="AM15" si="136">(I15*$P15)+(X15*$AE15)</f>
        <v>0</v>
      </c>
      <c r="AN15" s="2">
        <f t="shared" ref="AN15" si="137">(J15*$P15)+(Y15*$AE15)</f>
        <v>0</v>
      </c>
      <c r="AO15" s="2">
        <f t="shared" ref="AO15" si="138">(K15*$P15)+(Z15*$AE15)</f>
        <v>0.05</v>
      </c>
      <c r="AP15" s="17">
        <f t="shared" ref="AP15" si="139">(L15*$P15)+(AA15*$AE15)</f>
        <v>0</v>
      </c>
      <c r="AQ15" s="2">
        <f t="shared" ref="AQ15" si="140">(M15*$P15)+(AB15*$AE15)</f>
        <v>0</v>
      </c>
      <c r="AR15" s="2">
        <f t="shared" ref="AR15" si="141">(N15*$P15)+(AC15*$AE15)</f>
        <v>0</v>
      </c>
      <c r="AS15" s="21">
        <f t="shared" ref="AS15" si="142">(O15*$P15)+(AD15*$AE15)</f>
        <v>0</v>
      </c>
      <c r="AT15" s="34">
        <f t="shared" ref="AT15" si="143">P15+AE15</f>
        <v>0.05</v>
      </c>
      <c r="AU15" s="35">
        <f t="shared" si="73"/>
        <v>5</v>
      </c>
      <c r="AV15" s="36" t="s">
        <v>191</v>
      </c>
    </row>
    <row r="16" spans="1:48" s="37" customFormat="1" ht="33" customHeight="1" x14ac:dyDescent="0.25">
      <c r="A16" s="2" t="s">
        <v>851</v>
      </c>
      <c r="B16" s="66" t="s">
        <v>822</v>
      </c>
      <c r="C16" s="2">
        <v>2</v>
      </c>
      <c r="D16" s="2">
        <v>7</v>
      </c>
      <c r="E16" s="2">
        <v>1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0.05</v>
      </c>
      <c r="Q16" s="66" t="s">
        <v>191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4"/>
      <c r="AG16" s="2">
        <f t="shared" ref="AG16" si="144">(C16*$P16)+(R16*$AE16)</f>
        <v>0.1</v>
      </c>
      <c r="AH16" s="2">
        <f t="shared" ref="AH16" si="145">(D16*$P16)+(S16*$AE16)</f>
        <v>0.35000000000000003</v>
      </c>
      <c r="AI16" s="2">
        <f t="shared" ref="AI16" si="146">(E16*$P16)+(T16*$AE16)</f>
        <v>0.05</v>
      </c>
      <c r="AJ16" s="2">
        <f t="shared" ref="AJ16" si="147">(F16*$P16)+(U16*$AE16)</f>
        <v>0.05</v>
      </c>
      <c r="AK16" s="2">
        <f t="shared" ref="AK16" si="148">(G16*$P16)+(V16*$AE16)</f>
        <v>0</v>
      </c>
      <c r="AL16" s="2">
        <f t="shared" ref="AL16" si="149">(H16*$P16)+(W16*$AE16)</f>
        <v>0</v>
      </c>
      <c r="AM16" s="2">
        <f t="shared" ref="AM16" si="150">(I16*$P16)+(X16*$AE16)</f>
        <v>0</v>
      </c>
      <c r="AN16" s="2">
        <f t="shared" ref="AN16" si="151">(J16*$P16)+(Y16*$AE16)</f>
        <v>0</v>
      </c>
      <c r="AO16" s="2">
        <f t="shared" ref="AO16" si="152">(K16*$P16)+(Z16*$AE16)</f>
        <v>0</v>
      </c>
      <c r="AP16" s="17">
        <f t="shared" ref="AP16" si="153">(L16*$P16)+(AA16*$AE16)</f>
        <v>0</v>
      </c>
      <c r="AQ16" s="2">
        <f t="shared" ref="AQ16" si="154">(M16*$P16)+(AB16*$AE16)</f>
        <v>0</v>
      </c>
      <c r="AR16" s="2">
        <f t="shared" ref="AR16" si="155">(N16*$P16)+(AC16*$AE16)</f>
        <v>0</v>
      </c>
      <c r="AS16" s="21">
        <f t="shared" ref="AS16" si="156">(O16*$P16)+(AD16*$AE16)</f>
        <v>0</v>
      </c>
      <c r="AT16" s="34">
        <f t="shared" ref="AT16" si="157">P16+AE16</f>
        <v>0.05</v>
      </c>
      <c r="AU16" s="35">
        <f t="shared" si="73"/>
        <v>5</v>
      </c>
      <c r="AV16" s="36" t="s">
        <v>852</v>
      </c>
    </row>
    <row r="17" spans="1:48" s="37" customFormat="1" ht="33" customHeight="1" x14ac:dyDescent="0.25">
      <c r="A17" s="2" t="s">
        <v>780</v>
      </c>
      <c r="B17" s="66" t="s">
        <v>779</v>
      </c>
      <c r="C17" s="2">
        <v>12</v>
      </c>
      <c r="D17" s="2">
        <v>4</v>
      </c>
      <c r="E17" s="2">
        <v>1</v>
      </c>
      <c r="F17" s="2">
        <v>4</v>
      </c>
      <c r="G17" s="2">
        <v>1</v>
      </c>
      <c r="H17" s="2">
        <v>2</v>
      </c>
      <c r="I17" s="2">
        <v>0</v>
      </c>
      <c r="J17" s="2">
        <v>6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7">
        <v>5.0000000000000001E-4</v>
      </c>
      <c r="Q17" s="66" t="s">
        <v>191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4"/>
      <c r="AG17" s="2">
        <f t="shared" ref="AG17:AS18" si="158">(C17*$P17)+(R17*$AE17)</f>
        <v>6.0000000000000001E-3</v>
      </c>
      <c r="AH17" s="2">
        <f t="shared" si="158"/>
        <v>2E-3</v>
      </c>
      <c r="AI17" s="2">
        <f t="shared" si="158"/>
        <v>5.0000000000000001E-4</v>
      </c>
      <c r="AJ17" s="2">
        <f t="shared" si="158"/>
        <v>2E-3</v>
      </c>
      <c r="AK17" s="2">
        <f t="shared" si="158"/>
        <v>5.0000000000000001E-4</v>
      </c>
      <c r="AL17" s="2">
        <f t="shared" si="158"/>
        <v>1E-3</v>
      </c>
      <c r="AM17" s="2">
        <f t="shared" si="158"/>
        <v>0</v>
      </c>
      <c r="AN17" s="2">
        <f t="shared" si="158"/>
        <v>3.0000000000000001E-3</v>
      </c>
      <c r="AO17" s="2">
        <f t="shared" si="158"/>
        <v>0</v>
      </c>
      <c r="AP17" s="17">
        <f t="shared" si="158"/>
        <v>0</v>
      </c>
      <c r="AQ17" s="2">
        <f t="shared" si="158"/>
        <v>0</v>
      </c>
      <c r="AR17" s="2">
        <f t="shared" si="158"/>
        <v>0</v>
      </c>
      <c r="AS17" s="21">
        <f t="shared" si="158"/>
        <v>0</v>
      </c>
      <c r="AT17" s="34">
        <f t="shared" ref="AT17:AT18" si="159">P17+AE17</f>
        <v>5.0000000000000001E-4</v>
      </c>
      <c r="AU17" s="35">
        <f t="shared" si="73"/>
        <v>0.05</v>
      </c>
      <c r="AV17" s="36" t="s">
        <v>781</v>
      </c>
    </row>
    <row r="18" spans="1:48" s="37" customFormat="1" ht="33" customHeight="1" x14ac:dyDescent="0.25">
      <c r="A18" s="2" t="s">
        <v>826</v>
      </c>
      <c r="B18" s="66" t="s">
        <v>191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66" t="s">
        <v>191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4"/>
      <c r="AG18" s="2">
        <f t="shared" si="158"/>
        <v>0</v>
      </c>
      <c r="AH18" s="2">
        <f t="shared" si="158"/>
        <v>0</v>
      </c>
      <c r="AI18" s="2">
        <f t="shared" si="158"/>
        <v>0</v>
      </c>
      <c r="AJ18" s="2">
        <f t="shared" si="158"/>
        <v>0</v>
      </c>
      <c r="AK18" s="2">
        <f t="shared" si="158"/>
        <v>0</v>
      </c>
      <c r="AL18" s="2">
        <f t="shared" si="158"/>
        <v>0</v>
      </c>
      <c r="AM18" s="2">
        <f t="shared" si="158"/>
        <v>0</v>
      </c>
      <c r="AN18" s="2">
        <f t="shared" si="158"/>
        <v>0</v>
      </c>
      <c r="AO18" s="2">
        <f t="shared" si="158"/>
        <v>0</v>
      </c>
      <c r="AP18" s="17">
        <f t="shared" si="158"/>
        <v>0</v>
      </c>
      <c r="AQ18" s="2">
        <f t="shared" si="158"/>
        <v>0</v>
      </c>
      <c r="AR18" s="2">
        <f t="shared" si="158"/>
        <v>0</v>
      </c>
      <c r="AS18" s="21">
        <f t="shared" si="158"/>
        <v>0</v>
      </c>
      <c r="AT18" s="34">
        <f t="shared" si="159"/>
        <v>0</v>
      </c>
      <c r="AU18" s="35">
        <f t="shared" ref="AU18:AU20" si="160">$AT18*100</f>
        <v>0</v>
      </c>
      <c r="AV18" s="36" t="s">
        <v>827</v>
      </c>
    </row>
    <row r="19" spans="1:48" s="37" customFormat="1" ht="33" customHeight="1" x14ac:dyDescent="0.25">
      <c r="A19" s="2" t="s">
        <v>835</v>
      </c>
      <c r="B19" s="66" t="s">
        <v>836</v>
      </c>
      <c r="C19" s="2">
        <v>31</v>
      </c>
      <c r="D19" s="2">
        <v>23</v>
      </c>
      <c r="E19" s="2">
        <v>3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2.0000000000000001E-4</v>
      </c>
      <c r="Q19" s="66" t="s">
        <v>191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4"/>
      <c r="AG19" s="2">
        <f t="shared" ref="AG19" si="161">(C19*$P19)+(R19*$AE19)</f>
        <v>6.2000000000000006E-3</v>
      </c>
      <c r="AH19" s="2">
        <f t="shared" ref="AH19" si="162">(D19*$P19)+(S19*$AE19)</f>
        <v>4.5999999999999999E-3</v>
      </c>
      <c r="AI19" s="2">
        <f t="shared" ref="AI19" si="163">(E19*$P19)+(T19*$AE19)</f>
        <v>6.0000000000000006E-4</v>
      </c>
      <c r="AJ19" s="2">
        <f t="shared" ref="AJ19" si="164">(F19*$P19)+(U19*$AE19)</f>
        <v>0</v>
      </c>
      <c r="AK19" s="2">
        <f t="shared" ref="AK19" si="165">(G19*$P19)+(V19*$AE19)</f>
        <v>0</v>
      </c>
      <c r="AL19" s="2">
        <f t="shared" ref="AL19" si="166">(H19*$P19)+(W19*$AE19)</f>
        <v>0</v>
      </c>
      <c r="AM19" s="2">
        <f t="shared" ref="AM19" si="167">(I19*$P19)+(X19*$AE19)</f>
        <v>2.0000000000000001E-4</v>
      </c>
      <c r="AN19" s="2">
        <f t="shared" ref="AN19" si="168">(J19*$P19)+(Y19*$AE19)</f>
        <v>0</v>
      </c>
      <c r="AO19" s="2">
        <f t="shared" ref="AO19" si="169">(K19*$P19)+(Z19*$AE19)</f>
        <v>0</v>
      </c>
      <c r="AP19" s="17">
        <f t="shared" ref="AP19" si="170">(L19*$P19)+(AA19*$AE19)</f>
        <v>0</v>
      </c>
      <c r="AQ19" s="2">
        <f t="shared" ref="AQ19" si="171">(M19*$P19)+(AB19*$AE19)</f>
        <v>0</v>
      </c>
      <c r="AR19" s="2">
        <f t="shared" ref="AR19" si="172">(N19*$P19)+(AC19*$AE19)</f>
        <v>0</v>
      </c>
      <c r="AS19" s="21">
        <f t="shared" ref="AS19" si="173">(O19*$P19)+(AD19*$AE19)</f>
        <v>0</v>
      </c>
      <c r="AT19" s="34">
        <f t="shared" ref="AT19" si="174">P19+AE19</f>
        <v>2.0000000000000001E-4</v>
      </c>
      <c r="AU19" s="35">
        <f t="shared" si="160"/>
        <v>0.02</v>
      </c>
      <c r="AV19" s="36" t="s">
        <v>191</v>
      </c>
    </row>
    <row r="20" spans="1:48" s="37" customFormat="1" ht="32.25" customHeight="1" x14ac:dyDescent="0.25">
      <c r="A20" s="2" t="s">
        <v>834</v>
      </c>
      <c r="B20" s="66" t="s">
        <v>191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66" t="s">
        <v>191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4"/>
      <c r="AG20" s="2">
        <f t="shared" ref="AG20" si="175">(C20*$P20)+(R20*$AE20)</f>
        <v>0</v>
      </c>
      <c r="AH20" s="2">
        <f t="shared" ref="AH20" si="176">(D20*$P20)+(S20*$AE20)</f>
        <v>0</v>
      </c>
      <c r="AI20" s="2">
        <f t="shared" ref="AI20" si="177">(E20*$P20)+(T20*$AE20)</f>
        <v>0</v>
      </c>
      <c r="AJ20" s="2">
        <f t="shared" ref="AJ20" si="178">(F20*$P20)+(U20*$AE20)</f>
        <v>0</v>
      </c>
      <c r="AK20" s="2">
        <f t="shared" ref="AK20" si="179">(G20*$P20)+(V20*$AE20)</f>
        <v>0</v>
      </c>
      <c r="AL20" s="2">
        <f t="shared" ref="AL20" si="180">(H20*$P20)+(W20*$AE20)</f>
        <v>0</v>
      </c>
      <c r="AM20" s="2">
        <f t="shared" ref="AM20" si="181">(I20*$P20)+(X20*$AE20)</f>
        <v>0</v>
      </c>
      <c r="AN20" s="2">
        <f t="shared" ref="AN20" si="182">(J20*$P20)+(Y20*$AE20)</f>
        <v>0</v>
      </c>
      <c r="AO20" s="2">
        <f t="shared" ref="AO20" si="183">(K20*$P20)+(Z20*$AE20)</f>
        <v>0</v>
      </c>
      <c r="AP20" s="17">
        <f t="shared" ref="AP20" si="184">(L20*$P20)+(AA20*$AE20)</f>
        <v>0</v>
      </c>
      <c r="AQ20" s="2">
        <f t="shared" ref="AQ20" si="185">(M20*$P20)+(AB20*$AE20)</f>
        <v>0</v>
      </c>
      <c r="AR20" s="2">
        <f t="shared" ref="AR20" si="186">(N20*$P20)+(AC20*$AE20)</f>
        <v>0</v>
      </c>
      <c r="AS20" s="21">
        <f t="shared" ref="AS20" si="187">(O20*$P20)+(AD20*$AE20)</f>
        <v>0</v>
      </c>
      <c r="AT20" s="34">
        <f t="shared" ref="AT20" si="188">P20+AE20</f>
        <v>0</v>
      </c>
      <c r="AU20" s="35">
        <f t="shared" si="160"/>
        <v>0</v>
      </c>
      <c r="AV20" s="36" t="s">
        <v>191</v>
      </c>
    </row>
    <row r="21" spans="1:48" s="37" customFormat="1" ht="33" customHeight="1" x14ac:dyDescent="0.25">
      <c r="A21" s="2" t="s">
        <v>782</v>
      </c>
      <c r="B21" s="66" t="s">
        <v>191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66" t="s">
        <v>191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4"/>
      <c r="AG21" s="2">
        <f t="shared" ref="AG21:AG29" si="189">(C21*$P21)+(R21*$AE21)</f>
        <v>0</v>
      </c>
      <c r="AH21" s="2">
        <f t="shared" ref="AH21:AH29" si="190">(D21*$P21)+(S21*$AE21)</f>
        <v>0</v>
      </c>
      <c r="AI21" s="2">
        <f t="shared" ref="AI21:AI29" si="191">(E21*$P21)+(T21*$AE21)</f>
        <v>0</v>
      </c>
      <c r="AJ21" s="2">
        <f t="shared" ref="AJ21:AJ29" si="192">(F21*$P21)+(U21*$AE21)</f>
        <v>0</v>
      </c>
      <c r="AK21" s="2">
        <f t="shared" ref="AK21:AK29" si="193">(G21*$P21)+(V21*$AE21)</f>
        <v>0</v>
      </c>
      <c r="AL21" s="2">
        <f t="shared" ref="AL21:AL29" si="194">(H21*$P21)+(W21*$AE21)</f>
        <v>0</v>
      </c>
      <c r="AM21" s="2">
        <f t="shared" ref="AM21:AM29" si="195">(I21*$P21)+(X21*$AE21)</f>
        <v>0</v>
      </c>
      <c r="AN21" s="2">
        <f t="shared" ref="AN21:AN29" si="196">(J21*$P21)+(Y21*$AE21)</f>
        <v>0</v>
      </c>
      <c r="AO21" s="2">
        <f t="shared" ref="AO21:AO29" si="197">(K21*$P21)+(Z21*$AE21)</f>
        <v>0</v>
      </c>
      <c r="AP21" s="17">
        <f t="shared" ref="AP21:AP29" si="198">(L21*$P21)+(AA21*$AE21)</f>
        <v>0</v>
      </c>
      <c r="AQ21" s="2">
        <f t="shared" ref="AQ21:AQ29" si="199">(M21*$P21)+(AB21*$AE21)</f>
        <v>0</v>
      </c>
      <c r="AR21" s="2">
        <f t="shared" ref="AR21:AR29" si="200">(N21*$P21)+(AC21*$AE21)</f>
        <v>0</v>
      </c>
      <c r="AS21" s="21">
        <f t="shared" ref="AS21:AS29" si="201">(O21*$P21)+(AD21*$AE21)</f>
        <v>0</v>
      </c>
      <c r="AT21" s="34">
        <f t="shared" ref="AT21:AT29" si="202">P21+AE21</f>
        <v>0</v>
      </c>
      <c r="AU21" s="35">
        <f t="shared" ref="AU21:AU48" si="203">$AT21*100</f>
        <v>0</v>
      </c>
      <c r="AV21" s="36" t="s">
        <v>783</v>
      </c>
    </row>
    <row r="22" spans="1:48" s="37" customFormat="1" ht="33" customHeight="1" x14ac:dyDescent="0.25">
      <c r="A22" s="2" t="s">
        <v>784</v>
      </c>
      <c r="B22" s="66" t="s">
        <v>191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66" t="s">
        <v>191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4"/>
      <c r="AG22" s="2">
        <f t="shared" si="189"/>
        <v>0</v>
      </c>
      <c r="AH22" s="2">
        <f t="shared" si="190"/>
        <v>0</v>
      </c>
      <c r="AI22" s="2">
        <f t="shared" si="191"/>
        <v>0</v>
      </c>
      <c r="AJ22" s="2">
        <f t="shared" si="192"/>
        <v>0</v>
      </c>
      <c r="AK22" s="2">
        <f t="shared" si="193"/>
        <v>0</v>
      </c>
      <c r="AL22" s="2">
        <f t="shared" si="194"/>
        <v>0</v>
      </c>
      <c r="AM22" s="2">
        <f t="shared" si="195"/>
        <v>0</v>
      </c>
      <c r="AN22" s="2">
        <f t="shared" si="196"/>
        <v>0</v>
      </c>
      <c r="AO22" s="2">
        <f t="shared" si="197"/>
        <v>0</v>
      </c>
      <c r="AP22" s="17">
        <f t="shared" si="198"/>
        <v>0</v>
      </c>
      <c r="AQ22" s="2">
        <f t="shared" si="199"/>
        <v>0</v>
      </c>
      <c r="AR22" s="2">
        <f t="shared" si="200"/>
        <v>0</v>
      </c>
      <c r="AS22" s="21">
        <f t="shared" si="201"/>
        <v>0</v>
      </c>
      <c r="AT22" s="34">
        <f t="shared" si="202"/>
        <v>0</v>
      </c>
      <c r="AU22" s="35">
        <f t="shared" si="203"/>
        <v>0</v>
      </c>
      <c r="AV22" s="36" t="s">
        <v>783</v>
      </c>
    </row>
    <row r="23" spans="1:48" s="37" customFormat="1" ht="33" customHeight="1" x14ac:dyDescent="0.25">
      <c r="A23" s="2" t="s">
        <v>785</v>
      </c>
      <c r="B23" s="66" t="s">
        <v>786</v>
      </c>
      <c r="C23" s="2">
        <v>0</v>
      </c>
      <c r="D23" s="2">
        <v>0</v>
      </c>
      <c r="E23" s="2">
        <v>4</v>
      </c>
      <c r="F23" s="2">
        <v>0</v>
      </c>
      <c r="G23" s="2">
        <v>1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17">
        <v>0.1</v>
      </c>
      <c r="Q23" s="66" t="s">
        <v>191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4"/>
      <c r="AG23" s="2">
        <f t="shared" si="189"/>
        <v>0</v>
      </c>
      <c r="AH23" s="2">
        <f t="shared" si="190"/>
        <v>0</v>
      </c>
      <c r="AI23" s="2">
        <f t="shared" si="191"/>
        <v>0.4</v>
      </c>
      <c r="AJ23" s="2">
        <f t="shared" si="192"/>
        <v>0</v>
      </c>
      <c r="AK23" s="2">
        <f t="shared" si="193"/>
        <v>0.1</v>
      </c>
      <c r="AL23" s="2">
        <f t="shared" si="194"/>
        <v>0</v>
      </c>
      <c r="AM23" s="2">
        <f t="shared" si="195"/>
        <v>0</v>
      </c>
      <c r="AN23" s="2">
        <f t="shared" si="196"/>
        <v>0</v>
      </c>
      <c r="AO23" s="2">
        <f t="shared" si="197"/>
        <v>0</v>
      </c>
      <c r="AP23" s="17">
        <f t="shared" si="198"/>
        <v>0.1</v>
      </c>
      <c r="AQ23" s="2">
        <f t="shared" si="199"/>
        <v>0</v>
      </c>
      <c r="AR23" s="2">
        <f t="shared" si="200"/>
        <v>0</v>
      </c>
      <c r="AS23" s="21">
        <f t="shared" si="201"/>
        <v>0</v>
      </c>
      <c r="AT23" s="34">
        <f t="shared" si="202"/>
        <v>0.1</v>
      </c>
      <c r="AU23" s="35">
        <f t="shared" si="203"/>
        <v>10</v>
      </c>
      <c r="AV23" s="36" t="s">
        <v>787</v>
      </c>
    </row>
    <row r="24" spans="1:48" s="37" customFormat="1" ht="33" customHeight="1" x14ac:dyDescent="0.25">
      <c r="A24" s="2" t="s">
        <v>788</v>
      </c>
      <c r="B24" s="66" t="s">
        <v>191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66" t="s">
        <v>191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4"/>
      <c r="AG24" s="2">
        <f t="shared" si="189"/>
        <v>0</v>
      </c>
      <c r="AH24" s="2">
        <f t="shared" si="190"/>
        <v>0</v>
      </c>
      <c r="AI24" s="2">
        <f t="shared" si="191"/>
        <v>0</v>
      </c>
      <c r="AJ24" s="2">
        <f t="shared" si="192"/>
        <v>0</v>
      </c>
      <c r="AK24" s="2">
        <f t="shared" si="193"/>
        <v>0</v>
      </c>
      <c r="AL24" s="2">
        <f t="shared" si="194"/>
        <v>0</v>
      </c>
      <c r="AM24" s="2">
        <f t="shared" si="195"/>
        <v>0</v>
      </c>
      <c r="AN24" s="2">
        <f t="shared" si="196"/>
        <v>0</v>
      </c>
      <c r="AO24" s="2">
        <f t="shared" si="197"/>
        <v>0</v>
      </c>
      <c r="AP24" s="17">
        <f t="shared" si="198"/>
        <v>0</v>
      </c>
      <c r="AQ24" s="2">
        <f t="shared" si="199"/>
        <v>0</v>
      </c>
      <c r="AR24" s="2">
        <f t="shared" si="200"/>
        <v>0</v>
      </c>
      <c r="AS24" s="21">
        <f t="shared" si="201"/>
        <v>0</v>
      </c>
      <c r="AT24" s="34">
        <f t="shared" si="202"/>
        <v>0</v>
      </c>
      <c r="AU24" s="35">
        <f t="shared" si="203"/>
        <v>0</v>
      </c>
      <c r="AV24" s="36" t="s">
        <v>789</v>
      </c>
    </row>
    <row r="25" spans="1:48" s="37" customFormat="1" ht="33" customHeight="1" x14ac:dyDescent="0.25">
      <c r="A25" s="2" t="s">
        <v>790</v>
      </c>
      <c r="B25" s="66" t="s">
        <v>191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66" t="s">
        <v>191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4"/>
      <c r="AG25" s="2">
        <f t="shared" ref="AG25" si="204">(C25*$P25)+(R25*$AE25)</f>
        <v>0</v>
      </c>
      <c r="AH25" s="2">
        <f t="shared" ref="AH25" si="205">(D25*$P25)+(S25*$AE25)</f>
        <v>0</v>
      </c>
      <c r="AI25" s="2">
        <f t="shared" ref="AI25" si="206">(E25*$P25)+(T25*$AE25)</f>
        <v>0</v>
      </c>
      <c r="AJ25" s="2">
        <f t="shared" ref="AJ25" si="207">(F25*$P25)+(U25*$AE25)</f>
        <v>0</v>
      </c>
      <c r="AK25" s="2">
        <f t="shared" ref="AK25" si="208">(G25*$P25)+(V25*$AE25)</f>
        <v>0</v>
      </c>
      <c r="AL25" s="2">
        <f t="shared" ref="AL25" si="209">(H25*$P25)+(W25*$AE25)</f>
        <v>0</v>
      </c>
      <c r="AM25" s="2">
        <f t="shared" ref="AM25" si="210">(I25*$P25)+(X25*$AE25)</f>
        <v>0</v>
      </c>
      <c r="AN25" s="2">
        <f t="shared" ref="AN25" si="211">(J25*$P25)+(Y25*$AE25)</f>
        <v>0</v>
      </c>
      <c r="AO25" s="2">
        <f t="shared" ref="AO25" si="212">(K25*$P25)+(Z25*$AE25)</f>
        <v>0</v>
      </c>
      <c r="AP25" s="17">
        <f t="shared" ref="AP25" si="213">(L25*$P25)+(AA25*$AE25)</f>
        <v>0</v>
      </c>
      <c r="AQ25" s="2">
        <f t="shared" ref="AQ25" si="214">(M25*$P25)+(AB25*$AE25)</f>
        <v>0</v>
      </c>
      <c r="AR25" s="2">
        <f t="shared" ref="AR25" si="215">(N25*$P25)+(AC25*$AE25)</f>
        <v>0</v>
      </c>
      <c r="AS25" s="21">
        <f t="shared" ref="AS25" si="216">(O25*$P25)+(AD25*$AE25)</f>
        <v>0</v>
      </c>
      <c r="AT25" s="34">
        <f t="shared" ref="AT25" si="217">P25+AE25</f>
        <v>0</v>
      </c>
      <c r="AU25" s="35">
        <f t="shared" si="203"/>
        <v>0</v>
      </c>
      <c r="AV25" s="36" t="s">
        <v>789</v>
      </c>
    </row>
    <row r="26" spans="1:48" s="37" customFormat="1" ht="33" customHeight="1" x14ac:dyDescent="0.25">
      <c r="A26" s="2" t="s">
        <v>807</v>
      </c>
      <c r="B26" s="66" t="s">
        <v>808</v>
      </c>
      <c r="C26" s="2">
        <v>0</v>
      </c>
      <c r="D26" s="2">
        <v>2</v>
      </c>
      <c r="E26" s="2">
        <v>3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</v>
      </c>
      <c r="L26" s="2">
        <v>0</v>
      </c>
      <c r="M26" s="2">
        <v>0</v>
      </c>
      <c r="N26" s="2">
        <v>0</v>
      </c>
      <c r="O26" s="2">
        <v>0</v>
      </c>
      <c r="P26" s="2">
        <v>0.25</v>
      </c>
      <c r="Q26" s="66" t="s">
        <v>191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4"/>
      <c r="AG26" s="2">
        <f t="shared" ref="AG26" si="218">(C26*$P26)+(R26*$AE26)</f>
        <v>0</v>
      </c>
      <c r="AH26" s="2">
        <f t="shared" ref="AH26" si="219">(D26*$P26)+(S26*$AE26)</f>
        <v>0.5</v>
      </c>
      <c r="AI26" s="2">
        <f t="shared" ref="AI26" si="220">(E26*$P26)+(T26*$AE26)</f>
        <v>0.75</v>
      </c>
      <c r="AJ26" s="2">
        <f t="shared" ref="AJ26" si="221">(F26*$P26)+(U26*$AE26)</f>
        <v>0</v>
      </c>
      <c r="AK26" s="2">
        <f t="shared" ref="AK26" si="222">(G26*$P26)+(V26*$AE26)</f>
        <v>0</v>
      </c>
      <c r="AL26" s="2">
        <f t="shared" ref="AL26" si="223">(H26*$P26)+(W26*$AE26)</f>
        <v>0</v>
      </c>
      <c r="AM26" s="2">
        <f t="shared" ref="AM26" si="224">(I26*$P26)+(X26*$AE26)</f>
        <v>0</v>
      </c>
      <c r="AN26" s="2">
        <f t="shared" ref="AN26" si="225">(J26*$P26)+(Y26*$AE26)</f>
        <v>0</v>
      </c>
      <c r="AO26" s="2">
        <f t="shared" ref="AO26" si="226">(K26*$P26)+(Z26*$AE26)</f>
        <v>0.25</v>
      </c>
      <c r="AP26" s="17">
        <f t="shared" ref="AP26" si="227">(L26*$P26)+(AA26*$AE26)</f>
        <v>0</v>
      </c>
      <c r="AQ26" s="2">
        <f t="shared" ref="AQ26" si="228">(M26*$P26)+(AB26*$AE26)</f>
        <v>0</v>
      </c>
      <c r="AR26" s="2">
        <f t="shared" ref="AR26" si="229">(N26*$P26)+(AC26*$AE26)</f>
        <v>0</v>
      </c>
      <c r="AS26" s="21">
        <f t="shared" ref="AS26" si="230">(O26*$P26)+(AD26*$AE26)</f>
        <v>0</v>
      </c>
      <c r="AT26" s="34">
        <f t="shared" ref="AT26" si="231">P26+AE26</f>
        <v>0.25</v>
      </c>
      <c r="AU26" s="35">
        <f t="shared" si="203"/>
        <v>25</v>
      </c>
      <c r="AV26" s="36" t="s">
        <v>191</v>
      </c>
    </row>
    <row r="27" spans="1:48" s="37" customFormat="1" ht="33" customHeight="1" x14ac:dyDescent="0.25">
      <c r="A27" s="2" t="s">
        <v>828</v>
      </c>
      <c r="B27" s="66" t="s">
        <v>829</v>
      </c>
      <c r="C27" s="2">
        <v>15</v>
      </c>
      <c r="D27" s="2">
        <v>22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1</v>
      </c>
      <c r="Q27" s="66" t="s">
        <v>191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4"/>
      <c r="AG27" s="2">
        <f t="shared" ref="AG27" si="232">(C27*$P27)+(R27*$AE27)</f>
        <v>15</v>
      </c>
      <c r="AH27" s="2">
        <f t="shared" ref="AH27" si="233">(D27*$P27)+(S27*$AE27)</f>
        <v>22</v>
      </c>
      <c r="AI27" s="2">
        <f t="shared" ref="AI27" si="234">(E27*$P27)+(T27*$AE27)</f>
        <v>1</v>
      </c>
      <c r="AJ27" s="2">
        <f t="shared" ref="AJ27" si="235">(F27*$P27)+(U27*$AE27)</f>
        <v>0</v>
      </c>
      <c r="AK27" s="2">
        <f t="shared" ref="AK27" si="236">(G27*$P27)+(V27*$AE27)</f>
        <v>0</v>
      </c>
      <c r="AL27" s="2">
        <f t="shared" ref="AL27" si="237">(H27*$P27)+(W27*$AE27)</f>
        <v>0</v>
      </c>
      <c r="AM27" s="2">
        <f t="shared" ref="AM27" si="238">(I27*$P27)+(X27*$AE27)</f>
        <v>0</v>
      </c>
      <c r="AN27" s="2">
        <f t="shared" ref="AN27" si="239">(J27*$P27)+(Y27*$AE27)</f>
        <v>0</v>
      </c>
      <c r="AO27" s="2">
        <f t="shared" ref="AO27" si="240">(K27*$P27)+(Z27*$AE27)</f>
        <v>0</v>
      </c>
      <c r="AP27" s="17">
        <f t="shared" ref="AP27" si="241">(L27*$P27)+(AA27*$AE27)</f>
        <v>0</v>
      </c>
      <c r="AQ27" s="2">
        <f t="shared" ref="AQ27" si="242">(M27*$P27)+(AB27*$AE27)</f>
        <v>0</v>
      </c>
      <c r="AR27" s="2">
        <f t="shared" ref="AR27" si="243">(N27*$P27)+(AC27*$AE27)</f>
        <v>0</v>
      </c>
      <c r="AS27" s="21">
        <f t="shared" ref="AS27" si="244">(O27*$P27)+(AD27*$AE27)</f>
        <v>0</v>
      </c>
      <c r="AT27" s="34">
        <f t="shared" ref="AT27" si="245">P27+AE27</f>
        <v>1</v>
      </c>
      <c r="AU27" s="35">
        <f t="shared" ref="AU27" si="246">$AT27*100</f>
        <v>100</v>
      </c>
      <c r="AV27" s="36" t="s">
        <v>191</v>
      </c>
    </row>
    <row r="28" spans="1:48" s="37" customFormat="1" ht="33" customHeight="1" x14ac:dyDescent="0.25">
      <c r="A28" s="2" t="s">
        <v>792</v>
      </c>
      <c r="B28" s="66" t="s">
        <v>791</v>
      </c>
      <c r="C28" s="2">
        <v>15</v>
      </c>
      <c r="D28" s="2">
        <v>11</v>
      </c>
      <c r="E28" s="2">
        <v>1</v>
      </c>
      <c r="F28" s="2">
        <v>2</v>
      </c>
      <c r="G28" s="2">
        <v>0</v>
      </c>
      <c r="H28" s="2">
        <v>1</v>
      </c>
      <c r="I28" s="2">
        <v>1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17">
        <v>4.0000000000000002E-4</v>
      </c>
      <c r="Q28" s="66" t="s">
        <v>191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4"/>
      <c r="AG28" s="2">
        <f t="shared" si="189"/>
        <v>6.0000000000000001E-3</v>
      </c>
      <c r="AH28" s="2">
        <f t="shared" si="190"/>
        <v>4.4000000000000003E-3</v>
      </c>
      <c r="AI28" s="2">
        <f t="shared" si="191"/>
        <v>4.0000000000000002E-4</v>
      </c>
      <c r="AJ28" s="2">
        <f t="shared" si="192"/>
        <v>8.0000000000000004E-4</v>
      </c>
      <c r="AK28" s="2">
        <f t="shared" si="193"/>
        <v>0</v>
      </c>
      <c r="AL28" s="2">
        <f t="shared" si="194"/>
        <v>4.0000000000000002E-4</v>
      </c>
      <c r="AM28" s="2">
        <f t="shared" si="195"/>
        <v>4.0000000000000002E-4</v>
      </c>
      <c r="AN28" s="2">
        <f t="shared" si="196"/>
        <v>1.2000000000000001E-3</v>
      </c>
      <c r="AO28" s="2">
        <f t="shared" si="197"/>
        <v>0</v>
      </c>
      <c r="AP28" s="17">
        <f t="shared" si="198"/>
        <v>0</v>
      </c>
      <c r="AQ28" s="2">
        <f t="shared" si="199"/>
        <v>0</v>
      </c>
      <c r="AR28" s="2">
        <f t="shared" si="200"/>
        <v>0</v>
      </c>
      <c r="AS28" s="21">
        <f t="shared" si="201"/>
        <v>0</v>
      </c>
      <c r="AT28" s="34">
        <f t="shared" si="202"/>
        <v>4.0000000000000002E-4</v>
      </c>
      <c r="AU28" s="35">
        <f t="shared" si="203"/>
        <v>0.04</v>
      </c>
      <c r="AV28" s="36" t="s">
        <v>296</v>
      </c>
    </row>
    <row r="29" spans="1:48" s="37" customFormat="1" ht="33" customHeight="1" x14ac:dyDescent="0.25">
      <c r="A29" s="2" t="s">
        <v>793</v>
      </c>
      <c r="B29" s="66" t="s">
        <v>791</v>
      </c>
      <c r="C29" s="2">
        <v>15</v>
      </c>
      <c r="D29" s="2">
        <v>11</v>
      </c>
      <c r="E29" s="2">
        <v>1</v>
      </c>
      <c r="F29" s="2">
        <v>2</v>
      </c>
      <c r="G29" s="2">
        <v>0</v>
      </c>
      <c r="H29" s="2">
        <v>1</v>
      </c>
      <c r="I29" s="2">
        <v>1</v>
      </c>
      <c r="J29" s="2">
        <v>3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17">
        <v>0.1</v>
      </c>
      <c r="Q29" s="66" t="s">
        <v>191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4"/>
      <c r="AG29" s="2">
        <f t="shared" si="189"/>
        <v>1.5</v>
      </c>
      <c r="AH29" s="2">
        <f t="shared" si="190"/>
        <v>1.1000000000000001</v>
      </c>
      <c r="AI29" s="2">
        <f t="shared" si="191"/>
        <v>0.1</v>
      </c>
      <c r="AJ29" s="2">
        <f t="shared" si="192"/>
        <v>0.2</v>
      </c>
      <c r="AK29" s="2">
        <f t="shared" si="193"/>
        <v>0</v>
      </c>
      <c r="AL29" s="2">
        <f t="shared" si="194"/>
        <v>0.1</v>
      </c>
      <c r="AM29" s="2">
        <f t="shared" si="195"/>
        <v>0.1</v>
      </c>
      <c r="AN29" s="2">
        <f t="shared" si="196"/>
        <v>0.30000000000000004</v>
      </c>
      <c r="AO29" s="2">
        <f t="shared" si="197"/>
        <v>0</v>
      </c>
      <c r="AP29" s="17">
        <f t="shared" si="198"/>
        <v>0</v>
      </c>
      <c r="AQ29" s="2">
        <f t="shared" si="199"/>
        <v>0</v>
      </c>
      <c r="AR29" s="2">
        <f t="shared" si="200"/>
        <v>0</v>
      </c>
      <c r="AS29" s="21">
        <f t="shared" si="201"/>
        <v>0</v>
      </c>
      <c r="AT29" s="34">
        <f t="shared" si="202"/>
        <v>0.1</v>
      </c>
      <c r="AU29" s="35">
        <f t="shared" si="203"/>
        <v>10</v>
      </c>
      <c r="AV29" s="36" t="s">
        <v>794</v>
      </c>
    </row>
    <row r="30" spans="1:48" s="37" customFormat="1" ht="33" customHeight="1" x14ac:dyDescent="0.25">
      <c r="A30" s="2" t="s">
        <v>853</v>
      </c>
      <c r="B30" s="66" t="s">
        <v>191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66" t="s">
        <v>191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4"/>
      <c r="AG30" s="2">
        <f t="shared" ref="AG30" si="247">(C30*$P30)+(R30*$AE30)</f>
        <v>0</v>
      </c>
      <c r="AH30" s="2">
        <f t="shared" ref="AH30" si="248">(D30*$P30)+(S30*$AE30)</f>
        <v>0</v>
      </c>
      <c r="AI30" s="2">
        <f t="shared" ref="AI30" si="249">(E30*$P30)+(T30*$AE30)</f>
        <v>0</v>
      </c>
      <c r="AJ30" s="2">
        <f t="shared" ref="AJ30" si="250">(F30*$P30)+(U30*$AE30)</f>
        <v>0</v>
      </c>
      <c r="AK30" s="2">
        <f t="shared" ref="AK30" si="251">(G30*$P30)+(V30*$AE30)</f>
        <v>0</v>
      </c>
      <c r="AL30" s="2">
        <f t="shared" ref="AL30" si="252">(H30*$P30)+(W30*$AE30)</f>
        <v>0</v>
      </c>
      <c r="AM30" s="2">
        <f t="shared" ref="AM30" si="253">(I30*$P30)+(X30*$AE30)</f>
        <v>0</v>
      </c>
      <c r="AN30" s="2">
        <f t="shared" ref="AN30" si="254">(J30*$P30)+(Y30*$AE30)</f>
        <v>0</v>
      </c>
      <c r="AO30" s="2">
        <f t="shared" ref="AO30" si="255">(K30*$P30)+(Z30*$AE30)</f>
        <v>0</v>
      </c>
      <c r="AP30" s="17">
        <f t="shared" ref="AP30" si="256">(L30*$P30)+(AA30*$AE30)</f>
        <v>0</v>
      </c>
      <c r="AQ30" s="2">
        <f t="shared" ref="AQ30" si="257">(M30*$P30)+(AB30*$AE30)</f>
        <v>0</v>
      </c>
      <c r="AR30" s="2">
        <f t="shared" ref="AR30" si="258">(N30*$P30)+(AC30*$AE30)</f>
        <v>0</v>
      </c>
      <c r="AS30" s="21">
        <f t="shared" ref="AS30" si="259">(O30*$P30)+(AD30*$AE30)</f>
        <v>0</v>
      </c>
      <c r="AT30" s="34">
        <f t="shared" ref="AT30" si="260">P30+AE30</f>
        <v>0</v>
      </c>
      <c r="AU30" s="35">
        <f t="shared" ref="AU30" si="261">$AT30*100</f>
        <v>0</v>
      </c>
      <c r="AV30" s="36" t="s">
        <v>852</v>
      </c>
    </row>
    <row r="31" spans="1:48" s="37" customFormat="1" ht="33" customHeight="1" x14ac:dyDescent="0.25">
      <c r="A31" s="2" t="s">
        <v>830</v>
      </c>
      <c r="B31" s="66" t="s">
        <v>191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66" t="s">
        <v>191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4"/>
      <c r="AG31" s="2">
        <f t="shared" ref="AG31" si="262">(C31*$P31)+(R31*$AE31)</f>
        <v>0</v>
      </c>
      <c r="AH31" s="2">
        <f t="shared" ref="AH31" si="263">(D31*$P31)+(S31*$AE31)</f>
        <v>0</v>
      </c>
      <c r="AI31" s="2">
        <f t="shared" ref="AI31" si="264">(E31*$P31)+(T31*$AE31)</f>
        <v>0</v>
      </c>
      <c r="AJ31" s="2">
        <f t="shared" ref="AJ31" si="265">(F31*$P31)+(U31*$AE31)</f>
        <v>0</v>
      </c>
      <c r="AK31" s="2">
        <f t="shared" ref="AK31" si="266">(G31*$P31)+(V31*$AE31)</f>
        <v>0</v>
      </c>
      <c r="AL31" s="2">
        <f t="shared" ref="AL31" si="267">(H31*$P31)+(W31*$AE31)</f>
        <v>0</v>
      </c>
      <c r="AM31" s="2">
        <f t="shared" ref="AM31" si="268">(I31*$P31)+(X31*$AE31)</f>
        <v>0</v>
      </c>
      <c r="AN31" s="2">
        <f t="shared" ref="AN31" si="269">(J31*$P31)+(Y31*$AE31)</f>
        <v>0</v>
      </c>
      <c r="AO31" s="2">
        <f t="shared" ref="AO31" si="270">(K31*$P31)+(Z31*$AE31)</f>
        <v>0</v>
      </c>
      <c r="AP31" s="17">
        <f t="shared" ref="AP31" si="271">(L31*$P31)+(AA31*$AE31)</f>
        <v>0</v>
      </c>
      <c r="AQ31" s="2">
        <f t="shared" ref="AQ31" si="272">(M31*$P31)+(AB31*$AE31)</f>
        <v>0</v>
      </c>
      <c r="AR31" s="2">
        <f t="shared" ref="AR31" si="273">(N31*$P31)+(AC31*$AE31)</f>
        <v>0</v>
      </c>
      <c r="AS31" s="21">
        <f t="shared" ref="AS31" si="274">(O31*$P31)+(AD31*$AE31)</f>
        <v>0</v>
      </c>
      <c r="AT31" s="34">
        <f t="shared" ref="AT31" si="275">P31+AE31</f>
        <v>0</v>
      </c>
      <c r="AU31" s="35">
        <f t="shared" ref="AU31" si="276">$AT31*100</f>
        <v>0</v>
      </c>
      <c r="AV31" s="36" t="s">
        <v>831</v>
      </c>
    </row>
    <row r="32" spans="1:48" s="37" customFormat="1" ht="33" customHeight="1" x14ac:dyDescent="0.25">
      <c r="A32" s="2" t="s">
        <v>809</v>
      </c>
      <c r="B32" s="66" t="s">
        <v>804</v>
      </c>
      <c r="C32" s="2">
        <v>0</v>
      </c>
      <c r="D32" s="2">
        <v>3</v>
      </c>
      <c r="E32" s="2">
        <v>3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17">
        <v>0.15</v>
      </c>
      <c r="Q32" s="67" t="s">
        <v>810</v>
      </c>
      <c r="R32" s="2">
        <v>30</v>
      </c>
      <c r="S32" s="2">
        <v>56</v>
      </c>
      <c r="T32" s="2">
        <v>8</v>
      </c>
      <c r="U32" s="2">
        <v>0</v>
      </c>
      <c r="V32" s="2">
        <v>2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0.13</v>
      </c>
      <c r="AF32" s="24"/>
      <c r="AG32" s="2">
        <f t="shared" ref="AG32" si="277">(C32*$P32)+(R32*$AE32)</f>
        <v>3.9000000000000004</v>
      </c>
      <c r="AH32" s="2">
        <f t="shared" ref="AH32" si="278">(D32*$P32)+(S32*$AE32)</f>
        <v>7.73</v>
      </c>
      <c r="AI32" s="2">
        <f t="shared" ref="AI32" si="279">(E32*$P32)+(T32*$AE32)</f>
        <v>1.49</v>
      </c>
      <c r="AJ32" s="2">
        <f t="shared" ref="AJ32" si="280">(F32*$P32)+(U32*$AE32)</f>
        <v>0</v>
      </c>
      <c r="AK32" s="2">
        <f t="shared" ref="AK32" si="281">(G32*$P32)+(V32*$AE32)</f>
        <v>0.26</v>
      </c>
      <c r="AL32" s="2">
        <f t="shared" ref="AL32" si="282">(H32*$P32)+(W32*$AE32)</f>
        <v>0</v>
      </c>
      <c r="AM32" s="2">
        <f t="shared" ref="AM32" si="283">(I32*$P32)+(X32*$AE32)</f>
        <v>0</v>
      </c>
      <c r="AN32" s="2">
        <f t="shared" ref="AN32" si="284">(J32*$P32)+(Y32*$AE32)</f>
        <v>0</v>
      </c>
      <c r="AO32" s="2">
        <f t="shared" ref="AO32" si="285">(K32*$P32)+(Z32*$AE32)</f>
        <v>0</v>
      </c>
      <c r="AP32" s="17">
        <f t="shared" ref="AP32" si="286">(L32*$P32)+(AA32*$AE32)</f>
        <v>0</v>
      </c>
      <c r="AQ32" s="2">
        <f t="shared" ref="AQ32" si="287">(M32*$P32)+(AB32*$AE32)</f>
        <v>0</v>
      </c>
      <c r="AR32" s="2">
        <f t="shared" ref="AR32" si="288">(N32*$P32)+(AC32*$AE32)</f>
        <v>0</v>
      </c>
      <c r="AS32" s="21">
        <f t="shared" ref="AS32" si="289">(O32*$P32)+(AD32*$AE32)</f>
        <v>0</v>
      </c>
      <c r="AT32" s="34">
        <f t="shared" ref="AT32" si="290">P32+AE32</f>
        <v>0.28000000000000003</v>
      </c>
      <c r="AU32" s="35">
        <f t="shared" si="203"/>
        <v>28.000000000000004</v>
      </c>
      <c r="AV32" s="36"/>
    </row>
    <row r="33" spans="1:48" s="37" customFormat="1" ht="33" customHeight="1" x14ac:dyDescent="0.25">
      <c r="A33" s="2" t="s">
        <v>811</v>
      </c>
      <c r="B33" s="66" t="s">
        <v>804</v>
      </c>
      <c r="C33" s="2">
        <v>0</v>
      </c>
      <c r="D33" s="2">
        <v>3</v>
      </c>
      <c r="E33" s="2">
        <v>3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17">
        <v>0.1</v>
      </c>
      <c r="Q33" s="66" t="s">
        <v>191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4"/>
      <c r="AG33" s="2">
        <f t="shared" ref="AG33" si="291">(C33*$P33)+(R33*$AE33)</f>
        <v>0</v>
      </c>
      <c r="AH33" s="2">
        <f t="shared" ref="AH33" si="292">(D33*$P33)+(S33*$AE33)</f>
        <v>0.30000000000000004</v>
      </c>
      <c r="AI33" s="2">
        <f t="shared" ref="AI33" si="293">(E33*$P33)+(T33*$AE33)</f>
        <v>0.30000000000000004</v>
      </c>
      <c r="AJ33" s="2">
        <f t="shared" ref="AJ33" si="294">(F33*$P33)+(U33*$AE33)</f>
        <v>0</v>
      </c>
      <c r="AK33" s="2">
        <f t="shared" ref="AK33" si="295">(G33*$P33)+(V33*$AE33)</f>
        <v>0</v>
      </c>
      <c r="AL33" s="2">
        <f t="shared" ref="AL33" si="296">(H33*$P33)+(W33*$AE33)</f>
        <v>0</v>
      </c>
      <c r="AM33" s="2">
        <f t="shared" ref="AM33" si="297">(I33*$P33)+(X33*$AE33)</f>
        <v>0</v>
      </c>
      <c r="AN33" s="2">
        <f t="shared" ref="AN33" si="298">(J33*$P33)+(Y33*$AE33)</f>
        <v>0</v>
      </c>
      <c r="AO33" s="2">
        <f t="shared" ref="AO33" si="299">(K33*$P33)+(Z33*$AE33)</f>
        <v>0</v>
      </c>
      <c r="AP33" s="17">
        <f t="shared" ref="AP33" si="300">(L33*$P33)+(AA33*$AE33)</f>
        <v>0</v>
      </c>
      <c r="AQ33" s="2">
        <f t="shared" ref="AQ33" si="301">(M33*$P33)+(AB33*$AE33)</f>
        <v>0</v>
      </c>
      <c r="AR33" s="2">
        <f t="shared" ref="AR33" si="302">(N33*$P33)+(AC33*$AE33)</f>
        <v>0</v>
      </c>
      <c r="AS33" s="21">
        <f t="shared" ref="AS33" si="303">(O33*$P33)+(AD33*$AE33)</f>
        <v>0</v>
      </c>
      <c r="AT33" s="34">
        <f t="shared" ref="AT33" si="304">P33+AE33</f>
        <v>0.1</v>
      </c>
      <c r="AU33" s="35">
        <f t="shared" ref="AU33:AU37" si="305">$AT33*100</f>
        <v>10</v>
      </c>
      <c r="AV33" s="36" t="s">
        <v>191</v>
      </c>
    </row>
    <row r="34" spans="1:48" s="37" customFormat="1" ht="33" customHeight="1" x14ac:dyDescent="0.25">
      <c r="A34" s="2" t="s">
        <v>812</v>
      </c>
      <c r="B34" s="66" t="s">
        <v>813</v>
      </c>
      <c r="C34" s="2">
        <v>0</v>
      </c>
      <c r="D34" s="2">
        <v>14</v>
      </c>
      <c r="E34" s="2">
        <v>11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1</v>
      </c>
      <c r="O34" s="2">
        <v>0</v>
      </c>
      <c r="P34" s="17">
        <v>0.15</v>
      </c>
      <c r="Q34" s="66" t="s">
        <v>191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4"/>
      <c r="AG34" s="2">
        <f t="shared" ref="AG34" si="306">(C34*$P34)+(R34*$AE34)</f>
        <v>0</v>
      </c>
      <c r="AH34" s="2">
        <f t="shared" ref="AH34" si="307">(D34*$P34)+(S34*$AE34)</f>
        <v>2.1</v>
      </c>
      <c r="AI34" s="2">
        <f t="shared" ref="AI34" si="308">(E34*$P34)+(T34*$AE34)</f>
        <v>1.65</v>
      </c>
      <c r="AJ34" s="2">
        <f t="shared" ref="AJ34" si="309">(F34*$P34)+(U34*$AE34)</f>
        <v>0</v>
      </c>
      <c r="AK34" s="2">
        <f t="shared" ref="AK34" si="310">(G34*$P34)+(V34*$AE34)</f>
        <v>0.15</v>
      </c>
      <c r="AL34" s="2">
        <f t="shared" ref="AL34" si="311">(H34*$P34)+(W34*$AE34)</f>
        <v>0</v>
      </c>
      <c r="AM34" s="2">
        <f t="shared" ref="AM34" si="312">(I34*$P34)+(X34*$AE34)</f>
        <v>0</v>
      </c>
      <c r="AN34" s="2">
        <f t="shared" ref="AN34" si="313">(J34*$P34)+(Y34*$AE34)</f>
        <v>0</v>
      </c>
      <c r="AO34" s="2">
        <f t="shared" ref="AO34" si="314">(K34*$P34)+(Z34*$AE34)</f>
        <v>0</v>
      </c>
      <c r="AP34" s="17">
        <f t="shared" ref="AP34" si="315">(L34*$P34)+(AA34*$AE34)</f>
        <v>0</v>
      </c>
      <c r="AQ34" s="2">
        <f t="shared" ref="AQ34" si="316">(M34*$P34)+(AB34*$AE34)</f>
        <v>0</v>
      </c>
      <c r="AR34" s="2">
        <f t="shared" ref="AR34" si="317">(N34*$P34)+(AC34*$AE34)</f>
        <v>0.15</v>
      </c>
      <c r="AS34" s="21">
        <f t="shared" ref="AS34" si="318">(O34*$P34)+(AD34*$AE34)</f>
        <v>0</v>
      </c>
      <c r="AT34" s="34">
        <f t="shared" ref="AT34" si="319">P34+AE34</f>
        <v>0.15</v>
      </c>
      <c r="AU34" s="35">
        <f t="shared" si="305"/>
        <v>15</v>
      </c>
      <c r="AV34" s="36" t="s">
        <v>191</v>
      </c>
    </row>
    <row r="35" spans="1:48" s="37" customFormat="1" ht="33" customHeight="1" x14ac:dyDescent="0.25">
      <c r="A35" s="2" t="s">
        <v>837</v>
      </c>
      <c r="B35" s="66" t="s">
        <v>838</v>
      </c>
      <c r="C35" s="2">
        <v>2</v>
      </c>
      <c r="D35" s="2">
        <v>6</v>
      </c>
      <c r="E35" s="2">
        <v>1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17">
        <v>0.1</v>
      </c>
      <c r="Q35" s="66" t="s">
        <v>191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4"/>
      <c r="AG35" s="2">
        <f t="shared" ref="AG35" si="320">(C35*$P35)+(R35*$AE35)</f>
        <v>0.2</v>
      </c>
      <c r="AH35" s="2">
        <f t="shared" ref="AH35" si="321">(D35*$P35)+(S35*$AE35)</f>
        <v>0.60000000000000009</v>
      </c>
      <c r="AI35" s="2">
        <f t="shared" ref="AI35" si="322">(E35*$P35)+(T35*$AE35)</f>
        <v>0.1</v>
      </c>
      <c r="AJ35" s="2">
        <f t="shared" ref="AJ35" si="323">(F35*$P35)+(U35*$AE35)</f>
        <v>0</v>
      </c>
      <c r="AK35" s="2">
        <f t="shared" ref="AK35" si="324">(G35*$P35)+(V35*$AE35)</f>
        <v>0</v>
      </c>
      <c r="AL35" s="2">
        <f t="shared" ref="AL35" si="325">(H35*$P35)+(W35*$AE35)</f>
        <v>0</v>
      </c>
      <c r="AM35" s="2">
        <f t="shared" ref="AM35" si="326">(I35*$P35)+(X35*$AE35)</f>
        <v>0</v>
      </c>
      <c r="AN35" s="2">
        <f t="shared" ref="AN35" si="327">(J35*$P35)+(Y35*$AE35)</f>
        <v>0</v>
      </c>
      <c r="AO35" s="2">
        <f t="shared" ref="AO35" si="328">(K35*$P35)+(Z35*$AE35)</f>
        <v>0</v>
      </c>
      <c r="AP35" s="17">
        <f t="shared" ref="AP35" si="329">(L35*$P35)+(AA35*$AE35)</f>
        <v>0</v>
      </c>
      <c r="AQ35" s="2">
        <f t="shared" ref="AQ35" si="330">(M35*$P35)+(AB35*$AE35)</f>
        <v>0</v>
      </c>
      <c r="AR35" s="2">
        <f t="shared" ref="AR35" si="331">(N35*$P35)+(AC35*$AE35)</f>
        <v>0</v>
      </c>
      <c r="AS35" s="21">
        <f t="shared" ref="AS35" si="332">(O35*$P35)+(AD35*$AE35)</f>
        <v>0</v>
      </c>
      <c r="AT35" s="34">
        <f t="shared" ref="AT35" si="333">P35+AE35</f>
        <v>0.1</v>
      </c>
      <c r="AU35" s="35">
        <f t="shared" si="305"/>
        <v>10</v>
      </c>
      <c r="AV35" s="36" t="s">
        <v>191</v>
      </c>
    </row>
    <row r="36" spans="1:48" s="37" customFormat="1" ht="33" customHeight="1" x14ac:dyDescent="0.25">
      <c r="A36" s="2" t="s">
        <v>814</v>
      </c>
      <c r="B36" s="66" t="s">
        <v>191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66" t="s">
        <v>191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4"/>
      <c r="AG36" s="2">
        <f t="shared" ref="AG36:AG37" si="334">(C36*$P36)+(R36*$AE36)</f>
        <v>0</v>
      </c>
      <c r="AH36" s="2">
        <f t="shared" ref="AH36:AH37" si="335">(D36*$P36)+(S36*$AE36)</f>
        <v>0</v>
      </c>
      <c r="AI36" s="2">
        <f t="shared" ref="AI36:AI37" si="336">(E36*$P36)+(T36*$AE36)</f>
        <v>0</v>
      </c>
      <c r="AJ36" s="2">
        <f t="shared" ref="AJ36:AJ37" si="337">(F36*$P36)+(U36*$AE36)</f>
        <v>0</v>
      </c>
      <c r="AK36" s="2">
        <f t="shared" ref="AK36:AK37" si="338">(G36*$P36)+(V36*$AE36)</f>
        <v>0</v>
      </c>
      <c r="AL36" s="2">
        <f t="shared" ref="AL36:AL37" si="339">(H36*$P36)+(W36*$AE36)</f>
        <v>0</v>
      </c>
      <c r="AM36" s="2">
        <f t="shared" ref="AM36:AM37" si="340">(I36*$P36)+(X36*$AE36)</f>
        <v>0</v>
      </c>
      <c r="AN36" s="2">
        <f t="shared" ref="AN36:AN37" si="341">(J36*$P36)+(Y36*$AE36)</f>
        <v>0</v>
      </c>
      <c r="AO36" s="2">
        <f t="shared" ref="AO36:AO37" si="342">(K36*$P36)+(Z36*$AE36)</f>
        <v>0</v>
      </c>
      <c r="AP36" s="17">
        <f t="shared" ref="AP36:AP37" si="343">(L36*$P36)+(AA36*$AE36)</f>
        <v>0</v>
      </c>
      <c r="AQ36" s="2">
        <f t="shared" ref="AQ36:AQ37" si="344">(M36*$P36)+(AB36*$AE36)</f>
        <v>0</v>
      </c>
      <c r="AR36" s="2">
        <f t="shared" ref="AR36:AR37" si="345">(N36*$P36)+(AC36*$AE36)</f>
        <v>0</v>
      </c>
      <c r="AS36" s="21">
        <f t="shared" ref="AS36:AS37" si="346">(O36*$P36)+(AD36*$AE36)</f>
        <v>0</v>
      </c>
      <c r="AT36" s="34">
        <f t="shared" ref="AT36:AT37" si="347">P36+AE36</f>
        <v>0</v>
      </c>
      <c r="AU36" s="35">
        <f t="shared" si="305"/>
        <v>0</v>
      </c>
      <c r="AV36" s="36" t="s">
        <v>191</v>
      </c>
    </row>
    <row r="37" spans="1:48" s="37" customFormat="1" ht="33" customHeight="1" x14ac:dyDescent="0.25">
      <c r="A37" s="2" t="s">
        <v>815</v>
      </c>
      <c r="B37" s="66" t="s">
        <v>816</v>
      </c>
      <c r="C37" s="2">
        <v>25</v>
      </c>
      <c r="D37" s="2">
        <v>47</v>
      </c>
      <c r="E37" s="2">
        <v>6</v>
      </c>
      <c r="F37" s="2">
        <v>1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0.1</v>
      </c>
      <c r="Q37" s="66" t="s">
        <v>817</v>
      </c>
      <c r="R37" s="2">
        <v>0</v>
      </c>
      <c r="S37" s="2">
        <v>3</v>
      </c>
      <c r="T37" s="2">
        <v>4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1</v>
      </c>
      <c r="AA37" s="2">
        <v>0</v>
      </c>
      <c r="AB37" s="2">
        <v>0</v>
      </c>
      <c r="AC37" s="2">
        <v>0</v>
      </c>
      <c r="AD37" s="2">
        <v>0</v>
      </c>
      <c r="AE37" s="2">
        <v>0.25</v>
      </c>
      <c r="AF37" s="24"/>
      <c r="AG37" s="2">
        <f t="shared" si="334"/>
        <v>2.5</v>
      </c>
      <c r="AH37" s="2">
        <f t="shared" si="335"/>
        <v>5.45</v>
      </c>
      <c r="AI37" s="2">
        <f t="shared" si="336"/>
        <v>1.6</v>
      </c>
      <c r="AJ37" s="2">
        <f t="shared" si="337"/>
        <v>0.1</v>
      </c>
      <c r="AK37" s="2">
        <f t="shared" si="338"/>
        <v>0.1</v>
      </c>
      <c r="AL37" s="2">
        <f t="shared" si="339"/>
        <v>0</v>
      </c>
      <c r="AM37" s="2">
        <f t="shared" si="340"/>
        <v>0</v>
      </c>
      <c r="AN37" s="2">
        <f t="shared" si="341"/>
        <v>0</v>
      </c>
      <c r="AO37" s="2">
        <f t="shared" si="342"/>
        <v>0.25</v>
      </c>
      <c r="AP37" s="17">
        <f t="shared" si="343"/>
        <v>0</v>
      </c>
      <c r="AQ37" s="2">
        <f t="shared" si="344"/>
        <v>0</v>
      </c>
      <c r="AR37" s="2">
        <f t="shared" si="345"/>
        <v>0</v>
      </c>
      <c r="AS37" s="21">
        <f t="shared" si="346"/>
        <v>0</v>
      </c>
      <c r="AT37" s="34">
        <f t="shared" si="347"/>
        <v>0.35</v>
      </c>
      <c r="AU37" s="35">
        <f t="shared" si="305"/>
        <v>35</v>
      </c>
      <c r="AV37" s="36" t="s">
        <v>296</v>
      </c>
    </row>
    <row r="38" spans="1:48" s="37" customFormat="1" ht="33" customHeight="1" x14ac:dyDescent="0.25">
      <c r="A38" s="2" t="s">
        <v>795</v>
      </c>
      <c r="B38" s="66" t="s">
        <v>796</v>
      </c>
      <c r="C38" s="2">
        <v>36</v>
      </c>
      <c r="D38" s="2">
        <v>70</v>
      </c>
      <c r="E38" s="2">
        <v>4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17">
        <v>0.1</v>
      </c>
      <c r="Q38" s="66" t="s">
        <v>191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4"/>
      <c r="AG38" s="2">
        <f t="shared" ref="AG38:AG48" si="348">(C38*$P38)+(R38*$AE38)</f>
        <v>3.6</v>
      </c>
      <c r="AH38" s="2">
        <f t="shared" ref="AH38:AH48" si="349">(D38*$P38)+(S38*$AE38)</f>
        <v>7</v>
      </c>
      <c r="AI38" s="2">
        <f t="shared" ref="AI38:AI48" si="350">(E38*$P38)+(T38*$AE38)</f>
        <v>0.4</v>
      </c>
      <c r="AJ38" s="2">
        <f t="shared" ref="AJ38:AJ48" si="351">(F38*$P38)+(U38*$AE38)</f>
        <v>0</v>
      </c>
      <c r="AK38" s="2">
        <f t="shared" ref="AK38:AK48" si="352">(G38*$P38)+(V38*$AE38)</f>
        <v>0</v>
      </c>
      <c r="AL38" s="2">
        <f t="shared" ref="AL38:AL48" si="353">(H38*$P38)+(W38*$AE38)</f>
        <v>0</v>
      </c>
      <c r="AM38" s="2">
        <f t="shared" ref="AM38:AM48" si="354">(I38*$P38)+(X38*$AE38)</f>
        <v>0</v>
      </c>
      <c r="AN38" s="2">
        <f t="shared" ref="AN38:AN48" si="355">(J38*$P38)+(Y38*$AE38)</f>
        <v>0</v>
      </c>
      <c r="AO38" s="2">
        <f t="shared" ref="AO38:AO48" si="356">(K38*$P38)+(Z38*$AE38)</f>
        <v>0</v>
      </c>
      <c r="AP38" s="17">
        <f t="shared" ref="AP38:AP48" si="357">(L38*$P38)+(AA38*$AE38)</f>
        <v>0</v>
      </c>
      <c r="AQ38" s="2">
        <f t="shared" ref="AQ38:AQ48" si="358">(M38*$P38)+(AB38*$AE38)</f>
        <v>0</v>
      </c>
      <c r="AR38" s="2">
        <f t="shared" ref="AR38:AR48" si="359">(N38*$P38)+(AC38*$AE38)</f>
        <v>0</v>
      </c>
      <c r="AS38" s="21">
        <f t="shared" ref="AS38:AS48" si="360">(O38*$P38)+(AD38*$AE38)</f>
        <v>0</v>
      </c>
      <c r="AT38" s="34">
        <f t="shared" ref="AT38:AT48" si="361">P38+AE38</f>
        <v>0.1</v>
      </c>
      <c r="AU38" s="35">
        <f t="shared" si="203"/>
        <v>10</v>
      </c>
      <c r="AV38" s="36" t="s">
        <v>38</v>
      </c>
    </row>
    <row r="39" spans="1:48" s="37" customFormat="1" ht="33" customHeight="1" x14ac:dyDescent="0.25">
      <c r="A39" s="2" t="s">
        <v>797</v>
      </c>
      <c r="B39" s="66" t="s">
        <v>796</v>
      </c>
      <c r="C39" s="2">
        <v>36</v>
      </c>
      <c r="D39" s="2">
        <v>70</v>
      </c>
      <c r="E39" s="2">
        <v>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17">
        <v>0.1</v>
      </c>
      <c r="Q39" s="66" t="s">
        <v>191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4"/>
      <c r="AG39" s="2">
        <f t="shared" ref="AG39" si="362">(C39*$P39)+(R39*$AE39)</f>
        <v>3.6</v>
      </c>
      <c r="AH39" s="2">
        <f t="shared" ref="AH39" si="363">(D39*$P39)+(S39*$AE39)</f>
        <v>7</v>
      </c>
      <c r="AI39" s="2">
        <f t="shared" ref="AI39" si="364">(E39*$P39)+(T39*$AE39)</f>
        <v>0.4</v>
      </c>
      <c r="AJ39" s="2">
        <f t="shared" ref="AJ39" si="365">(F39*$P39)+(U39*$AE39)</f>
        <v>0</v>
      </c>
      <c r="AK39" s="2">
        <f t="shared" ref="AK39" si="366">(G39*$P39)+(V39*$AE39)</f>
        <v>0</v>
      </c>
      <c r="AL39" s="2">
        <f t="shared" ref="AL39" si="367">(H39*$P39)+(W39*$AE39)</f>
        <v>0</v>
      </c>
      <c r="AM39" s="2">
        <f t="shared" ref="AM39" si="368">(I39*$P39)+(X39*$AE39)</f>
        <v>0</v>
      </c>
      <c r="AN39" s="2">
        <f t="shared" ref="AN39" si="369">(J39*$P39)+(Y39*$AE39)</f>
        <v>0</v>
      </c>
      <c r="AO39" s="2">
        <f t="shared" ref="AO39" si="370">(K39*$P39)+(Z39*$AE39)</f>
        <v>0</v>
      </c>
      <c r="AP39" s="17">
        <f t="shared" ref="AP39" si="371">(L39*$P39)+(AA39*$AE39)</f>
        <v>0</v>
      </c>
      <c r="AQ39" s="2">
        <f t="shared" ref="AQ39" si="372">(M39*$P39)+(AB39*$AE39)</f>
        <v>0</v>
      </c>
      <c r="AR39" s="2">
        <f t="shared" ref="AR39" si="373">(N39*$P39)+(AC39*$AE39)</f>
        <v>0</v>
      </c>
      <c r="AS39" s="21">
        <f t="shared" ref="AS39" si="374">(O39*$P39)+(AD39*$AE39)</f>
        <v>0</v>
      </c>
      <c r="AT39" s="34">
        <f t="shared" ref="AT39" si="375">P39+AE39</f>
        <v>0.1</v>
      </c>
      <c r="AU39" s="35">
        <f t="shared" ref="AU39" si="376">$AT39*100</f>
        <v>10</v>
      </c>
      <c r="AV39" s="36" t="s">
        <v>38</v>
      </c>
    </row>
    <row r="40" spans="1:48" s="37" customFormat="1" ht="33" customHeight="1" x14ac:dyDescent="0.25">
      <c r="A40" s="2" t="s">
        <v>361</v>
      </c>
      <c r="B40" s="66" t="s">
        <v>798</v>
      </c>
      <c r="C40" s="2">
        <v>0</v>
      </c>
      <c r="D40" s="2">
        <v>4</v>
      </c>
      <c r="E40" s="2">
        <v>9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17">
        <v>0.95</v>
      </c>
      <c r="Q40" s="66" t="s">
        <v>191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4"/>
      <c r="AG40" s="2">
        <f t="shared" si="348"/>
        <v>0</v>
      </c>
      <c r="AH40" s="2">
        <f t="shared" si="349"/>
        <v>3.8</v>
      </c>
      <c r="AI40" s="2">
        <f t="shared" si="350"/>
        <v>8.5499999999999989</v>
      </c>
      <c r="AJ40" s="2">
        <f t="shared" si="351"/>
        <v>0</v>
      </c>
      <c r="AK40" s="2">
        <f t="shared" si="352"/>
        <v>0</v>
      </c>
      <c r="AL40" s="2">
        <f t="shared" si="353"/>
        <v>0</v>
      </c>
      <c r="AM40" s="2">
        <f t="shared" si="354"/>
        <v>0</v>
      </c>
      <c r="AN40" s="2">
        <f t="shared" si="355"/>
        <v>0</v>
      </c>
      <c r="AO40" s="2">
        <f t="shared" si="356"/>
        <v>0</v>
      </c>
      <c r="AP40" s="17">
        <f t="shared" si="357"/>
        <v>0</v>
      </c>
      <c r="AQ40" s="2">
        <f t="shared" si="358"/>
        <v>0</v>
      </c>
      <c r="AR40" s="2">
        <f t="shared" si="359"/>
        <v>0</v>
      </c>
      <c r="AS40" s="21">
        <f t="shared" si="360"/>
        <v>0</v>
      </c>
      <c r="AT40" s="34">
        <f t="shared" si="361"/>
        <v>0.95</v>
      </c>
      <c r="AU40" s="35">
        <f t="shared" si="203"/>
        <v>95</v>
      </c>
      <c r="AV40" s="36" t="s">
        <v>38</v>
      </c>
    </row>
    <row r="41" spans="1:48" s="37" customFormat="1" ht="33" customHeight="1" x14ac:dyDescent="0.25">
      <c r="A41" s="2" t="s">
        <v>839</v>
      </c>
      <c r="B41" s="66" t="s">
        <v>836</v>
      </c>
      <c r="C41" s="2">
        <v>31</v>
      </c>
      <c r="D41" s="2">
        <v>23</v>
      </c>
      <c r="E41" s="2">
        <v>3</v>
      </c>
      <c r="F41" s="2">
        <v>0</v>
      </c>
      <c r="G41" s="2">
        <v>0</v>
      </c>
      <c r="H41" s="2">
        <v>0</v>
      </c>
      <c r="I41" s="2">
        <v>1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17">
        <v>2.0000000000000001E-4</v>
      </c>
      <c r="Q41" s="66" t="s">
        <v>191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4"/>
      <c r="AG41" s="2">
        <f t="shared" ref="AG41" si="377">(C41*$P41)+(R41*$AE41)</f>
        <v>6.2000000000000006E-3</v>
      </c>
      <c r="AH41" s="2">
        <f t="shared" ref="AH41" si="378">(D41*$P41)+(S41*$AE41)</f>
        <v>4.5999999999999999E-3</v>
      </c>
      <c r="AI41" s="2">
        <f t="shared" ref="AI41" si="379">(E41*$P41)+(T41*$AE41)</f>
        <v>6.0000000000000006E-4</v>
      </c>
      <c r="AJ41" s="2">
        <f t="shared" ref="AJ41" si="380">(F41*$P41)+(U41*$AE41)</f>
        <v>0</v>
      </c>
      <c r="AK41" s="2">
        <f t="shared" ref="AK41" si="381">(G41*$P41)+(V41*$AE41)</f>
        <v>0</v>
      </c>
      <c r="AL41" s="2">
        <f t="shared" ref="AL41" si="382">(H41*$P41)+(W41*$AE41)</f>
        <v>0</v>
      </c>
      <c r="AM41" s="2">
        <f t="shared" ref="AM41" si="383">(I41*$P41)+(X41*$AE41)</f>
        <v>2.0000000000000001E-4</v>
      </c>
      <c r="AN41" s="2">
        <f t="shared" ref="AN41" si="384">(J41*$P41)+(Y41*$AE41)</f>
        <v>0</v>
      </c>
      <c r="AO41" s="2">
        <f t="shared" ref="AO41" si="385">(K41*$P41)+(Z41*$AE41)</f>
        <v>0</v>
      </c>
      <c r="AP41" s="17">
        <f t="shared" ref="AP41" si="386">(L41*$P41)+(AA41*$AE41)</f>
        <v>0</v>
      </c>
      <c r="AQ41" s="2">
        <f t="shared" ref="AQ41" si="387">(M41*$P41)+(AB41*$AE41)</f>
        <v>0</v>
      </c>
      <c r="AR41" s="2">
        <f t="shared" ref="AR41" si="388">(N41*$P41)+(AC41*$AE41)</f>
        <v>0</v>
      </c>
      <c r="AS41" s="21">
        <f t="shared" ref="AS41" si="389">(O41*$P41)+(AD41*$AE41)</f>
        <v>0</v>
      </c>
      <c r="AT41" s="34">
        <f t="shared" ref="AT41" si="390">P41+AE41</f>
        <v>2.0000000000000001E-4</v>
      </c>
      <c r="AU41" s="35">
        <f t="shared" ref="AU41:AU42" si="391">$AT41*100</f>
        <v>0.02</v>
      </c>
      <c r="AV41" s="36" t="s">
        <v>191</v>
      </c>
    </row>
    <row r="42" spans="1:48" s="37" customFormat="1" ht="33" customHeight="1" x14ac:dyDescent="0.25">
      <c r="A42" s="2" t="s">
        <v>840</v>
      </c>
      <c r="B42" s="66" t="s">
        <v>841</v>
      </c>
      <c r="C42" s="2">
        <v>31</v>
      </c>
      <c r="D42" s="2">
        <v>23</v>
      </c>
      <c r="E42" s="2">
        <v>3</v>
      </c>
      <c r="F42" s="2">
        <v>0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17">
        <v>2.0000000000000001E-4</v>
      </c>
      <c r="Q42" s="66" t="s">
        <v>191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4"/>
      <c r="AG42" s="2">
        <f t="shared" ref="AG42" si="392">(C42*$P42)+(R42*$AE42)</f>
        <v>6.2000000000000006E-3</v>
      </c>
      <c r="AH42" s="2">
        <f t="shared" ref="AH42" si="393">(D42*$P42)+(S42*$AE42)</f>
        <v>4.5999999999999999E-3</v>
      </c>
      <c r="AI42" s="2">
        <f t="shared" ref="AI42" si="394">(E42*$P42)+(T42*$AE42)</f>
        <v>6.0000000000000006E-4</v>
      </c>
      <c r="AJ42" s="2">
        <f t="shared" ref="AJ42" si="395">(F42*$P42)+(U42*$AE42)</f>
        <v>0</v>
      </c>
      <c r="AK42" s="2">
        <f t="shared" ref="AK42" si="396">(G42*$P42)+(V42*$AE42)</f>
        <v>0</v>
      </c>
      <c r="AL42" s="2">
        <f t="shared" ref="AL42" si="397">(H42*$P42)+(W42*$AE42)</f>
        <v>0</v>
      </c>
      <c r="AM42" s="2">
        <f t="shared" ref="AM42" si="398">(I42*$P42)+(X42*$AE42)</f>
        <v>2.0000000000000001E-4</v>
      </c>
      <c r="AN42" s="2">
        <f t="shared" ref="AN42" si="399">(J42*$P42)+(Y42*$AE42)</f>
        <v>0</v>
      </c>
      <c r="AO42" s="2">
        <f t="shared" ref="AO42" si="400">(K42*$P42)+(Z42*$AE42)</f>
        <v>0</v>
      </c>
      <c r="AP42" s="17">
        <f t="shared" ref="AP42" si="401">(L42*$P42)+(AA42*$AE42)</f>
        <v>0</v>
      </c>
      <c r="AQ42" s="2">
        <f t="shared" ref="AQ42" si="402">(M42*$P42)+(AB42*$AE42)</f>
        <v>0</v>
      </c>
      <c r="AR42" s="2">
        <f t="shared" ref="AR42" si="403">(N42*$P42)+(AC42*$AE42)</f>
        <v>0</v>
      </c>
      <c r="AS42" s="21">
        <f t="shared" ref="AS42" si="404">(O42*$P42)+(AD42*$AE42)</f>
        <v>0</v>
      </c>
      <c r="AT42" s="34">
        <f t="shared" ref="AT42" si="405">P42+AE42</f>
        <v>2.0000000000000001E-4</v>
      </c>
      <c r="AU42" s="35">
        <f t="shared" si="391"/>
        <v>0.02</v>
      </c>
      <c r="AV42" s="36" t="s">
        <v>191</v>
      </c>
    </row>
    <row r="43" spans="1:48" s="37" customFormat="1" ht="33" customHeight="1" x14ac:dyDescent="0.25">
      <c r="A43" s="2" t="s">
        <v>799</v>
      </c>
      <c r="B43" s="66" t="s">
        <v>779</v>
      </c>
      <c r="C43" s="2">
        <v>12</v>
      </c>
      <c r="D43" s="2">
        <v>4</v>
      </c>
      <c r="E43" s="2">
        <v>1</v>
      </c>
      <c r="F43" s="2">
        <v>1</v>
      </c>
      <c r="G43" s="2">
        <v>1</v>
      </c>
      <c r="H43" s="2">
        <v>2</v>
      </c>
      <c r="I43" s="2">
        <v>0</v>
      </c>
      <c r="J43" s="2">
        <v>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17">
        <v>0.09</v>
      </c>
      <c r="Q43" s="66" t="s">
        <v>191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4"/>
      <c r="AG43" s="2">
        <f t="shared" si="348"/>
        <v>1.08</v>
      </c>
      <c r="AH43" s="2">
        <f t="shared" si="349"/>
        <v>0.36</v>
      </c>
      <c r="AI43" s="2">
        <f t="shared" si="350"/>
        <v>0.09</v>
      </c>
      <c r="AJ43" s="2">
        <f t="shared" si="351"/>
        <v>0.09</v>
      </c>
      <c r="AK43" s="2">
        <f t="shared" si="352"/>
        <v>0.09</v>
      </c>
      <c r="AL43" s="2">
        <f t="shared" si="353"/>
        <v>0.18</v>
      </c>
      <c r="AM43" s="2">
        <f t="shared" si="354"/>
        <v>0</v>
      </c>
      <c r="AN43" s="2">
        <f t="shared" si="355"/>
        <v>0.54</v>
      </c>
      <c r="AO43" s="2">
        <f t="shared" si="356"/>
        <v>0</v>
      </c>
      <c r="AP43" s="17">
        <f t="shared" si="357"/>
        <v>0</v>
      </c>
      <c r="AQ43" s="2">
        <f t="shared" si="358"/>
        <v>0</v>
      </c>
      <c r="AR43" s="2">
        <f t="shared" si="359"/>
        <v>0</v>
      </c>
      <c r="AS43" s="21">
        <f t="shared" si="360"/>
        <v>0</v>
      </c>
      <c r="AT43" s="34">
        <f t="shared" si="361"/>
        <v>0.09</v>
      </c>
      <c r="AU43" s="35">
        <f t="shared" si="203"/>
        <v>9</v>
      </c>
      <c r="AV43" s="36" t="s">
        <v>800</v>
      </c>
    </row>
    <row r="44" spans="1:48" s="37" customFormat="1" ht="33" customHeight="1" x14ac:dyDescent="0.25">
      <c r="A44" s="2" t="s">
        <v>818</v>
      </c>
      <c r="B44" s="66" t="s">
        <v>819</v>
      </c>
      <c r="C44" s="2">
        <v>12</v>
      </c>
      <c r="D44" s="2">
        <v>23</v>
      </c>
      <c r="E44" s="2">
        <v>5</v>
      </c>
      <c r="F44" s="2">
        <v>0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17">
        <v>0.3</v>
      </c>
      <c r="Q44" s="66" t="s">
        <v>191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4"/>
      <c r="AG44" s="2">
        <f t="shared" si="348"/>
        <v>3.5999999999999996</v>
      </c>
      <c r="AH44" s="2">
        <f t="shared" si="349"/>
        <v>6.8999999999999995</v>
      </c>
      <c r="AI44" s="2">
        <f t="shared" si="350"/>
        <v>1.5</v>
      </c>
      <c r="AJ44" s="2">
        <f t="shared" si="351"/>
        <v>0</v>
      </c>
      <c r="AK44" s="2">
        <f t="shared" si="352"/>
        <v>0.3</v>
      </c>
      <c r="AL44" s="2">
        <f t="shared" si="353"/>
        <v>0</v>
      </c>
      <c r="AM44" s="2">
        <f t="shared" si="354"/>
        <v>0</v>
      </c>
      <c r="AN44" s="2">
        <f t="shared" si="355"/>
        <v>0</v>
      </c>
      <c r="AO44" s="2">
        <f t="shared" si="356"/>
        <v>0</v>
      </c>
      <c r="AP44" s="17">
        <f t="shared" si="357"/>
        <v>0</v>
      </c>
      <c r="AQ44" s="2">
        <f t="shared" si="358"/>
        <v>0</v>
      </c>
      <c r="AR44" s="2">
        <f t="shared" si="359"/>
        <v>0</v>
      </c>
      <c r="AS44" s="21">
        <f t="shared" si="360"/>
        <v>0</v>
      </c>
      <c r="AT44" s="34">
        <f t="shared" si="361"/>
        <v>0.3</v>
      </c>
      <c r="AU44" s="35">
        <f t="shared" si="203"/>
        <v>30</v>
      </c>
      <c r="AV44" s="36" t="s">
        <v>191</v>
      </c>
    </row>
    <row r="45" spans="1:48" s="37" customFormat="1" ht="33" customHeight="1" x14ac:dyDescent="0.25">
      <c r="A45" s="2" t="s">
        <v>845</v>
      </c>
      <c r="B45" s="66" t="s">
        <v>191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66" t="s">
        <v>191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4"/>
      <c r="AG45" s="2">
        <f t="shared" ref="AG45" si="406">(C45*$P45)+(R45*$AE45)</f>
        <v>0</v>
      </c>
      <c r="AH45" s="2">
        <f t="shared" ref="AH45" si="407">(D45*$P45)+(S45*$AE45)</f>
        <v>0</v>
      </c>
      <c r="AI45" s="2">
        <f t="shared" ref="AI45" si="408">(E45*$P45)+(T45*$AE45)</f>
        <v>0</v>
      </c>
      <c r="AJ45" s="2">
        <f t="shared" ref="AJ45" si="409">(F45*$P45)+(U45*$AE45)</f>
        <v>0</v>
      </c>
      <c r="AK45" s="2">
        <f t="shared" ref="AK45" si="410">(G45*$P45)+(V45*$AE45)</f>
        <v>0</v>
      </c>
      <c r="AL45" s="2">
        <f t="shared" ref="AL45" si="411">(H45*$P45)+(W45*$AE45)</f>
        <v>0</v>
      </c>
      <c r="AM45" s="2">
        <f t="shared" ref="AM45" si="412">(I45*$P45)+(X45*$AE45)</f>
        <v>0</v>
      </c>
      <c r="AN45" s="2">
        <f t="shared" ref="AN45" si="413">(J45*$P45)+(Y45*$AE45)</f>
        <v>0</v>
      </c>
      <c r="AO45" s="2">
        <f t="shared" ref="AO45" si="414">(K45*$P45)+(Z45*$AE45)</f>
        <v>0</v>
      </c>
      <c r="AP45" s="17">
        <f t="shared" ref="AP45" si="415">(L45*$P45)+(AA45*$AE45)</f>
        <v>0</v>
      </c>
      <c r="AQ45" s="2">
        <f t="shared" ref="AQ45" si="416">(M45*$P45)+(AB45*$AE45)</f>
        <v>0</v>
      </c>
      <c r="AR45" s="2">
        <f t="shared" ref="AR45" si="417">(N45*$P45)+(AC45*$AE45)</f>
        <v>0</v>
      </c>
      <c r="AS45" s="21">
        <f t="shared" ref="AS45" si="418">(O45*$P45)+(AD45*$AE45)</f>
        <v>0</v>
      </c>
      <c r="AT45" s="34">
        <f t="shared" ref="AT45" si="419">P45+AE45</f>
        <v>0</v>
      </c>
      <c r="AU45" s="35">
        <f t="shared" ref="AU45" si="420">$AT45*100</f>
        <v>0</v>
      </c>
      <c r="AV45" s="36" t="s">
        <v>191</v>
      </c>
    </row>
    <row r="46" spans="1:48" s="37" customFormat="1" ht="33" customHeight="1" x14ac:dyDescent="0.25">
      <c r="A46" s="2" t="s">
        <v>820</v>
      </c>
      <c r="B46" s="66" t="s">
        <v>759</v>
      </c>
      <c r="C46" s="2">
        <v>10</v>
      </c>
      <c r="D46" s="2">
        <v>16</v>
      </c>
      <c r="E46" s="2">
        <v>3</v>
      </c>
      <c r="F46" s="2">
        <v>2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17">
        <v>0.05</v>
      </c>
      <c r="Q46" s="66" t="s">
        <v>191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4"/>
      <c r="AG46" s="2">
        <f t="shared" si="348"/>
        <v>0.5</v>
      </c>
      <c r="AH46" s="2">
        <f t="shared" si="349"/>
        <v>0.8</v>
      </c>
      <c r="AI46" s="2">
        <f t="shared" si="350"/>
        <v>0.15000000000000002</v>
      </c>
      <c r="AJ46" s="2">
        <f t="shared" si="351"/>
        <v>0.1</v>
      </c>
      <c r="AK46" s="2">
        <f t="shared" si="352"/>
        <v>0</v>
      </c>
      <c r="AL46" s="2">
        <f t="shared" si="353"/>
        <v>0</v>
      </c>
      <c r="AM46" s="2">
        <f t="shared" si="354"/>
        <v>0</v>
      </c>
      <c r="AN46" s="2">
        <f t="shared" si="355"/>
        <v>0</v>
      </c>
      <c r="AO46" s="2">
        <f t="shared" si="356"/>
        <v>0</v>
      </c>
      <c r="AP46" s="17">
        <f t="shared" si="357"/>
        <v>0</v>
      </c>
      <c r="AQ46" s="2">
        <f t="shared" si="358"/>
        <v>0</v>
      </c>
      <c r="AR46" s="2">
        <f t="shared" si="359"/>
        <v>0</v>
      </c>
      <c r="AS46" s="21">
        <f t="shared" si="360"/>
        <v>0</v>
      </c>
      <c r="AT46" s="34">
        <f t="shared" si="361"/>
        <v>0.05</v>
      </c>
      <c r="AU46" s="35">
        <f t="shared" si="203"/>
        <v>5</v>
      </c>
      <c r="AV46" s="36" t="s">
        <v>191</v>
      </c>
    </row>
    <row r="47" spans="1:48" s="37" customFormat="1" ht="33" customHeight="1" x14ac:dyDescent="0.25">
      <c r="A47" s="2" t="s">
        <v>821</v>
      </c>
      <c r="B47" s="66" t="s">
        <v>822</v>
      </c>
      <c r="C47" s="2">
        <v>2</v>
      </c>
      <c r="D47" s="2">
        <v>7</v>
      </c>
      <c r="E47" s="2">
        <v>1</v>
      </c>
      <c r="F47" s="2">
        <v>1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17">
        <v>0.25</v>
      </c>
      <c r="Q47" s="66" t="s">
        <v>804</v>
      </c>
      <c r="R47" s="2">
        <v>0</v>
      </c>
      <c r="S47" s="2">
        <v>3</v>
      </c>
      <c r="T47" s="2">
        <v>3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0.25</v>
      </c>
      <c r="AF47" s="24"/>
      <c r="AG47" s="2">
        <f t="shared" si="348"/>
        <v>0.5</v>
      </c>
      <c r="AH47" s="2">
        <f t="shared" si="349"/>
        <v>2.5</v>
      </c>
      <c r="AI47" s="2">
        <f t="shared" si="350"/>
        <v>1</v>
      </c>
      <c r="AJ47" s="2">
        <f t="shared" si="351"/>
        <v>0.25</v>
      </c>
      <c r="AK47" s="2">
        <f t="shared" si="352"/>
        <v>0</v>
      </c>
      <c r="AL47" s="2">
        <f t="shared" si="353"/>
        <v>0</v>
      </c>
      <c r="AM47" s="2">
        <f t="shared" si="354"/>
        <v>0</v>
      </c>
      <c r="AN47" s="2">
        <f t="shared" si="355"/>
        <v>0</v>
      </c>
      <c r="AO47" s="2">
        <f t="shared" si="356"/>
        <v>0</v>
      </c>
      <c r="AP47" s="17">
        <f t="shared" si="357"/>
        <v>0</v>
      </c>
      <c r="AQ47" s="2">
        <f t="shared" si="358"/>
        <v>0</v>
      </c>
      <c r="AR47" s="2">
        <f t="shared" si="359"/>
        <v>0</v>
      </c>
      <c r="AS47" s="21">
        <f t="shared" si="360"/>
        <v>0</v>
      </c>
      <c r="AT47" s="34">
        <f t="shared" si="361"/>
        <v>0.5</v>
      </c>
      <c r="AU47" s="35">
        <f t="shared" si="203"/>
        <v>50</v>
      </c>
      <c r="AV47" s="36" t="s">
        <v>296</v>
      </c>
    </row>
    <row r="48" spans="1:48" s="37" customFormat="1" ht="33" customHeight="1" thickBot="1" x14ac:dyDescent="0.3">
      <c r="A48" s="2" t="s">
        <v>842</v>
      </c>
      <c r="B48" s="66" t="s">
        <v>843</v>
      </c>
      <c r="C48" s="2">
        <v>10</v>
      </c>
      <c r="D48" s="2">
        <v>14</v>
      </c>
      <c r="E48" s="2">
        <v>8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17">
        <v>0.03</v>
      </c>
      <c r="Q48" s="66" t="s">
        <v>802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4"/>
      <c r="AG48" s="2">
        <f t="shared" si="348"/>
        <v>0.3</v>
      </c>
      <c r="AH48" s="2">
        <f t="shared" si="349"/>
        <v>0.42</v>
      </c>
      <c r="AI48" s="2">
        <f t="shared" si="350"/>
        <v>0.24</v>
      </c>
      <c r="AJ48" s="2">
        <f t="shared" si="351"/>
        <v>0.06</v>
      </c>
      <c r="AK48" s="2">
        <f t="shared" si="352"/>
        <v>0</v>
      </c>
      <c r="AL48" s="2">
        <f t="shared" si="353"/>
        <v>0</v>
      </c>
      <c r="AM48" s="2">
        <f t="shared" si="354"/>
        <v>0</v>
      </c>
      <c r="AN48" s="2">
        <f t="shared" si="355"/>
        <v>0</v>
      </c>
      <c r="AO48" s="2">
        <f t="shared" si="356"/>
        <v>0</v>
      </c>
      <c r="AP48" s="17">
        <f t="shared" si="357"/>
        <v>0</v>
      </c>
      <c r="AQ48" s="2">
        <f t="shared" si="358"/>
        <v>0</v>
      </c>
      <c r="AR48" s="2">
        <f t="shared" si="359"/>
        <v>0</v>
      </c>
      <c r="AS48" s="21">
        <f t="shared" si="360"/>
        <v>0</v>
      </c>
      <c r="AT48" s="34">
        <f t="shared" si="361"/>
        <v>0.03</v>
      </c>
      <c r="AU48" s="35">
        <f t="shared" si="203"/>
        <v>3</v>
      </c>
      <c r="AV48" s="36" t="s">
        <v>191</v>
      </c>
    </row>
    <row r="49" spans="1:51" s="37" customFormat="1" ht="33" customHeight="1" thickBot="1" x14ac:dyDescent="0.3">
      <c r="A49" s="77" t="s">
        <v>191</v>
      </c>
      <c r="B49" s="78"/>
      <c r="C49" s="79" t="s">
        <v>191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1"/>
      <c r="Q49" s="79" t="s">
        <v>191</v>
      </c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19"/>
      <c r="AG49" s="60">
        <f>SUM(AG3:AG48)/46</f>
        <v>1.4156217391304349</v>
      </c>
      <c r="AH49" s="60">
        <f t="shared" ref="AH49:AU49" si="421">SUM(AH3:AH48)/46</f>
        <v>2.3724826086956519</v>
      </c>
      <c r="AI49" s="60">
        <f t="shared" si="421"/>
        <v>0.63815652173913018</v>
      </c>
      <c r="AJ49" s="60">
        <f t="shared" si="421"/>
        <v>5.3973913043478261E-2</v>
      </c>
      <c r="AK49" s="60">
        <f t="shared" si="421"/>
        <v>7.415217391304349E-2</v>
      </c>
      <c r="AL49" s="60">
        <f t="shared" si="421"/>
        <v>6.0617391304347824E-2</v>
      </c>
      <c r="AM49" s="72">
        <f t="shared" si="421"/>
        <v>2.1956521739130439E-3</v>
      </c>
      <c r="AN49" s="60">
        <f t="shared" si="421"/>
        <v>1.8808695652173916E-2</v>
      </c>
      <c r="AO49" s="60">
        <f t="shared" si="421"/>
        <v>1.1956521739130435E-2</v>
      </c>
      <c r="AP49" s="72">
        <f t="shared" si="421"/>
        <v>4.3478260869565218E-3</v>
      </c>
      <c r="AQ49" s="72">
        <f t="shared" si="421"/>
        <v>0</v>
      </c>
      <c r="AR49" s="72">
        <f t="shared" si="421"/>
        <v>4.3478260869565218E-3</v>
      </c>
      <c r="AS49" s="72">
        <f t="shared" si="421"/>
        <v>0</v>
      </c>
      <c r="AT49" s="73">
        <f t="shared" si="421"/>
        <v>0.17995652173913038</v>
      </c>
      <c r="AU49" s="74">
        <f t="shared" si="421"/>
        <v>17.995652173913044</v>
      </c>
      <c r="AV49" s="26" t="s">
        <v>187</v>
      </c>
      <c r="AW49" s="82"/>
      <c r="AX49" s="82"/>
      <c r="AY49" s="82"/>
    </row>
    <row r="50" spans="1:51" s="37" customFormat="1" ht="33" customHeight="1" thickBot="1" x14ac:dyDescent="0.3">
      <c r="A50" s="83" t="s">
        <v>192</v>
      </c>
      <c r="B50" s="84"/>
      <c r="C50" s="85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20"/>
      <c r="AG50" s="61" t="s">
        <v>1</v>
      </c>
      <c r="AH50" s="62" t="s">
        <v>2</v>
      </c>
      <c r="AI50" s="63" t="s">
        <v>3</v>
      </c>
      <c r="AJ50" s="63" t="s">
        <v>4</v>
      </c>
      <c r="AK50" s="63" t="s">
        <v>5</v>
      </c>
      <c r="AL50" s="63" t="s">
        <v>6</v>
      </c>
      <c r="AM50" s="63" t="s">
        <v>7</v>
      </c>
      <c r="AN50" s="63" t="s">
        <v>9</v>
      </c>
      <c r="AO50" s="63" t="s">
        <v>8</v>
      </c>
      <c r="AP50" s="63" t="s">
        <v>10</v>
      </c>
      <c r="AQ50" s="63" t="s">
        <v>11</v>
      </c>
      <c r="AR50" s="63" t="s">
        <v>12</v>
      </c>
      <c r="AS50" s="64" t="s">
        <v>13</v>
      </c>
      <c r="AT50" s="57"/>
      <c r="AU50" s="58"/>
      <c r="AV50" s="59"/>
      <c r="AW50" s="82"/>
      <c r="AX50" s="82"/>
      <c r="AY50" s="82"/>
    </row>
    <row r="51" spans="1:51" s="37" customFormat="1" ht="33" customHeight="1" x14ac:dyDescent="0.25">
      <c r="P51" s="8"/>
      <c r="Q51" s="68"/>
      <c r="AE51" s="8"/>
      <c r="AF51" s="8"/>
      <c r="AT51" s="69"/>
      <c r="AU51" s="70"/>
      <c r="AV51" s="71"/>
    </row>
    <row r="52" spans="1:51" s="37" customFormat="1" ht="33" customHeight="1" x14ac:dyDescent="0.25">
      <c r="P52" s="8"/>
      <c r="Q52" s="68"/>
      <c r="AE52" s="8"/>
      <c r="AF52" s="8"/>
      <c r="AT52" s="69"/>
      <c r="AU52" s="70"/>
      <c r="AV52" s="71"/>
    </row>
    <row r="53" spans="1:51" s="37" customFormat="1" ht="33" customHeight="1" x14ac:dyDescent="0.25">
      <c r="P53" s="8"/>
      <c r="Q53" s="68"/>
      <c r="AE53" s="8"/>
      <c r="AF53" s="8"/>
      <c r="AT53" s="69"/>
      <c r="AU53" s="70"/>
      <c r="AV53" s="71"/>
    </row>
  </sheetData>
  <mergeCells count="13">
    <mergeCell ref="AV1:AV2"/>
    <mergeCell ref="A49:B49"/>
    <mergeCell ref="C49:P49"/>
    <mergeCell ref="Q49:AE49"/>
    <mergeCell ref="AW49:AY50"/>
    <mergeCell ref="A50:B50"/>
    <mergeCell ref="C50:AE50"/>
    <mergeCell ref="B1:O1"/>
    <mergeCell ref="Q1:AD1"/>
    <mergeCell ref="AE1:AE2"/>
    <mergeCell ref="AG1:AS1"/>
    <mergeCell ref="AT1:AT2"/>
    <mergeCell ref="AU1:A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A1:AZ390"/>
  <sheetViews>
    <sheetView showGridLines="0" tabSelected="1" topLeftCell="D1" zoomScale="60" zoomScaleNormal="60" workbookViewId="0">
      <pane ySplit="2" topLeftCell="A379" activePane="bottomLeft" state="frozen"/>
      <selection pane="bottomLeft" activeCell="T396" sqref="T396"/>
    </sheetView>
  </sheetViews>
  <sheetFormatPr defaultColWidth="8.42578125" defaultRowHeight="33" customHeight="1" x14ac:dyDescent="0.25"/>
  <cols>
    <col min="1" max="1" width="54.7109375" style="3" bestFit="1" customWidth="1"/>
    <col min="2" max="2" width="31.7109375" style="3" bestFit="1" customWidth="1"/>
    <col min="3" max="15" width="5.5703125" style="3" customWidth="1"/>
    <col min="16" max="16" width="9.28515625" style="7" customWidth="1"/>
    <col min="17" max="17" width="42.7109375" style="6" bestFit="1" customWidth="1"/>
    <col min="18" max="30" width="5" style="3" customWidth="1"/>
    <col min="31" max="31" width="8.42578125" style="7"/>
    <col min="32" max="32" width="2" style="8" customWidth="1"/>
    <col min="33" max="33" width="9.42578125" style="3" bestFit="1" customWidth="1"/>
    <col min="34" max="35" width="9.5703125" style="3" bestFit="1" customWidth="1"/>
    <col min="36" max="37" width="6.28515625" style="3" customWidth="1"/>
    <col min="38" max="38" width="9.42578125" style="3" bestFit="1" customWidth="1"/>
    <col min="39" max="45" width="6.28515625" style="3" customWidth="1"/>
    <col min="46" max="46" width="15.7109375" style="22" customWidth="1"/>
    <col min="47" max="47" width="14" style="23" customWidth="1"/>
    <col min="48" max="48" width="105.5703125" style="9" bestFit="1" customWidth="1"/>
    <col min="49" max="16384" width="8.42578125" style="3"/>
  </cols>
  <sheetData>
    <row r="1" spans="1:48" s="1" customFormat="1" ht="24.75" customHeight="1" x14ac:dyDescent="0.25">
      <c r="A1" s="10" t="s">
        <v>0</v>
      </c>
      <c r="B1" s="87" t="s">
        <v>22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11" t="s">
        <v>188</v>
      </c>
      <c r="Q1" s="87" t="s">
        <v>22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104" t="s">
        <v>188</v>
      </c>
      <c r="AF1" s="12"/>
      <c r="AG1" s="101" t="s">
        <v>234</v>
      </c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99" t="s">
        <v>187</v>
      </c>
      <c r="AU1" s="102" t="s">
        <v>856</v>
      </c>
      <c r="AV1" s="97" t="s">
        <v>190</v>
      </c>
    </row>
    <row r="2" spans="1:48" s="28" customFormat="1" ht="25.5" customHeight="1" x14ac:dyDescent="0.25">
      <c r="A2" s="13"/>
      <c r="B2" s="28" t="s">
        <v>854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9</v>
      </c>
      <c r="K2" s="13" t="s">
        <v>8</v>
      </c>
      <c r="L2" s="13" t="s">
        <v>10</v>
      </c>
      <c r="M2" s="13" t="s">
        <v>11</v>
      </c>
      <c r="N2" s="13" t="s">
        <v>12</v>
      </c>
      <c r="O2" s="13" t="s">
        <v>13</v>
      </c>
      <c r="P2" s="11"/>
      <c r="Q2" s="29" t="s">
        <v>855</v>
      </c>
      <c r="R2" s="13" t="s">
        <v>1</v>
      </c>
      <c r="S2" s="13" t="s">
        <v>2</v>
      </c>
      <c r="T2" s="13" t="s">
        <v>3</v>
      </c>
      <c r="U2" s="13" t="s">
        <v>4</v>
      </c>
      <c r="V2" s="13" t="s">
        <v>5</v>
      </c>
      <c r="W2" s="13" t="s">
        <v>6</v>
      </c>
      <c r="X2" s="13" t="s">
        <v>7</v>
      </c>
      <c r="Y2" s="13" t="s">
        <v>9</v>
      </c>
      <c r="Z2" s="13" t="s">
        <v>8</v>
      </c>
      <c r="AA2" s="13" t="s">
        <v>10</v>
      </c>
      <c r="AB2" s="13" t="s">
        <v>11</v>
      </c>
      <c r="AC2" s="13" t="s">
        <v>12</v>
      </c>
      <c r="AD2" s="13" t="s">
        <v>13</v>
      </c>
      <c r="AE2" s="105"/>
      <c r="AF2" s="14"/>
      <c r="AG2" s="30" t="s">
        <v>1</v>
      </c>
      <c r="AH2" s="30" t="s">
        <v>2</v>
      </c>
      <c r="AI2" s="30" t="s">
        <v>3</v>
      </c>
      <c r="AJ2" s="30" t="s">
        <v>4</v>
      </c>
      <c r="AK2" s="30" t="s">
        <v>5</v>
      </c>
      <c r="AL2" s="30" t="s">
        <v>6</v>
      </c>
      <c r="AM2" s="30" t="s">
        <v>7</v>
      </c>
      <c r="AN2" s="30" t="s">
        <v>9</v>
      </c>
      <c r="AO2" s="30" t="s">
        <v>8</v>
      </c>
      <c r="AP2" s="30" t="s">
        <v>10</v>
      </c>
      <c r="AQ2" s="30" t="s">
        <v>11</v>
      </c>
      <c r="AR2" s="30" t="s">
        <v>12</v>
      </c>
      <c r="AS2" s="31" t="s">
        <v>13</v>
      </c>
      <c r="AT2" s="100"/>
      <c r="AU2" s="103"/>
      <c r="AV2" s="98"/>
    </row>
    <row r="3" spans="1:48" s="37" customFormat="1" ht="33" customHeight="1" x14ac:dyDescent="0.25">
      <c r="A3" s="2" t="s">
        <v>488</v>
      </c>
      <c r="B3" s="32" t="s">
        <v>489</v>
      </c>
      <c r="C3" s="2">
        <v>17</v>
      </c>
      <c r="D3" s="2">
        <v>20</v>
      </c>
      <c r="E3" s="2">
        <v>3</v>
      </c>
      <c r="F3" s="2">
        <v>2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17">
        <v>0.43</v>
      </c>
      <c r="Q3" s="33" t="s">
        <v>191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4"/>
      <c r="AG3" s="2">
        <f t="shared" ref="AG3:AG34" si="0">(C3*$P3)+(R3*$AE3)</f>
        <v>7.31</v>
      </c>
      <c r="AH3" s="2">
        <f t="shared" ref="AH3:AH34" si="1">(D3*$P3)+(S3*$AE3)</f>
        <v>8.6</v>
      </c>
      <c r="AI3" s="2">
        <f t="shared" ref="AI3:AI34" si="2">(E3*$P3)+(T3*$AE3)</f>
        <v>1.29</v>
      </c>
      <c r="AJ3" s="2">
        <f t="shared" ref="AJ3:AJ34" si="3">(F3*$P3)+(U3*$AE3)</f>
        <v>0.86</v>
      </c>
      <c r="AK3" s="2">
        <f t="shared" ref="AK3:AK34" si="4">(G3*$P3)+(V3*$AE3)</f>
        <v>0</v>
      </c>
      <c r="AL3" s="2">
        <f t="shared" ref="AL3:AL34" si="5">(H3*$P3)+(W3*$AE3)</f>
        <v>0</v>
      </c>
      <c r="AM3" s="2">
        <f t="shared" ref="AM3:AM34" si="6">(I3*$P3)+(X3*$AE3)</f>
        <v>0</v>
      </c>
      <c r="AN3" s="2">
        <f t="shared" ref="AN3:AN34" si="7">(J3*$P3)+(Y3*$AE3)</f>
        <v>0</v>
      </c>
      <c r="AO3" s="2">
        <f t="shared" ref="AO3:AO34" si="8">(K3*$P3)+(Z3*$AE3)</f>
        <v>0</v>
      </c>
      <c r="AP3" s="17">
        <f t="shared" ref="AP3:AP34" si="9">(L3*$P3)+(AA3*$AE3)</f>
        <v>0</v>
      </c>
      <c r="AQ3" s="2">
        <f t="shared" ref="AQ3:AQ34" si="10">(M3*$P3)+(AB3*$AE3)</f>
        <v>0</v>
      </c>
      <c r="AR3" s="2">
        <f t="shared" ref="AR3:AR34" si="11">(N3*$P3)+(AC3*$AE3)</f>
        <v>0</v>
      </c>
      <c r="AS3" s="21">
        <f t="shared" ref="AS3:AS34" si="12">(O3*$P3)+(AD3*$AE3)</f>
        <v>0</v>
      </c>
      <c r="AT3" s="34">
        <f t="shared" ref="AT3:AT34" si="13">P3+AE3</f>
        <v>0.43</v>
      </c>
      <c r="AU3" s="35">
        <f>$AT3*100</f>
        <v>43</v>
      </c>
      <c r="AV3" s="36" t="s">
        <v>191</v>
      </c>
    </row>
    <row r="4" spans="1:48" s="37" customFormat="1" ht="33" customHeight="1" x14ac:dyDescent="0.25">
      <c r="A4" s="2" t="s">
        <v>14</v>
      </c>
      <c r="B4" s="32" t="s">
        <v>202</v>
      </c>
      <c r="C4" s="32">
        <v>0</v>
      </c>
      <c r="D4" s="32">
        <v>6</v>
      </c>
      <c r="E4" s="32">
        <v>6</v>
      </c>
      <c r="F4" s="32">
        <v>0</v>
      </c>
      <c r="G4" s="32">
        <v>0</v>
      </c>
      <c r="H4" s="32">
        <v>2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15">
        <v>0.68</v>
      </c>
      <c r="Q4" s="32" t="s">
        <v>33</v>
      </c>
      <c r="R4" s="32">
        <v>21</v>
      </c>
      <c r="S4" s="32">
        <v>22</v>
      </c>
      <c r="T4" s="32">
        <v>4</v>
      </c>
      <c r="U4" s="32">
        <v>1</v>
      </c>
      <c r="V4" s="32">
        <v>0</v>
      </c>
      <c r="W4" s="32">
        <v>1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15">
        <v>0.06</v>
      </c>
      <c r="AF4" s="15"/>
      <c r="AG4" s="2">
        <f t="shared" si="0"/>
        <v>1.26</v>
      </c>
      <c r="AH4" s="2">
        <f t="shared" si="1"/>
        <v>5.4</v>
      </c>
      <c r="AI4" s="2">
        <f t="shared" si="2"/>
        <v>4.32</v>
      </c>
      <c r="AJ4" s="2">
        <f t="shared" si="3"/>
        <v>0.06</v>
      </c>
      <c r="AK4" s="2">
        <f t="shared" si="4"/>
        <v>0</v>
      </c>
      <c r="AL4" s="2">
        <f t="shared" si="5"/>
        <v>1.4200000000000002</v>
      </c>
      <c r="AM4" s="2">
        <f t="shared" si="6"/>
        <v>0</v>
      </c>
      <c r="AN4" s="2">
        <f t="shared" si="7"/>
        <v>0</v>
      </c>
      <c r="AO4" s="2">
        <f t="shared" si="8"/>
        <v>0</v>
      </c>
      <c r="AP4" s="17">
        <f t="shared" si="9"/>
        <v>0</v>
      </c>
      <c r="AQ4" s="2">
        <f t="shared" si="10"/>
        <v>0</v>
      </c>
      <c r="AR4" s="2">
        <f t="shared" si="11"/>
        <v>0</v>
      </c>
      <c r="AS4" s="21">
        <f t="shared" si="12"/>
        <v>0</v>
      </c>
      <c r="AT4" s="34">
        <f t="shared" si="13"/>
        <v>0.74</v>
      </c>
      <c r="AU4" s="35">
        <f>$AT4*100</f>
        <v>74</v>
      </c>
      <c r="AV4" s="38" t="s">
        <v>34</v>
      </c>
    </row>
    <row r="5" spans="1:48" s="37" customFormat="1" ht="33" customHeight="1" x14ac:dyDescent="0.25">
      <c r="A5" s="2" t="s">
        <v>15</v>
      </c>
      <c r="B5" s="5" t="s">
        <v>23</v>
      </c>
      <c r="C5" s="5">
        <v>4</v>
      </c>
      <c r="D5" s="5">
        <v>8</v>
      </c>
      <c r="E5" s="5">
        <v>0</v>
      </c>
      <c r="F5" s="5">
        <v>2</v>
      </c>
      <c r="G5" s="5">
        <v>4</v>
      </c>
      <c r="H5" s="5">
        <v>0</v>
      </c>
      <c r="I5" s="5">
        <v>0</v>
      </c>
      <c r="J5" s="5">
        <v>0</v>
      </c>
      <c r="K5" s="5">
        <v>0</v>
      </c>
      <c r="L5" s="5">
        <v>1</v>
      </c>
      <c r="M5" s="5">
        <v>0</v>
      </c>
      <c r="N5" s="5">
        <v>1</v>
      </c>
      <c r="O5" s="5">
        <v>0</v>
      </c>
      <c r="P5" s="15">
        <v>0.6</v>
      </c>
      <c r="Q5" s="32" t="s">
        <v>33</v>
      </c>
      <c r="R5" s="5">
        <v>21</v>
      </c>
      <c r="S5" s="5">
        <v>22</v>
      </c>
      <c r="T5" s="5">
        <v>4</v>
      </c>
      <c r="U5" s="5">
        <v>1</v>
      </c>
      <c r="V5" s="5">
        <v>0</v>
      </c>
      <c r="W5" s="5">
        <v>1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15">
        <v>9.1999999999999998E-2</v>
      </c>
      <c r="AF5" s="15"/>
      <c r="AG5" s="2">
        <f t="shared" si="0"/>
        <v>4.3319999999999999</v>
      </c>
      <c r="AH5" s="2">
        <f t="shared" si="1"/>
        <v>6.8239999999999998</v>
      </c>
      <c r="AI5" s="2">
        <f t="shared" si="2"/>
        <v>0.36799999999999999</v>
      </c>
      <c r="AJ5" s="2">
        <f t="shared" si="3"/>
        <v>1.292</v>
      </c>
      <c r="AK5" s="2">
        <f t="shared" si="4"/>
        <v>2.4</v>
      </c>
      <c r="AL5" s="2">
        <f t="shared" si="5"/>
        <v>9.1999999999999998E-2</v>
      </c>
      <c r="AM5" s="2">
        <f t="shared" si="6"/>
        <v>0</v>
      </c>
      <c r="AN5" s="2">
        <f t="shared" si="7"/>
        <v>0</v>
      </c>
      <c r="AO5" s="2">
        <f t="shared" si="8"/>
        <v>0</v>
      </c>
      <c r="AP5" s="2">
        <f t="shared" si="9"/>
        <v>0.6</v>
      </c>
      <c r="AQ5" s="2">
        <f t="shared" si="10"/>
        <v>0</v>
      </c>
      <c r="AR5" s="2">
        <f t="shared" si="11"/>
        <v>0.6</v>
      </c>
      <c r="AS5" s="21">
        <f t="shared" si="12"/>
        <v>0</v>
      </c>
      <c r="AT5" s="34">
        <f t="shared" si="13"/>
        <v>0.69199999999999995</v>
      </c>
      <c r="AU5" s="35">
        <f>$AT5*100</f>
        <v>69.199999999999989</v>
      </c>
      <c r="AV5" s="38" t="s">
        <v>412</v>
      </c>
    </row>
    <row r="6" spans="1:48" s="37" customFormat="1" ht="33" customHeight="1" x14ac:dyDescent="0.25">
      <c r="A6" s="2" t="s">
        <v>16</v>
      </c>
      <c r="B6" s="5" t="s">
        <v>23</v>
      </c>
      <c r="C6" s="5">
        <v>4</v>
      </c>
      <c r="D6" s="5">
        <v>8</v>
      </c>
      <c r="E6" s="5">
        <v>0</v>
      </c>
      <c r="F6" s="5">
        <v>2</v>
      </c>
      <c r="G6" s="5">
        <v>4</v>
      </c>
      <c r="H6" s="5">
        <v>0</v>
      </c>
      <c r="I6" s="5">
        <v>0</v>
      </c>
      <c r="J6" s="5">
        <v>0</v>
      </c>
      <c r="K6" s="5">
        <v>0</v>
      </c>
      <c r="L6" s="5">
        <v>1</v>
      </c>
      <c r="M6" s="5">
        <v>0</v>
      </c>
      <c r="N6" s="5">
        <v>1</v>
      </c>
      <c r="O6" s="5">
        <v>0</v>
      </c>
      <c r="P6" s="15">
        <v>0.6</v>
      </c>
      <c r="Q6" s="32" t="s">
        <v>33</v>
      </c>
      <c r="R6" s="5">
        <v>21</v>
      </c>
      <c r="S6" s="5">
        <v>22</v>
      </c>
      <c r="T6" s="5">
        <v>4</v>
      </c>
      <c r="U6" s="5">
        <v>1</v>
      </c>
      <c r="V6" s="5">
        <v>0</v>
      </c>
      <c r="W6" s="5">
        <v>1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15">
        <v>9.1999999999999998E-2</v>
      </c>
      <c r="AF6" s="15"/>
      <c r="AG6" s="2">
        <f t="shared" si="0"/>
        <v>4.3319999999999999</v>
      </c>
      <c r="AH6" s="2">
        <f t="shared" si="1"/>
        <v>6.8239999999999998</v>
      </c>
      <c r="AI6" s="2">
        <f t="shared" si="2"/>
        <v>0.36799999999999999</v>
      </c>
      <c r="AJ6" s="2">
        <f t="shared" si="3"/>
        <v>1.292</v>
      </c>
      <c r="AK6" s="2">
        <f t="shared" si="4"/>
        <v>2.4</v>
      </c>
      <c r="AL6" s="2">
        <f t="shared" si="5"/>
        <v>9.1999999999999998E-2</v>
      </c>
      <c r="AM6" s="2">
        <f t="shared" si="6"/>
        <v>0</v>
      </c>
      <c r="AN6" s="2">
        <f t="shared" si="7"/>
        <v>0</v>
      </c>
      <c r="AO6" s="2">
        <f t="shared" si="8"/>
        <v>0</v>
      </c>
      <c r="AP6" s="2">
        <f t="shared" si="9"/>
        <v>0.6</v>
      </c>
      <c r="AQ6" s="2">
        <f t="shared" si="10"/>
        <v>0</v>
      </c>
      <c r="AR6" s="2">
        <f t="shared" si="11"/>
        <v>0.6</v>
      </c>
      <c r="AS6" s="21">
        <f t="shared" si="12"/>
        <v>0</v>
      </c>
      <c r="AT6" s="34">
        <f t="shared" si="13"/>
        <v>0.69199999999999995</v>
      </c>
      <c r="AU6" s="35">
        <f t="shared" ref="AU6:AU37" si="14">AT6*100</f>
        <v>69.199999999999989</v>
      </c>
      <c r="AV6" s="38" t="s">
        <v>412</v>
      </c>
    </row>
    <row r="7" spans="1:48" s="37" customFormat="1" ht="33" customHeight="1" x14ac:dyDescent="0.25">
      <c r="A7" s="16" t="s">
        <v>130</v>
      </c>
      <c r="B7" s="2" t="s">
        <v>165</v>
      </c>
      <c r="C7" s="2">
        <v>8</v>
      </c>
      <c r="D7" s="2">
        <v>10</v>
      </c>
      <c r="E7" s="2">
        <v>3</v>
      </c>
      <c r="F7" s="2">
        <v>5</v>
      </c>
      <c r="G7" s="2">
        <v>1</v>
      </c>
      <c r="H7" s="2">
        <v>1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17">
        <v>0.3</v>
      </c>
      <c r="Q7" s="32" t="s">
        <v>707</v>
      </c>
      <c r="R7" s="2">
        <v>12</v>
      </c>
      <c r="S7" s="2">
        <v>25</v>
      </c>
      <c r="T7" s="2">
        <v>4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17">
        <v>0.1</v>
      </c>
      <c r="AF7" s="17"/>
      <c r="AG7" s="2">
        <f t="shared" si="0"/>
        <v>3.6</v>
      </c>
      <c r="AH7" s="2">
        <f t="shared" si="1"/>
        <v>5.5</v>
      </c>
      <c r="AI7" s="2">
        <f t="shared" si="2"/>
        <v>1.2999999999999998</v>
      </c>
      <c r="AJ7" s="2">
        <f t="shared" si="3"/>
        <v>1.5</v>
      </c>
      <c r="AK7" s="2">
        <f t="shared" si="4"/>
        <v>0.4</v>
      </c>
      <c r="AL7" s="2">
        <f t="shared" si="5"/>
        <v>0.3</v>
      </c>
      <c r="AM7" s="2">
        <f t="shared" si="6"/>
        <v>0</v>
      </c>
      <c r="AN7" s="2">
        <f t="shared" si="7"/>
        <v>0</v>
      </c>
      <c r="AO7" s="2">
        <f t="shared" si="8"/>
        <v>0</v>
      </c>
      <c r="AP7" s="2">
        <f t="shared" si="9"/>
        <v>0</v>
      </c>
      <c r="AQ7" s="2">
        <f t="shared" si="10"/>
        <v>0</v>
      </c>
      <c r="AR7" s="2">
        <f t="shared" si="11"/>
        <v>0</v>
      </c>
      <c r="AS7" s="21">
        <f t="shared" si="12"/>
        <v>0</v>
      </c>
      <c r="AT7" s="34">
        <f t="shared" si="13"/>
        <v>0.4</v>
      </c>
      <c r="AU7" s="35">
        <f t="shared" si="14"/>
        <v>40</v>
      </c>
      <c r="AV7" s="39" t="s">
        <v>191</v>
      </c>
    </row>
    <row r="8" spans="1:48" s="37" customFormat="1" ht="33" customHeight="1" x14ac:dyDescent="0.25">
      <c r="A8" s="16" t="s">
        <v>708</v>
      </c>
      <c r="B8" s="2" t="s">
        <v>709</v>
      </c>
      <c r="C8" s="2">
        <v>11</v>
      </c>
      <c r="D8" s="2">
        <v>20</v>
      </c>
      <c r="E8" s="2">
        <v>3</v>
      </c>
      <c r="F8" s="2">
        <v>3</v>
      </c>
      <c r="G8" s="2">
        <v>1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17">
        <v>0.5</v>
      </c>
      <c r="Q8" s="32" t="s">
        <v>383</v>
      </c>
      <c r="R8" s="2">
        <v>36</v>
      </c>
      <c r="S8" s="2">
        <v>58</v>
      </c>
      <c r="T8" s="2">
        <v>6</v>
      </c>
      <c r="U8" s="2">
        <v>0</v>
      </c>
      <c r="V8" s="2">
        <v>2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17">
        <v>0.1</v>
      </c>
      <c r="AF8" s="17"/>
      <c r="AG8" s="2">
        <f t="shared" si="0"/>
        <v>9.1</v>
      </c>
      <c r="AH8" s="2">
        <f t="shared" si="1"/>
        <v>15.8</v>
      </c>
      <c r="AI8" s="2">
        <f t="shared" si="2"/>
        <v>2.1</v>
      </c>
      <c r="AJ8" s="2">
        <f t="shared" si="3"/>
        <v>1.5</v>
      </c>
      <c r="AK8" s="2">
        <f t="shared" si="4"/>
        <v>0.7</v>
      </c>
      <c r="AL8" s="2">
        <f t="shared" si="5"/>
        <v>0</v>
      </c>
      <c r="AM8" s="2">
        <f t="shared" si="6"/>
        <v>0</v>
      </c>
      <c r="AN8" s="2">
        <f t="shared" si="7"/>
        <v>0</v>
      </c>
      <c r="AO8" s="2">
        <f t="shared" si="8"/>
        <v>0.5</v>
      </c>
      <c r="AP8" s="2">
        <f t="shared" si="9"/>
        <v>0</v>
      </c>
      <c r="AQ8" s="2">
        <f t="shared" si="10"/>
        <v>0</v>
      </c>
      <c r="AR8" s="2">
        <f t="shared" si="11"/>
        <v>0</v>
      </c>
      <c r="AS8" s="21">
        <f t="shared" si="12"/>
        <v>0</v>
      </c>
      <c r="AT8" s="34">
        <f t="shared" si="13"/>
        <v>0.6</v>
      </c>
      <c r="AU8" s="35">
        <f t="shared" si="14"/>
        <v>60</v>
      </c>
      <c r="AV8" s="39"/>
    </row>
    <row r="9" spans="1:48" s="37" customFormat="1" ht="33" customHeight="1" x14ac:dyDescent="0.25">
      <c r="A9" s="16" t="s">
        <v>375</v>
      </c>
      <c r="B9" s="2" t="s">
        <v>242</v>
      </c>
      <c r="C9" s="2">
        <v>13</v>
      </c>
      <c r="D9" s="2">
        <v>19</v>
      </c>
      <c r="E9" s="2">
        <v>4</v>
      </c>
      <c r="F9" s="2">
        <v>3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17">
        <v>0.36</v>
      </c>
      <c r="Q9" s="40" t="s">
        <v>216</v>
      </c>
      <c r="R9" s="2">
        <v>4</v>
      </c>
      <c r="S9" s="2">
        <v>10</v>
      </c>
      <c r="T9" s="2">
        <v>1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0.05</v>
      </c>
      <c r="AF9" s="17"/>
      <c r="AG9" s="2">
        <f t="shared" si="0"/>
        <v>4.88</v>
      </c>
      <c r="AH9" s="2">
        <f t="shared" si="1"/>
        <v>7.34</v>
      </c>
      <c r="AI9" s="2">
        <f t="shared" si="2"/>
        <v>1.49</v>
      </c>
      <c r="AJ9" s="2">
        <f t="shared" si="3"/>
        <v>1.08</v>
      </c>
      <c r="AK9" s="2">
        <f t="shared" si="4"/>
        <v>0</v>
      </c>
      <c r="AL9" s="2">
        <f t="shared" si="5"/>
        <v>0</v>
      </c>
      <c r="AM9" s="2">
        <f t="shared" si="6"/>
        <v>0</v>
      </c>
      <c r="AN9" s="2">
        <f t="shared" si="7"/>
        <v>0</v>
      </c>
      <c r="AO9" s="2">
        <f t="shared" si="8"/>
        <v>0</v>
      </c>
      <c r="AP9" s="2">
        <f t="shared" si="9"/>
        <v>0</v>
      </c>
      <c r="AQ9" s="2">
        <f t="shared" si="10"/>
        <v>0</v>
      </c>
      <c r="AR9" s="2">
        <f t="shared" si="11"/>
        <v>0</v>
      </c>
      <c r="AS9" s="21">
        <f t="shared" si="12"/>
        <v>0</v>
      </c>
      <c r="AT9" s="34">
        <f t="shared" si="13"/>
        <v>0.41</v>
      </c>
      <c r="AU9" s="35">
        <f t="shared" si="14"/>
        <v>41</v>
      </c>
      <c r="AV9" s="39" t="s">
        <v>191</v>
      </c>
    </row>
    <row r="10" spans="1:48" s="37" customFormat="1" ht="33" customHeight="1" x14ac:dyDescent="0.25">
      <c r="A10" s="16" t="s">
        <v>374</v>
      </c>
      <c r="B10" s="2" t="s">
        <v>242</v>
      </c>
      <c r="C10" s="2">
        <v>13</v>
      </c>
      <c r="D10" s="2">
        <v>19</v>
      </c>
      <c r="E10" s="2">
        <v>4</v>
      </c>
      <c r="F10" s="2">
        <v>3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17">
        <v>0.36</v>
      </c>
      <c r="Q10" s="33" t="s">
        <v>191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17"/>
      <c r="AG10" s="2">
        <f t="shared" si="0"/>
        <v>4.68</v>
      </c>
      <c r="AH10" s="2">
        <f t="shared" si="1"/>
        <v>6.84</v>
      </c>
      <c r="AI10" s="2">
        <f t="shared" si="2"/>
        <v>1.44</v>
      </c>
      <c r="AJ10" s="2">
        <f t="shared" si="3"/>
        <v>1.08</v>
      </c>
      <c r="AK10" s="2">
        <f t="shared" si="4"/>
        <v>0</v>
      </c>
      <c r="AL10" s="2">
        <f t="shared" si="5"/>
        <v>0</v>
      </c>
      <c r="AM10" s="2">
        <f t="shared" si="6"/>
        <v>0</v>
      </c>
      <c r="AN10" s="2">
        <f t="shared" si="7"/>
        <v>0</v>
      </c>
      <c r="AO10" s="2">
        <f t="shared" si="8"/>
        <v>0</v>
      </c>
      <c r="AP10" s="2">
        <f t="shared" si="9"/>
        <v>0</v>
      </c>
      <c r="AQ10" s="2">
        <f t="shared" si="10"/>
        <v>0</v>
      </c>
      <c r="AR10" s="2">
        <f t="shared" si="11"/>
        <v>0</v>
      </c>
      <c r="AS10" s="21">
        <f t="shared" si="12"/>
        <v>0</v>
      </c>
      <c r="AT10" s="34">
        <f t="shared" si="13"/>
        <v>0.36</v>
      </c>
      <c r="AU10" s="35">
        <f t="shared" si="14"/>
        <v>36</v>
      </c>
      <c r="AV10" s="39" t="s">
        <v>191</v>
      </c>
    </row>
    <row r="11" spans="1:48" s="37" customFormat="1" ht="33" customHeight="1" x14ac:dyDescent="0.25">
      <c r="A11" s="16" t="s">
        <v>711</v>
      </c>
      <c r="B11" s="2" t="s">
        <v>243</v>
      </c>
      <c r="C11" s="2">
        <v>20</v>
      </c>
      <c r="D11" s="2">
        <v>40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17">
        <v>0.3</v>
      </c>
      <c r="Q11" s="41" t="s">
        <v>191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17"/>
      <c r="AG11" s="2">
        <f t="shared" si="0"/>
        <v>6</v>
      </c>
      <c r="AH11" s="2">
        <f t="shared" si="1"/>
        <v>12</v>
      </c>
      <c r="AI11" s="2">
        <f t="shared" si="2"/>
        <v>0.3</v>
      </c>
      <c r="AJ11" s="2">
        <f t="shared" si="3"/>
        <v>0</v>
      </c>
      <c r="AK11" s="2">
        <f t="shared" si="4"/>
        <v>0</v>
      </c>
      <c r="AL11" s="2">
        <f t="shared" si="5"/>
        <v>0</v>
      </c>
      <c r="AM11" s="2">
        <f t="shared" si="6"/>
        <v>0</v>
      </c>
      <c r="AN11" s="2">
        <f t="shared" si="7"/>
        <v>0</v>
      </c>
      <c r="AO11" s="2">
        <f t="shared" si="8"/>
        <v>0</v>
      </c>
      <c r="AP11" s="2">
        <f t="shared" si="9"/>
        <v>0</v>
      </c>
      <c r="AQ11" s="2">
        <f t="shared" si="10"/>
        <v>0</v>
      </c>
      <c r="AR11" s="2">
        <f t="shared" si="11"/>
        <v>0</v>
      </c>
      <c r="AS11" s="21">
        <f t="shared" si="12"/>
        <v>0</v>
      </c>
      <c r="AT11" s="34">
        <f t="shared" si="13"/>
        <v>0.3</v>
      </c>
      <c r="AU11" s="35">
        <f t="shared" si="14"/>
        <v>30</v>
      </c>
      <c r="AV11" s="39" t="s">
        <v>191</v>
      </c>
    </row>
    <row r="12" spans="1:48" s="37" customFormat="1" ht="33" customHeight="1" x14ac:dyDescent="0.25">
      <c r="A12" s="16" t="s">
        <v>710</v>
      </c>
      <c r="B12" s="2" t="s">
        <v>243</v>
      </c>
      <c r="C12" s="2">
        <v>20</v>
      </c>
      <c r="D12" s="2">
        <v>40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17">
        <v>0.35</v>
      </c>
      <c r="Q12" s="41" t="s">
        <v>191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17"/>
      <c r="AG12" s="2">
        <f t="shared" si="0"/>
        <v>7</v>
      </c>
      <c r="AH12" s="2">
        <f t="shared" si="1"/>
        <v>14</v>
      </c>
      <c r="AI12" s="2">
        <f t="shared" si="2"/>
        <v>0.35</v>
      </c>
      <c r="AJ12" s="2">
        <f t="shared" si="3"/>
        <v>0</v>
      </c>
      <c r="AK12" s="2">
        <f t="shared" si="4"/>
        <v>0</v>
      </c>
      <c r="AL12" s="2">
        <f t="shared" si="5"/>
        <v>0</v>
      </c>
      <c r="AM12" s="2">
        <f t="shared" si="6"/>
        <v>0</v>
      </c>
      <c r="AN12" s="2">
        <f t="shared" si="7"/>
        <v>0</v>
      </c>
      <c r="AO12" s="2">
        <f t="shared" si="8"/>
        <v>0</v>
      </c>
      <c r="AP12" s="2">
        <f t="shared" si="9"/>
        <v>0</v>
      </c>
      <c r="AQ12" s="2">
        <f t="shared" si="10"/>
        <v>0</v>
      </c>
      <c r="AR12" s="2">
        <f t="shared" si="11"/>
        <v>0</v>
      </c>
      <c r="AS12" s="21">
        <f t="shared" si="12"/>
        <v>0</v>
      </c>
      <c r="AT12" s="34">
        <f t="shared" si="13"/>
        <v>0.35</v>
      </c>
      <c r="AU12" s="35">
        <f t="shared" si="14"/>
        <v>35</v>
      </c>
      <c r="AV12" s="39" t="s">
        <v>191</v>
      </c>
    </row>
    <row r="13" spans="1:48" s="37" customFormat="1" ht="33" customHeight="1" x14ac:dyDescent="0.25">
      <c r="A13" s="16" t="s">
        <v>486</v>
      </c>
      <c r="B13" s="2" t="s">
        <v>382</v>
      </c>
      <c r="C13" s="2">
        <v>20</v>
      </c>
      <c r="D13" s="2">
        <v>19</v>
      </c>
      <c r="E13" s="2">
        <v>3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7">
        <v>0.1</v>
      </c>
      <c r="Q13" s="41" t="s">
        <v>191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17"/>
      <c r="AG13" s="2">
        <f t="shared" si="0"/>
        <v>2</v>
      </c>
      <c r="AH13" s="2">
        <f t="shared" si="1"/>
        <v>1.9000000000000001</v>
      </c>
      <c r="AI13" s="2">
        <f t="shared" si="2"/>
        <v>0.30000000000000004</v>
      </c>
      <c r="AJ13" s="2">
        <f t="shared" si="3"/>
        <v>0.1</v>
      </c>
      <c r="AK13" s="2">
        <f t="shared" si="4"/>
        <v>0</v>
      </c>
      <c r="AL13" s="2">
        <f t="shared" si="5"/>
        <v>0</v>
      </c>
      <c r="AM13" s="2">
        <f t="shared" si="6"/>
        <v>0</v>
      </c>
      <c r="AN13" s="2">
        <f t="shared" si="7"/>
        <v>0</v>
      </c>
      <c r="AO13" s="2">
        <f t="shared" si="8"/>
        <v>0</v>
      </c>
      <c r="AP13" s="2">
        <f t="shared" si="9"/>
        <v>0</v>
      </c>
      <c r="AQ13" s="2">
        <f t="shared" si="10"/>
        <v>0</v>
      </c>
      <c r="AR13" s="2">
        <f t="shared" si="11"/>
        <v>0</v>
      </c>
      <c r="AS13" s="21">
        <f t="shared" si="12"/>
        <v>0</v>
      </c>
      <c r="AT13" s="34">
        <f t="shared" si="13"/>
        <v>0.1</v>
      </c>
      <c r="AU13" s="35">
        <f t="shared" si="14"/>
        <v>10</v>
      </c>
      <c r="AV13" s="39" t="s">
        <v>487</v>
      </c>
    </row>
    <row r="14" spans="1:48" s="37" customFormat="1" ht="33" customHeight="1" x14ac:dyDescent="0.25">
      <c r="A14" s="16" t="s">
        <v>373</v>
      </c>
      <c r="B14" s="2" t="s">
        <v>196</v>
      </c>
      <c r="C14" s="2">
        <v>9</v>
      </c>
      <c r="D14" s="2">
        <v>10</v>
      </c>
      <c r="E14" s="2">
        <v>2</v>
      </c>
      <c r="F14" s="2">
        <v>2</v>
      </c>
      <c r="G14" s="2">
        <v>0</v>
      </c>
      <c r="H14" s="2">
        <v>2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17">
        <v>0.44</v>
      </c>
      <c r="Q14" s="41" t="s">
        <v>191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17"/>
      <c r="AG14" s="2">
        <f t="shared" si="0"/>
        <v>3.96</v>
      </c>
      <c r="AH14" s="2">
        <f t="shared" si="1"/>
        <v>4.4000000000000004</v>
      </c>
      <c r="AI14" s="2">
        <f t="shared" si="2"/>
        <v>0.88</v>
      </c>
      <c r="AJ14" s="2">
        <f t="shared" si="3"/>
        <v>0.88</v>
      </c>
      <c r="AK14" s="2">
        <f t="shared" si="4"/>
        <v>0</v>
      </c>
      <c r="AL14" s="2">
        <f t="shared" si="5"/>
        <v>0.88</v>
      </c>
      <c r="AM14" s="2">
        <f t="shared" si="6"/>
        <v>0</v>
      </c>
      <c r="AN14" s="2">
        <f t="shared" si="7"/>
        <v>0</v>
      </c>
      <c r="AO14" s="2">
        <f t="shared" si="8"/>
        <v>0</v>
      </c>
      <c r="AP14" s="2">
        <f t="shared" si="9"/>
        <v>0</v>
      </c>
      <c r="AQ14" s="2">
        <f t="shared" si="10"/>
        <v>0</v>
      </c>
      <c r="AR14" s="2">
        <f t="shared" si="11"/>
        <v>0</v>
      </c>
      <c r="AS14" s="21">
        <f t="shared" si="12"/>
        <v>0</v>
      </c>
      <c r="AT14" s="34">
        <f t="shared" si="13"/>
        <v>0.44</v>
      </c>
      <c r="AU14" s="35">
        <f t="shared" si="14"/>
        <v>44</v>
      </c>
      <c r="AV14" s="39" t="s">
        <v>191</v>
      </c>
    </row>
    <row r="15" spans="1:48" s="37" customFormat="1" ht="33" customHeight="1" x14ac:dyDescent="0.25">
      <c r="A15" s="16" t="s">
        <v>712</v>
      </c>
      <c r="B15" s="2" t="s">
        <v>713</v>
      </c>
      <c r="C15" s="2">
        <v>21</v>
      </c>
      <c r="D15" s="2">
        <v>40</v>
      </c>
      <c r="E15" s="2">
        <v>4</v>
      </c>
      <c r="F15" s="2">
        <v>1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17">
        <v>0.03</v>
      </c>
      <c r="Q15" s="41" t="s">
        <v>191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17"/>
      <c r="AG15" s="2">
        <f t="shared" si="0"/>
        <v>0.63</v>
      </c>
      <c r="AH15" s="2">
        <f t="shared" si="1"/>
        <v>1.2</v>
      </c>
      <c r="AI15" s="2">
        <f t="shared" si="2"/>
        <v>0.12</v>
      </c>
      <c r="AJ15" s="2">
        <f t="shared" si="3"/>
        <v>0.03</v>
      </c>
      <c r="AK15" s="2">
        <f t="shared" si="4"/>
        <v>0.03</v>
      </c>
      <c r="AL15" s="2">
        <f t="shared" si="5"/>
        <v>0</v>
      </c>
      <c r="AM15" s="2">
        <f t="shared" si="6"/>
        <v>0</v>
      </c>
      <c r="AN15" s="2">
        <f t="shared" si="7"/>
        <v>0</v>
      </c>
      <c r="AO15" s="2">
        <f t="shared" si="8"/>
        <v>0</v>
      </c>
      <c r="AP15" s="2">
        <f t="shared" si="9"/>
        <v>0</v>
      </c>
      <c r="AQ15" s="2">
        <f t="shared" si="10"/>
        <v>0</v>
      </c>
      <c r="AR15" s="2">
        <f t="shared" si="11"/>
        <v>0</v>
      </c>
      <c r="AS15" s="21">
        <f t="shared" si="12"/>
        <v>0</v>
      </c>
      <c r="AT15" s="34">
        <f t="shared" si="13"/>
        <v>0.03</v>
      </c>
      <c r="AU15" s="35">
        <f t="shared" si="14"/>
        <v>3</v>
      </c>
      <c r="AV15" s="39" t="s">
        <v>191</v>
      </c>
    </row>
    <row r="16" spans="1:48" s="37" customFormat="1" ht="33" customHeight="1" x14ac:dyDescent="0.25">
      <c r="A16" s="16" t="s">
        <v>714</v>
      </c>
      <c r="B16" s="2" t="s">
        <v>715</v>
      </c>
      <c r="C16" s="2">
        <v>49</v>
      </c>
      <c r="D16" s="2">
        <v>77</v>
      </c>
      <c r="E16" s="2">
        <v>13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17">
        <v>0.01</v>
      </c>
      <c r="Q16" s="41" t="s">
        <v>191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17"/>
      <c r="AG16" s="2">
        <f t="shared" si="0"/>
        <v>0.49</v>
      </c>
      <c r="AH16" s="2">
        <f t="shared" si="1"/>
        <v>0.77</v>
      </c>
      <c r="AI16" s="2">
        <f t="shared" si="2"/>
        <v>0.13</v>
      </c>
      <c r="AJ16" s="2">
        <f t="shared" si="3"/>
        <v>0.01</v>
      </c>
      <c r="AK16" s="2">
        <f t="shared" si="4"/>
        <v>0</v>
      </c>
      <c r="AL16" s="2">
        <f t="shared" si="5"/>
        <v>0</v>
      </c>
      <c r="AM16" s="2">
        <f t="shared" si="6"/>
        <v>0</v>
      </c>
      <c r="AN16" s="2">
        <f t="shared" si="7"/>
        <v>0</v>
      </c>
      <c r="AO16" s="2">
        <f t="shared" si="8"/>
        <v>0</v>
      </c>
      <c r="AP16" s="2">
        <f t="shared" si="9"/>
        <v>0</v>
      </c>
      <c r="AQ16" s="2">
        <f t="shared" si="10"/>
        <v>0</v>
      </c>
      <c r="AR16" s="2">
        <f t="shared" si="11"/>
        <v>0</v>
      </c>
      <c r="AS16" s="21">
        <f t="shared" si="12"/>
        <v>0</v>
      </c>
      <c r="AT16" s="34">
        <f t="shared" si="13"/>
        <v>0.01</v>
      </c>
      <c r="AU16" s="35">
        <f t="shared" si="14"/>
        <v>1</v>
      </c>
      <c r="AV16" s="39" t="s">
        <v>191</v>
      </c>
    </row>
    <row r="17" spans="1:48" s="37" customFormat="1" ht="33" customHeight="1" x14ac:dyDescent="0.25">
      <c r="A17" s="16" t="s">
        <v>372</v>
      </c>
      <c r="B17" s="2" t="s">
        <v>244</v>
      </c>
      <c r="C17" s="2">
        <v>22</v>
      </c>
      <c r="D17" s="2">
        <v>22</v>
      </c>
      <c r="E17" s="2">
        <v>5</v>
      </c>
      <c r="F17" s="2">
        <v>3</v>
      </c>
      <c r="G17" s="2">
        <v>0</v>
      </c>
      <c r="H17" s="2">
        <v>1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17">
        <v>0.12</v>
      </c>
      <c r="Q17" s="32" t="s">
        <v>255</v>
      </c>
      <c r="R17" s="2">
        <v>30</v>
      </c>
      <c r="S17" s="2">
        <v>62</v>
      </c>
      <c r="T17" s="2">
        <v>10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0.38</v>
      </c>
      <c r="AF17" s="17"/>
      <c r="AG17" s="2">
        <f t="shared" si="0"/>
        <v>14.04</v>
      </c>
      <c r="AH17" s="2">
        <f t="shared" si="1"/>
        <v>26.2</v>
      </c>
      <c r="AI17" s="2">
        <f t="shared" si="2"/>
        <v>4.3999999999999995</v>
      </c>
      <c r="AJ17" s="2">
        <f t="shared" si="3"/>
        <v>0.36</v>
      </c>
      <c r="AK17" s="2">
        <f t="shared" si="4"/>
        <v>0</v>
      </c>
      <c r="AL17" s="2">
        <f t="shared" si="5"/>
        <v>0.12</v>
      </c>
      <c r="AM17" s="2">
        <f t="shared" si="6"/>
        <v>0</v>
      </c>
      <c r="AN17" s="2">
        <f t="shared" si="7"/>
        <v>0</v>
      </c>
      <c r="AO17" s="2">
        <f t="shared" si="8"/>
        <v>0</v>
      </c>
      <c r="AP17" s="2">
        <f t="shared" si="9"/>
        <v>0</v>
      </c>
      <c r="AQ17" s="2">
        <f t="shared" si="10"/>
        <v>0</v>
      </c>
      <c r="AR17" s="2">
        <f t="shared" si="11"/>
        <v>0</v>
      </c>
      <c r="AS17" s="21">
        <f t="shared" si="12"/>
        <v>0</v>
      </c>
      <c r="AT17" s="34">
        <f t="shared" si="13"/>
        <v>0.5</v>
      </c>
      <c r="AU17" s="35">
        <f t="shared" si="14"/>
        <v>50</v>
      </c>
      <c r="AV17" s="39" t="s">
        <v>191</v>
      </c>
    </row>
    <row r="18" spans="1:48" s="37" customFormat="1" ht="33" customHeight="1" x14ac:dyDescent="0.25">
      <c r="A18" s="16" t="s">
        <v>527</v>
      </c>
      <c r="B18" s="2" t="s">
        <v>528</v>
      </c>
      <c r="C18" s="2">
        <v>10</v>
      </c>
      <c r="D18" s="2">
        <v>13</v>
      </c>
      <c r="E18" s="2">
        <v>1</v>
      </c>
      <c r="F18" s="2">
        <v>2</v>
      </c>
      <c r="G18" s="2">
        <v>0</v>
      </c>
      <c r="H18" s="2">
        <v>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17">
        <v>0.51</v>
      </c>
      <c r="Q18" s="41" t="s">
        <v>191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17"/>
      <c r="AG18" s="2">
        <f t="shared" si="0"/>
        <v>5.0999999999999996</v>
      </c>
      <c r="AH18" s="2">
        <f t="shared" si="1"/>
        <v>6.63</v>
      </c>
      <c r="AI18" s="2">
        <f t="shared" si="2"/>
        <v>0.51</v>
      </c>
      <c r="AJ18" s="2">
        <f t="shared" si="3"/>
        <v>1.02</v>
      </c>
      <c r="AK18" s="2">
        <f t="shared" si="4"/>
        <v>0</v>
      </c>
      <c r="AL18" s="2">
        <f t="shared" si="5"/>
        <v>0.51</v>
      </c>
      <c r="AM18" s="2">
        <f t="shared" si="6"/>
        <v>0</v>
      </c>
      <c r="AN18" s="2">
        <f t="shared" si="7"/>
        <v>0</v>
      </c>
      <c r="AO18" s="2">
        <f t="shared" si="8"/>
        <v>0</v>
      </c>
      <c r="AP18" s="2">
        <f t="shared" si="9"/>
        <v>0</v>
      </c>
      <c r="AQ18" s="2">
        <f t="shared" si="10"/>
        <v>0</v>
      </c>
      <c r="AR18" s="2">
        <f t="shared" si="11"/>
        <v>0</v>
      </c>
      <c r="AS18" s="21">
        <f t="shared" si="12"/>
        <v>0</v>
      </c>
      <c r="AT18" s="34">
        <f t="shared" si="13"/>
        <v>0.51</v>
      </c>
      <c r="AU18" s="35">
        <f t="shared" si="14"/>
        <v>51</v>
      </c>
      <c r="AV18" s="39" t="s">
        <v>529</v>
      </c>
    </row>
    <row r="19" spans="1:48" s="37" customFormat="1" ht="33" customHeight="1" x14ac:dyDescent="0.25">
      <c r="A19" s="16" t="s">
        <v>273</v>
      </c>
      <c r="B19" s="2" t="s">
        <v>46</v>
      </c>
      <c r="C19" s="2">
        <v>12</v>
      </c>
      <c r="D19" s="2">
        <v>18</v>
      </c>
      <c r="E19" s="2">
        <v>2</v>
      </c>
      <c r="F19" s="2">
        <v>1</v>
      </c>
      <c r="G19" s="2">
        <v>1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17">
        <v>0.25</v>
      </c>
      <c r="Q19" s="32" t="s">
        <v>99</v>
      </c>
      <c r="R19" s="2">
        <v>9</v>
      </c>
      <c r="S19" s="2">
        <v>16</v>
      </c>
      <c r="T19" s="2">
        <v>0</v>
      </c>
      <c r="U19" s="2">
        <v>5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0.23</v>
      </c>
      <c r="AF19" s="17"/>
      <c r="AG19" s="2">
        <f t="shared" si="0"/>
        <v>5.07</v>
      </c>
      <c r="AH19" s="2">
        <f t="shared" si="1"/>
        <v>8.18</v>
      </c>
      <c r="AI19" s="2">
        <f t="shared" si="2"/>
        <v>0.5</v>
      </c>
      <c r="AJ19" s="2">
        <f t="shared" si="3"/>
        <v>1.4000000000000001</v>
      </c>
      <c r="AK19" s="2">
        <f t="shared" si="4"/>
        <v>0.25</v>
      </c>
      <c r="AL19" s="2">
        <f t="shared" si="5"/>
        <v>0.48</v>
      </c>
      <c r="AM19" s="2">
        <f t="shared" si="6"/>
        <v>0</v>
      </c>
      <c r="AN19" s="2">
        <f t="shared" si="7"/>
        <v>0</v>
      </c>
      <c r="AO19" s="2">
        <f t="shared" si="8"/>
        <v>0</v>
      </c>
      <c r="AP19" s="2">
        <f t="shared" si="9"/>
        <v>0</v>
      </c>
      <c r="AQ19" s="2">
        <f t="shared" si="10"/>
        <v>0</v>
      </c>
      <c r="AR19" s="2">
        <f t="shared" si="11"/>
        <v>0</v>
      </c>
      <c r="AS19" s="21">
        <f t="shared" si="12"/>
        <v>0</v>
      </c>
      <c r="AT19" s="34">
        <f t="shared" si="13"/>
        <v>0.48</v>
      </c>
      <c r="AU19" s="35">
        <f t="shared" si="14"/>
        <v>48</v>
      </c>
      <c r="AV19" s="39" t="s">
        <v>274</v>
      </c>
    </row>
    <row r="20" spans="1:48" s="37" customFormat="1" ht="33" customHeight="1" x14ac:dyDescent="0.25">
      <c r="A20" s="16" t="s">
        <v>490</v>
      </c>
      <c r="B20" s="2" t="s">
        <v>491</v>
      </c>
      <c r="C20" s="2">
        <v>0</v>
      </c>
      <c r="D20" s="2">
        <v>0</v>
      </c>
      <c r="E20" s="2">
        <v>3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17">
        <v>0.1</v>
      </c>
      <c r="Q20" s="41" t="s">
        <v>191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17"/>
      <c r="AG20" s="2">
        <f t="shared" si="0"/>
        <v>0</v>
      </c>
      <c r="AH20" s="2">
        <f t="shared" si="1"/>
        <v>0</v>
      </c>
      <c r="AI20" s="2">
        <f t="shared" si="2"/>
        <v>0.30000000000000004</v>
      </c>
      <c r="AJ20" s="2">
        <f t="shared" si="3"/>
        <v>0.1</v>
      </c>
      <c r="AK20" s="2">
        <f t="shared" si="4"/>
        <v>0</v>
      </c>
      <c r="AL20" s="2">
        <f t="shared" si="5"/>
        <v>0</v>
      </c>
      <c r="AM20" s="2">
        <f t="shared" si="6"/>
        <v>0</v>
      </c>
      <c r="AN20" s="2">
        <f t="shared" si="7"/>
        <v>0</v>
      </c>
      <c r="AO20" s="2">
        <f t="shared" si="8"/>
        <v>0</v>
      </c>
      <c r="AP20" s="2">
        <f t="shared" si="9"/>
        <v>0</v>
      </c>
      <c r="AQ20" s="2">
        <f t="shared" si="10"/>
        <v>0</v>
      </c>
      <c r="AR20" s="2">
        <f t="shared" si="11"/>
        <v>0</v>
      </c>
      <c r="AS20" s="21">
        <f t="shared" si="12"/>
        <v>0</v>
      </c>
      <c r="AT20" s="34">
        <f t="shared" si="13"/>
        <v>0.1</v>
      </c>
      <c r="AU20" s="35">
        <f t="shared" si="14"/>
        <v>10</v>
      </c>
      <c r="AV20" s="39" t="s">
        <v>492</v>
      </c>
    </row>
    <row r="21" spans="1:48" s="37" customFormat="1" ht="33" customHeight="1" x14ac:dyDescent="0.25">
      <c r="A21" s="16" t="s">
        <v>569</v>
      </c>
      <c r="B21" s="2" t="s">
        <v>120</v>
      </c>
      <c r="C21" s="2">
        <v>6</v>
      </c>
      <c r="D21" s="2">
        <v>17</v>
      </c>
      <c r="E21" s="2">
        <v>5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0</v>
      </c>
      <c r="N21" s="2">
        <v>0</v>
      </c>
      <c r="O21" s="2">
        <v>0</v>
      </c>
      <c r="P21" s="17">
        <v>0.25</v>
      </c>
      <c r="Q21" s="41" t="s">
        <v>191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17"/>
      <c r="AG21" s="2">
        <f t="shared" si="0"/>
        <v>1.5</v>
      </c>
      <c r="AH21" s="2">
        <f t="shared" si="1"/>
        <v>4.25</v>
      </c>
      <c r="AI21" s="2">
        <f t="shared" si="2"/>
        <v>1.25</v>
      </c>
      <c r="AJ21" s="2">
        <f t="shared" si="3"/>
        <v>0.5</v>
      </c>
      <c r="AK21" s="2">
        <f t="shared" si="4"/>
        <v>0</v>
      </c>
      <c r="AL21" s="2">
        <f t="shared" si="5"/>
        <v>0</v>
      </c>
      <c r="AM21" s="2">
        <f t="shared" si="6"/>
        <v>0</v>
      </c>
      <c r="AN21" s="2">
        <f t="shared" si="7"/>
        <v>0</v>
      </c>
      <c r="AO21" s="2">
        <f t="shared" si="8"/>
        <v>0.25</v>
      </c>
      <c r="AP21" s="2">
        <f t="shared" si="9"/>
        <v>0</v>
      </c>
      <c r="AQ21" s="2">
        <f t="shared" si="10"/>
        <v>0</v>
      </c>
      <c r="AR21" s="2">
        <f t="shared" si="11"/>
        <v>0</v>
      </c>
      <c r="AS21" s="21">
        <f t="shared" si="12"/>
        <v>0</v>
      </c>
      <c r="AT21" s="34">
        <f t="shared" si="13"/>
        <v>0.25</v>
      </c>
      <c r="AU21" s="35">
        <f t="shared" si="14"/>
        <v>25</v>
      </c>
      <c r="AV21" s="39" t="s">
        <v>570</v>
      </c>
    </row>
    <row r="22" spans="1:48" s="37" customFormat="1" ht="33" customHeight="1" x14ac:dyDescent="0.25">
      <c r="A22" s="16" t="s">
        <v>571</v>
      </c>
      <c r="B22" s="2" t="s">
        <v>271</v>
      </c>
      <c r="C22" s="2">
        <v>19</v>
      </c>
      <c r="D22" s="2">
        <v>11</v>
      </c>
      <c r="E22" s="2">
        <v>2</v>
      </c>
      <c r="F22" s="2">
        <v>2</v>
      </c>
      <c r="G22" s="2">
        <v>0</v>
      </c>
      <c r="H22" s="2">
        <v>0</v>
      </c>
      <c r="I22" s="2">
        <v>0</v>
      </c>
      <c r="J22" s="2">
        <v>5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17">
        <v>0.6</v>
      </c>
      <c r="Q22" s="2" t="s">
        <v>572</v>
      </c>
      <c r="R22" s="5">
        <v>14</v>
      </c>
      <c r="S22" s="5">
        <v>15</v>
      </c>
      <c r="T22" s="5">
        <v>6</v>
      </c>
      <c r="U22" s="5">
        <v>5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0.06</v>
      </c>
      <c r="AF22" s="17"/>
      <c r="AG22" s="2">
        <f t="shared" si="0"/>
        <v>12.24</v>
      </c>
      <c r="AH22" s="2">
        <f t="shared" si="1"/>
        <v>7.5</v>
      </c>
      <c r="AI22" s="2">
        <f t="shared" si="2"/>
        <v>1.56</v>
      </c>
      <c r="AJ22" s="2">
        <f t="shared" si="3"/>
        <v>1.5</v>
      </c>
      <c r="AK22" s="2">
        <f t="shared" si="4"/>
        <v>0.06</v>
      </c>
      <c r="AL22" s="2">
        <f t="shared" si="5"/>
        <v>0</v>
      </c>
      <c r="AM22" s="2">
        <f t="shared" si="6"/>
        <v>0</v>
      </c>
      <c r="AN22" s="2">
        <f t="shared" si="7"/>
        <v>3</v>
      </c>
      <c r="AO22" s="2">
        <f t="shared" si="8"/>
        <v>0</v>
      </c>
      <c r="AP22" s="2">
        <f t="shared" si="9"/>
        <v>0</v>
      </c>
      <c r="AQ22" s="2">
        <f t="shared" si="10"/>
        <v>0</v>
      </c>
      <c r="AR22" s="2">
        <f t="shared" si="11"/>
        <v>0</v>
      </c>
      <c r="AS22" s="21">
        <f t="shared" si="12"/>
        <v>0</v>
      </c>
      <c r="AT22" s="34">
        <f t="shared" si="13"/>
        <v>0.65999999999999992</v>
      </c>
      <c r="AU22" s="35">
        <f t="shared" si="14"/>
        <v>65.999999999999986</v>
      </c>
      <c r="AV22" s="39" t="s">
        <v>573</v>
      </c>
    </row>
    <row r="23" spans="1:48" s="37" customFormat="1" ht="33" customHeight="1" x14ac:dyDescent="0.25">
      <c r="A23" s="16" t="s">
        <v>88</v>
      </c>
      <c r="B23" s="2" t="s">
        <v>96</v>
      </c>
      <c r="C23" s="2">
        <v>24</v>
      </c>
      <c r="D23" s="2">
        <v>16</v>
      </c>
      <c r="E23" s="2">
        <v>2</v>
      </c>
      <c r="F23" s="2">
        <v>4</v>
      </c>
      <c r="G23" s="2">
        <v>0</v>
      </c>
      <c r="H23" s="2">
        <v>0</v>
      </c>
      <c r="I23" s="2">
        <v>0</v>
      </c>
      <c r="J23" s="2">
        <v>6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15">
        <v>0.22</v>
      </c>
      <c r="Q23" s="41" t="s">
        <v>191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15"/>
      <c r="AG23" s="2">
        <f t="shared" si="0"/>
        <v>5.28</v>
      </c>
      <c r="AH23" s="2">
        <f t="shared" si="1"/>
        <v>3.52</v>
      </c>
      <c r="AI23" s="2">
        <f t="shared" si="2"/>
        <v>0.44</v>
      </c>
      <c r="AJ23" s="2">
        <f t="shared" si="3"/>
        <v>0.88</v>
      </c>
      <c r="AK23" s="2">
        <f t="shared" si="4"/>
        <v>0</v>
      </c>
      <c r="AL23" s="2">
        <f t="shared" si="5"/>
        <v>0</v>
      </c>
      <c r="AM23" s="2">
        <f t="shared" si="6"/>
        <v>0</v>
      </c>
      <c r="AN23" s="2">
        <f t="shared" si="7"/>
        <v>1.32</v>
      </c>
      <c r="AO23" s="2">
        <f t="shared" si="8"/>
        <v>0</v>
      </c>
      <c r="AP23" s="2">
        <f t="shared" si="9"/>
        <v>0</v>
      </c>
      <c r="AQ23" s="2">
        <f t="shared" si="10"/>
        <v>0</v>
      </c>
      <c r="AR23" s="2">
        <f t="shared" si="11"/>
        <v>0</v>
      </c>
      <c r="AS23" s="21">
        <f t="shared" si="12"/>
        <v>0</v>
      </c>
      <c r="AT23" s="34">
        <f t="shared" si="13"/>
        <v>0.22</v>
      </c>
      <c r="AU23" s="35">
        <f t="shared" si="14"/>
        <v>22</v>
      </c>
      <c r="AV23" s="38" t="s">
        <v>413</v>
      </c>
    </row>
    <row r="24" spans="1:48" s="37" customFormat="1" ht="33" customHeight="1" x14ac:dyDescent="0.25">
      <c r="A24" s="16" t="s">
        <v>574</v>
      </c>
      <c r="B24" s="2" t="s">
        <v>575</v>
      </c>
      <c r="C24" s="2">
        <v>0</v>
      </c>
      <c r="D24" s="2">
        <v>0</v>
      </c>
      <c r="E24" s="2">
        <v>4</v>
      </c>
      <c r="F24" s="2">
        <v>0</v>
      </c>
      <c r="G24" s="2">
        <v>1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15">
        <v>0.35</v>
      </c>
      <c r="Q24" s="41" t="s">
        <v>191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15"/>
      <c r="AG24" s="2">
        <f t="shared" si="0"/>
        <v>0</v>
      </c>
      <c r="AH24" s="2">
        <f t="shared" si="1"/>
        <v>0</v>
      </c>
      <c r="AI24" s="2">
        <f t="shared" si="2"/>
        <v>1.4</v>
      </c>
      <c r="AJ24" s="2">
        <f t="shared" si="3"/>
        <v>0</v>
      </c>
      <c r="AK24" s="2">
        <f t="shared" si="4"/>
        <v>0.35</v>
      </c>
      <c r="AL24" s="2">
        <f t="shared" si="5"/>
        <v>0</v>
      </c>
      <c r="AM24" s="2">
        <f t="shared" si="6"/>
        <v>0</v>
      </c>
      <c r="AN24" s="2">
        <f t="shared" si="7"/>
        <v>0</v>
      </c>
      <c r="AO24" s="2">
        <f t="shared" si="8"/>
        <v>0</v>
      </c>
      <c r="AP24" s="2">
        <f t="shared" si="9"/>
        <v>0</v>
      </c>
      <c r="AQ24" s="2">
        <f t="shared" si="10"/>
        <v>0</v>
      </c>
      <c r="AR24" s="2">
        <f t="shared" si="11"/>
        <v>0</v>
      </c>
      <c r="AS24" s="21">
        <f t="shared" si="12"/>
        <v>0</v>
      </c>
      <c r="AT24" s="34">
        <f t="shared" si="13"/>
        <v>0.35</v>
      </c>
      <c r="AU24" s="35">
        <f t="shared" si="14"/>
        <v>35</v>
      </c>
      <c r="AV24" s="38" t="s">
        <v>576</v>
      </c>
    </row>
    <row r="25" spans="1:48" s="37" customFormat="1" ht="33" customHeight="1" x14ac:dyDescent="0.25">
      <c r="A25" s="16" t="s">
        <v>131</v>
      </c>
      <c r="B25" s="2" t="s">
        <v>166</v>
      </c>
      <c r="C25" s="2">
        <v>8</v>
      </c>
      <c r="D25" s="2">
        <v>0</v>
      </c>
      <c r="E25" s="2">
        <v>0</v>
      </c>
      <c r="F25" s="2">
        <v>2</v>
      </c>
      <c r="G25" s="2">
        <v>0</v>
      </c>
      <c r="H25" s="2">
        <v>4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17">
        <v>0.5</v>
      </c>
      <c r="Q25" s="2" t="s">
        <v>107</v>
      </c>
      <c r="R25" s="5">
        <v>22</v>
      </c>
      <c r="S25" s="5">
        <v>17</v>
      </c>
      <c r="T25" s="5">
        <v>5</v>
      </c>
      <c r="U25" s="5">
        <v>3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0.1</v>
      </c>
      <c r="AF25" s="17"/>
      <c r="AG25" s="2">
        <f t="shared" si="0"/>
        <v>6.2</v>
      </c>
      <c r="AH25" s="2">
        <f t="shared" si="1"/>
        <v>1.7000000000000002</v>
      </c>
      <c r="AI25" s="2">
        <f t="shared" si="2"/>
        <v>0.5</v>
      </c>
      <c r="AJ25" s="2">
        <f t="shared" si="3"/>
        <v>1.3</v>
      </c>
      <c r="AK25" s="2">
        <f t="shared" si="4"/>
        <v>0</v>
      </c>
      <c r="AL25" s="2">
        <f t="shared" si="5"/>
        <v>2</v>
      </c>
      <c r="AM25" s="2">
        <f t="shared" si="6"/>
        <v>0</v>
      </c>
      <c r="AN25" s="2">
        <f t="shared" si="7"/>
        <v>0</v>
      </c>
      <c r="AO25" s="2">
        <f t="shared" si="8"/>
        <v>0</v>
      </c>
      <c r="AP25" s="2">
        <f t="shared" si="9"/>
        <v>0</v>
      </c>
      <c r="AQ25" s="2">
        <f t="shared" si="10"/>
        <v>0</v>
      </c>
      <c r="AR25" s="2">
        <f t="shared" si="11"/>
        <v>0</v>
      </c>
      <c r="AS25" s="2">
        <f t="shared" si="12"/>
        <v>0</v>
      </c>
      <c r="AT25" s="34">
        <f t="shared" si="13"/>
        <v>0.6</v>
      </c>
      <c r="AU25" s="35">
        <f t="shared" si="14"/>
        <v>60</v>
      </c>
      <c r="AV25" s="39" t="s">
        <v>191</v>
      </c>
    </row>
    <row r="26" spans="1:48" s="37" customFormat="1" ht="33" customHeight="1" x14ac:dyDescent="0.25">
      <c r="A26" s="16" t="s">
        <v>716</v>
      </c>
      <c r="B26" s="2" t="s">
        <v>183</v>
      </c>
      <c r="C26" s="2">
        <v>23</v>
      </c>
      <c r="D26" s="2">
        <v>22</v>
      </c>
      <c r="E26" s="2">
        <v>4</v>
      </c>
      <c r="F26" s="2">
        <v>1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17">
        <v>0.3</v>
      </c>
      <c r="Q26" s="2" t="s">
        <v>717</v>
      </c>
      <c r="R26" s="5">
        <v>14</v>
      </c>
      <c r="S26" s="5">
        <v>16</v>
      </c>
      <c r="T26" s="5">
        <v>2</v>
      </c>
      <c r="U26" s="5">
        <v>1</v>
      </c>
      <c r="V26" s="5">
        <v>0</v>
      </c>
      <c r="W26" s="5">
        <v>3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0.25</v>
      </c>
      <c r="AF26" s="17"/>
      <c r="AG26" s="2">
        <f t="shared" si="0"/>
        <v>10.399999999999999</v>
      </c>
      <c r="AH26" s="2">
        <f t="shared" si="1"/>
        <v>10.6</v>
      </c>
      <c r="AI26" s="2">
        <f t="shared" si="2"/>
        <v>1.7</v>
      </c>
      <c r="AJ26" s="2">
        <f t="shared" si="3"/>
        <v>0.55000000000000004</v>
      </c>
      <c r="AK26" s="2">
        <f t="shared" si="4"/>
        <v>0</v>
      </c>
      <c r="AL26" s="2">
        <f t="shared" si="5"/>
        <v>1.05</v>
      </c>
      <c r="AM26" s="2">
        <f t="shared" si="6"/>
        <v>0</v>
      </c>
      <c r="AN26" s="2">
        <f t="shared" si="7"/>
        <v>0</v>
      </c>
      <c r="AO26" s="2">
        <f t="shared" si="8"/>
        <v>0</v>
      </c>
      <c r="AP26" s="2">
        <f t="shared" si="9"/>
        <v>0</v>
      </c>
      <c r="AQ26" s="2">
        <f t="shared" si="10"/>
        <v>0</v>
      </c>
      <c r="AR26" s="2">
        <f t="shared" si="11"/>
        <v>0</v>
      </c>
      <c r="AS26" s="21">
        <f t="shared" si="12"/>
        <v>0</v>
      </c>
      <c r="AT26" s="34">
        <f t="shared" si="13"/>
        <v>0.55000000000000004</v>
      </c>
      <c r="AU26" s="35">
        <f t="shared" si="14"/>
        <v>55.000000000000007</v>
      </c>
      <c r="AV26" s="39" t="s">
        <v>191</v>
      </c>
    </row>
    <row r="27" spans="1:48" s="37" customFormat="1" ht="33" customHeight="1" x14ac:dyDescent="0.25">
      <c r="A27" s="16" t="s">
        <v>718</v>
      </c>
      <c r="B27" s="2" t="s">
        <v>183</v>
      </c>
      <c r="C27" s="2">
        <v>23</v>
      </c>
      <c r="D27" s="2">
        <v>22</v>
      </c>
      <c r="E27" s="2">
        <v>4</v>
      </c>
      <c r="F27" s="2">
        <v>1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17">
        <v>0.1</v>
      </c>
      <c r="Q27" s="2" t="s">
        <v>58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1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0.25</v>
      </c>
      <c r="AF27" s="17"/>
      <c r="AG27" s="2">
        <f t="shared" si="0"/>
        <v>2.3000000000000003</v>
      </c>
      <c r="AH27" s="2">
        <f t="shared" si="1"/>
        <v>2.2000000000000002</v>
      </c>
      <c r="AI27" s="2">
        <f t="shared" si="2"/>
        <v>0.65</v>
      </c>
      <c r="AJ27" s="2">
        <f t="shared" si="3"/>
        <v>0.1</v>
      </c>
      <c r="AK27" s="2">
        <f t="shared" si="4"/>
        <v>0</v>
      </c>
      <c r="AL27" s="2">
        <f t="shared" si="5"/>
        <v>0.35</v>
      </c>
      <c r="AM27" s="2">
        <f t="shared" si="6"/>
        <v>0</v>
      </c>
      <c r="AN27" s="2">
        <f t="shared" si="7"/>
        <v>0</v>
      </c>
      <c r="AO27" s="2">
        <f t="shared" si="8"/>
        <v>0</v>
      </c>
      <c r="AP27" s="2">
        <f t="shared" si="9"/>
        <v>0</v>
      </c>
      <c r="AQ27" s="2">
        <f t="shared" si="10"/>
        <v>0</v>
      </c>
      <c r="AR27" s="2">
        <f t="shared" si="11"/>
        <v>0</v>
      </c>
      <c r="AS27" s="21">
        <f t="shared" si="12"/>
        <v>0</v>
      </c>
      <c r="AT27" s="34">
        <f t="shared" si="13"/>
        <v>0.35</v>
      </c>
      <c r="AU27" s="35">
        <f t="shared" si="14"/>
        <v>35</v>
      </c>
      <c r="AV27" s="39" t="s">
        <v>191</v>
      </c>
    </row>
    <row r="28" spans="1:48" s="37" customFormat="1" ht="33" customHeight="1" x14ac:dyDescent="0.25">
      <c r="A28" s="16" t="s">
        <v>132</v>
      </c>
      <c r="B28" s="42" t="s">
        <v>167</v>
      </c>
      <c r="C28" s="42">
        <v>18</v>
      </c>
      <c r="D28" s="42">
        <v>14</v>
      </c>
      <c r="E28" s="42">
        <v>2</v>
      </c>
      <c r="F28" s="42">
        <v>5</v>
      </c>
      <c r="G28" s="42">
        <v>0</v>
      </c>
      <c r="H28" s="42">
        <v>2</v>
      </c>
      <c r="I28" s="42">
        <v>1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17">
        <v>0.1</v>
      </c>
      <c r="Q28" s="2" t="s">
        <v>177</v>
      </c>
      <c r="R28" s="2">
        <v>23</v>
      </c>
      <c r="S28" s="2">
        <v>19</v>
      </c>
      <c r="T28" s="2">
        <v>3</v>
      </c>
      <c r="U28" s="2">
        <v>1</v>
      </c>
      <c r="V28" s="2">
        <v>0</v>
      </c>
      <c r="W28" s="2">
        <v>1</v>
      </c>
      <c r="X28" s="2">
        <v>0</v>
      </c>
      <c r="Y28" s="2">
        <v>3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17">
        <v>7.0000000000000007E-2</v>
      </c>
      <c r="AF28" s="17"/>
      <c r="AG28" s="2">
        <f t="shared" si="0"/>
        <v>3.41</v>
      </c>
      <c r="AH28" s="2">
        <f t="shared" si="1"/>
        <v>2.7300000000000004</v>
      </c>
      <c r="AI28" s="2">
        <f t="shared" si="2"/>
        <v>0.41000000000000003</v>
      </c>
      <c r="AJ28" s="2">
        <f t="shared" si="3"/>
        <v>0.57000000000000006</v>
      </c>
      <c r="AK28" s="2">
        <f t="shared" si="4"/>
        <v>0</v>
      </c>
      <c r="AL28" s="2">
        <f t="shared" si="5"/>
        <v>0.27</v>
      </c>
      <c r="AM28" s="2">
        <f t="shared" si="6"/>
        <v>0.1</v>
      </c>
      <c r="AN28" s="2">
        <f t="shared" si="7"/>
        <v>0.21000000000000002</v>
      </c>
      <c r="AO28" s="2">
        <f t="shared" si="8"/>
        <v>0</v>
      </c>
      <c r="AP28" s="2">
        <f t="shared" si="9"/>
        <v>0</v>
      </c>
      <c r="AQ28" s="2">
        <f t="shared" si="10"/>
        <v>0</v>
      </c>
      <c r="AR28" s="2">
        <f t="shared" si="11"/>
        <v>0</v>
      </c>
      <c r="AS28" s="2">
        <f t="shared" si="12"/>
        <v>0</v>
      </c>
      <c r="AT28" s="34">
        <f t="shared" si="13"/>
        <v>0.17</v>
      </c>
      <c r="AU28" s="35">
        <f t="shared" si="14"/>
        <v>17</v>
      </c>
      <c r="AV28" s="39" t="s">
        <v>191</v>
      </c>
    </row>
    <row r="29" spans="1:48" s="37" customFormat="1" ht="33" customHeight="1" x14ac:dyDescent="0.25">
      <c r="A29" s="16" t="s">
        <v>371</v>
      </c>
      <c r="B29" s="2" t="s">
        <v>245</v>
      </c>
      <c r="C29" s="42">
        <v>10</v>
      </c>
      <c r="D29" s="42">
        <v>13</v>
      </c>
      <c r="E29" s="42">
        <v>1</v>
      </c>
      <c r="F29" s="42">
        <v>2</v>
      </c>
      <c r="G29" s="42">
        <v>0</v>
      </c>
      <c r="H29" s="42">
        <v>1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17">
        <v>0.38</v>
      </c>
      <c r="Q29" s="32" t="s">
        <v>256</v>
      </c>
      <c r="R29" s="2">
        <v>2</v>
      </c>
      <c r="S29" s="2">
        <v>6</v>
      </c>
      <c r="T29" s="2">
        <v>2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17">
        <v>0.06</v>
      </c>
      <c r="AF29" s="17"/>
      <c r="AG29" s="2">
        <f t="shared" si="0"/>
        <v>3.92</v>
      </c>
      <c r="AH29" s="2">
        <f t="shared" si="1"/>
        <v>5.3000000000000007</v>
      </c>
      <c r="AI29" s="2">
        <f t="shared" si="2"/>
        <v>0.5</v>
      </c>
      <c r="AJ29" s="2">
        <f t="shared" si="3"/>
        <v>0.76</v>
      </c>
      <c r="AK29" s="2">
        <f t="shared" si="4"/>
        <v>0</v>
      </c>
      <c r="AL29" s="2">
        <f t="shared" si="5"/>
        <v>0.38</v>
      </c>
      <c r="AM29" s="2">
        <f t="shared" si="6"/>
        <v>0</v>
      </c>
      <c r="AN29" s="2">
        <f t="shared" si="7"/>
        <v>0</v>
      </c>
      <c r="AO29" s="2">
        <f t="shared" si="8"/>
        <v>0</v>
      </c>
      <c r="AP29" s="2">
        <f t="shared" si="9"/>
        <v>0</v>
      </c>
      <c r="AQ29" s="2">
        <f t="shared" si="10"/>
        <v>0</v>
      </c>
      <c r="AR29" s="2">
        <f t="shared" si="11"/>
        <v>0</v>
      </c>
      <c r="AS29" s="21">
        <f t="shared" si="12"/>
        <v>0</v>
      </c>
      <c r="AT29" s="34">
        <f t="shared" si="13"/>
        <v>0.44</v>
      </c>
      <c r="AU29" s="35">
        <f t="shared" si="14"/>
        <v>44</v>
      </c>
      <c r="AV29" s="39" t="s">
        <v>191</v>
      </c>
    </row>
    <row r="30" spans="1:48" s="37" customFormat="1" ht="33" customHeight="1" x14ac:dyDescent="0.25">
      <c r="A30" s="16" t="s">
        <v>577</v>
      </c>
      <c r="B30" s="2" t="s">
        <v>578</v>
      </c>
      <c r="C30" s="42">
        <v>8</v>
      </c>
      <c r="D30" s="42">
        <v>16</v>
      </c>
      <c r="E30" s="42">
        <v>4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17">
        <v>0.05</v>
      </c>
      <c r="Q30" s="41" t="s">
        <v>191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17"/>
      <c r="AG30" s="2">
        <f t="shared" si="0"/>
        <v>0.4</v>
      </c>
      <c r="AH30" s="2">
        <f t="shared" si="1"/>
        <v>0.8</v>
      </c>
      <c r="AI30" s="2">
        <f t="shared" si="2"/>
        <v>0.2</v>
      </c>
      <c r="AJ30" s="2">
        <f t="shared" si="3"/>
        <v>0</v>
      </c>
      <c r="AK30" s="2">
        <f t="shared" si="4"/>
        <v>0</v>
      </c>
      <c r="AL30" s="2">
        <f t="shared" si="5"/>
        <v>0</v>
      </c>
      <c r="AM30" s="2">
        <f t="shared" si="6"/>
        <v>0</v>
      </c>
      <c r="AN30" s="2">
        <f t="shared" si="7"/>
        <v>0</v>
      </c>
      <c r="AO30" s="2">
        <f t="shared" si="8"/>
        <v>0</v>
      </c>
      <c r="AP30" s="2">
        <f t="shared" si="9"/>
        <v>0</v>
      </c>
      <c r="AQ30" s="2">
        <f t="shared" si="10"/>
        <v>0</v>
      </c>
      <c r="AR30" s="2">
        <f t="shared" si="11"/>
        <v>0</v>
      </c>
      <c r="AS30" s="21">
        <f t="shared" si="12"/>
        <v>0</v>
      </c>
      <c r="AT30" s="34">
        <f t="shared" si="13"/>
        <v>0.05</v>
      </c>
      <c r="AU30" s="35">
        <f t="shared" si="14"/>
        <v>5</v>
      </c>
      <c r="AV30" s="39" t="s">
        <v>579</v>
      </c>
    </row>
    <row r="31" spans="1:48" s="37" customFormat="1" ht="33" customHeight="1" x14ac:dyDescent="0.25">
      <c r="A31" s="16" t="s">
        <v>370</v>
      </c>
      <c r="B31" s="2" t="s">
        <v>246</v>
      </c>
      <c r="C31" s="42">
        <v>14</v>
      </c>
      <c r="D31" s="42">
        <v>8</v>
      </c>
      <c r="E31" s="42">
        <v>0</v>
      </c>
      <c r="F31" s="42">
        <v>4</v>
      </c>
      <c r="G31" s="42">
        <v>0</v>
      </c>
      <c r="H31" s="42">
        <v>2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17">
        <v>0.45</v>
      </c>
      <c r="Q31" s="41" t="s">
        <v>191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17"/>
      <c r="AG31" s="2">
        <f t="shared" si="0"/>
        <v>6.3</v>
      </c>
      <c r="AH31" s="2">
        <f t="shared" si="1"/>
        <v>3.6</v>
      </c>
      <c r="AI31" s="2">
        <f t="shared" si="2"/>
        <v>0</v>
      </c>
      <c r="AJ31" s="2">
        <f t="shared" si="3"/>
        <v>1.8</v>
      </c>
      <c r="AK31" s="2">
        <f t="shared" si="4"/>
        <v>0</v>
      </c>
      <c r="AL31" s="2">
        <f t="shared" si="5"/>
        <v>0.9</v>
      </c>
      <c r="AM31" s="2">
        <f t="shared" si="6"/>
        <v>0</v>
      </c>
      <c r="AN31" s="2">
        <f t="shared" si="7"/>
        <v>0</v>
      </c>
      <c r="AO31" s="2">
        <f t="shared" si="8"/>
        <v>0</v>
      </c>
      <c r="AP31" s="2">
        <f t="shared" si="9"/>
        <v>0</v>
      </c>
      <c r="AQ31" s="2">
        <f t="shared" si="10"/>
        <v>0</v>
      </c>
      <c r="AR31" s="2">
        <f t="shared" si="11"/>
        <v>0</v>
      </c>
      <c r="AS31" s="21">
        <f t="shared" si="12"/>
        <v>0</v>
      </c>
      <c r="AT31" s="34">
        <f t="shared" si="13"/>
        <v>0.45</v>
      </c>
      <c r="AU31" s="35">
        <f t="shared" si="14"/>
        <v>45</v>
      </c>
      <c r="AV31" s="39" t="s">
        <v>191</v>
      </c>
    </row>
    <row r="32" spans="1:48" s="37" customFormat="1" ht="33" customHeight="1" x14ac:dyDescent="0.25">
      <c r="A32" s="16" t="s">
        <v>133</v>
      </c>
      <c r="B32" s="2" t="s">
        <v>168</v>
      </c>
      <c r="C32" s="2">
        <v>14</v>
      </c>
      <c r="D32" s="2">
        <v>21</v>
      </c>
      <c r="E32" s="2">
        <v>1</v>
      </c>
      <c r="F32" s="2">
        <v>1</v>
      </c>
      <c r="G32" s="2">
        <v>1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17">
        <v>0.8</v>
      </c>
      <c r="Q32" s="32" t="s">
        <v>111</v>
      </c>
      <c r="R32" s="5">
        <v>8</v>
      </c>
      <c r="S32" s="5">
        <v>14</v>
      </c>
      <c r="T32" s="5">
        <v>1</v>
      </c>
      <c r="U32" s="5">
        <v>4</v>
      </c>
      <c r="V32" s="5">
        <v>1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17">
        <v>0.1</v>
      </c>
      <c r="AF32" s="17"/>
      <c r="AG32" s="2">
        <f t="shared" si="0"/>
        <v>12.000000000000002</v>
      </c>
      <c r="AH32" s="2">
        <f t="shared" si="1"/>
        <v>18.2</v>
      </c>
      <c r="AI32" s="2">
        <f t="shared" si="2"/>
        <v>0.9</v>
      </c>
      <c r="AJ32" s="2">
        <f t="shared" si="3"/>
        <v>1.2000000000000002</v>
      </c>
      <c r="AK32" s="2">
        <f t="shared" si="4"/>
        <v>0.9</v>
      </c>
      <c r="AL32" s="2">
        <f t="shared" si="5"/>
        <v>0</v>
      </c>
      <c r="AM32" s="2">
        <f t="shared" si="6"/>
        <v>0</v>
      </c>
      <c r="AN32" s="2">
        <f t="shared" si="7"/>
        <v>0</v>
      </c>
      <c r="AO32" s="2">
        <f t="shared" si="8"/>
        <v>0</v>
      </c>
      <c r="AP32" s="2">
        <f t="shared" si="9"/>
        <v>0</v>
      </c>
      <c r="AQ32" s="2">
        <f t="shared" si="10"/>
        <v>0</v>
      </c>
      <c r="AR32" s="2">
        <f t="shared" si="11"/>
        <v>0</v>
      </c>
      <c r="AS32" s="2">
        <f t="shared" si="12"/>
        <v>0</v>
      </c>
      <c r="AT32" s="34">
        <f t="shared" si="13"/>
        <v>0.9</v>
      </c>
      <c r="AU32" s="35">
        <f t="shared" si="14"/>
        <v>90</v>
      </c>
      <c r="AV32" s="39" t="s">
        <v>191</v>
      </c>
    </row>
    <row r="33" spans="1:48" s="37" customFormat="1" ht="33" customHeight="1" x14ac:dyDescent="0.25">
      <c r="A33" s="16" t="s">
        <v>531</v>
      </c>
      <c r="B33" s="2" t="s">
        <v>120</v>
      </c>
      <c r="C33" s="2">
        <v>6</v>
      </c>
      <c r="D33" s="2">
        <v>17</v>
      </c>
      <c r="E33" s="2">
        <v>5</v>
      </c>
      <c r="F33" s="2">
        <v>2</v>
      </c>
      <c r="G33" s="2">
        <v>0</v>
      </c>
      <c r="H33" s="2">
        <v>0</v>
      </c>
      <c r="I33" s="2">
        <v>0</v>
      </c>
      <c r="J33" s="2">
        <v>0</v>
      </c>
      <c r="K33" s="2">
        <v>1</v>
      </c>
      <c r="L33" s="2">
        <v>0</v>
      </c>
      <c r="M33" s="2">
        <v>0</v>
      </c>
      <c r="N33" s="2">
        <v>0</v>
      </c>
      <c r="O33" s="2">
        <v>0</v>
      </c>
      <c r="P33" s="17">
        <v>0.6</v>
      </c>
      <c r="Q33" s="43" t="s">
        <v>191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17"/>
      <c r="AG33" s="2">
        <f t="shared" si="0"/>
        <v>3.5999999999999996</v>
      </c>
      <c r="AH33" s="2">
        <f t="shared" si="1"/>
        <v>10.199999999999999</v>
      </c>
      <c r="AI33" s="2">
        <f t="shared" si="2"/>
        <v>3</v>
      </c>
      <c r="AJ33" s="2">
        <f t="shared" si="3"/>
        <v>1.2</v>
      </c>
      <c r="AK33" s="2">
        <f t="shared" si="4"/>
        <v>0</v>
      </c>
      <c r="AL33" s="2">
        <f t="shared" si="5"/>
        <v>0</v>
      </c>
      <c r="AM33" s="2">
        <f t="shared" si="6"/>
        <v>0</v>
      </c>
      <c r="AN33" s="2">
        <f t="shared" si="7"/>
        <v>0</v>
      </c>
      <c r="AO33" s="2">
        <f t="shared" si="8"/>
        <v>0.6</v>
      </c>
      <c r="AP33" s="2">
        <f t="shared" si="9"/>
        <v>0</v>
      </c>
      <c r="AQ33" s="2">
        <f t="shared" si="10"/>
        <v>0</v>
      </c>
      <c r="AR33" s="2">
        <f t="shared" si="11"/>
        <v>0</v>
      </c>
      <c r="AS33" s="21">
        <f t="shared" si="12"/>
        <v>0</v>
      </c>
      <c r="AT33" s="34">
        <f t="shared" si="13"/>
        <v>0.6</v>
      </c>
      <c r="AU33" s="35">
        <f t="shared" si="14"/>
        <v>60</v>
      </c>
      <c r="AV33" s="39" t="s">
        <v>191</v>
      </c>
    </row>
    <row r="34" spans="1:48" s="37" customFormat="1" ht="33" customHeight="1" x14ac:dyDescent="0.25">
      <c r="A34" s="16" t="s">
        <v>66</v>
      </c>
      <c r="B34" s="2" t="s">
        <v>247</v>
      </c>
      <c r="C34" s="42">
        <v>16</v>
      </c>
      <c r="D34" s="42">
        <v>22</v>
      </c>
      <c r="E34" s="42">
        <v>1</v>
      </c>
      <c r="F34" s="42">
        <v>3</v>
      </c>
      <c r="G34" s="42">
        <v>0</v>
      </c>
      <c r="H34" s="42">
        <v>1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15">
        <v>0.2</v>
      </c>
      <c r="Q34" s="2" t="s">
        <v>257</v>
      </c>
      <c r="R34" s="5">
        <v>22</v>
      </c>
      <c r="S34" s="5">
        <v>17</v>
      </c>
      <c r="T34" s="5">
        <v>5</v>
      </c>
      <c r="U34" s="5">
        <v>3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15">
        <v>0.12</v>
      </c>
      <c r="AF34" s="15"/>
      <c r="AG34" s="2">
        <f t="shared" si="0"/>
        <v>5.84</v>
      </c>
      <c r="AH34" s="2">
        <f t="shared" si="1"/>
        <v>6.44</v>
      </c>
      <c r="AI34" s="2">
        <f t="shared" si="2"/>
        <v>0.8</v>
      </c>
      <c r="AJ34" s="2">
        <f t="shared" si="3"/>
        <v>0.96000000000000008</v>
      </c>
      <c r="AK34" s="2">
        <f t="shared" si="4"/>
        <v>0</v>
      </c>
      <c r="AL34" s="2">
        <f t="shared" si="5"/>
        <v>0.2</v>
      </c>
      <c r="AM34" s="2">
        <f t="shared" si="6"/>
        <v>0</v>
      </c>
      <c r="AN34" s="2">
        <f t="shared" si="7"/>
        <v>0</v>
      </c>
      <c r="AO34" s="2">
        <f t="shared" si="8"/>
        <v>0</v>
      </c>
      <c r="AP34" s="2">
        <f t="shared" si="9"/>
        <v>0</v>
      </c>
      <c r="AQ34" s="2">
        <f t="shared" si="10"/>
        <v>0</v>
      </c>
      <c r="AR34" s="2">
        <f t="shared" si="11"/>
        <v>0</v>
      </c>
      <c r="AS34" s="21">
        <f t="shared" si="12"/>
        <v>0</v>
      </c>
      <c r="AT34" s="34">
        <f t="shared" si="13"/>
        <v>0.32</v>
      </c>
      <c r="AU34" s="35">
        <f t="shared" si="14"/>
        <v>32</v>
      </c>
      <c r="AV34" s="39" t="s">
        <v>191</v>
      </c>
    </row>
    <row r="35" spans="1:48" s="37" customFormat="1" ht="33" customHeight="1" x14ac:dyDescent="0.25">
      <c r="A35" s="16" t="s">
        <v>377</v>
      </c>
      <c r="B35" s="2" t="s">
        <v>378</v>
      </c>
      <c r="C35" s="42">
        <v>15</v>
      </c>
      <c r="D35" s="42">
        <v>8</v>
      </c>
      <c r="E35" s="42">
        <v>1</v>
      </c>
      <c r="F35" s="42">
        <v>1</v>
      </c>
      <c r="G35" s="42">
        <v>0</v>
      </c>
      <c r="H35" s="42">
        <v>2</v>
      </c>
      <c r="I35" s="42">
        <v>0</v>
      </c>
      <c r="J35" s="42">
        <v>1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15">
        <v>0.23</v>
      </c>
      <c r="Q35" s="43" t="s">
        <v>191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15"/>
      <c r="AG35" s="2">
        <f t="shared" ref="AG35:AG59" si="15">(C35*$P35)+(R35*$AE35)</f>
        <v>3.45</v>
      </c>
      <c r="AH35" s="2">
        <f t="shared" ref="AH35:AH59" si="16">(D35*$P35)+(S35*$AE35)</f>
        <v>1.84</v>
      </c>
      <c r="AI35" s="2">
        <f t="shared" ref="AI35:AI59" si="17">(E35*$P35)+(T35*$AE35)</f>
        <v>0.23</v>
      </c>
      <c r="AJ35" s="2">
        <f t="shared" ref="AJ35:AJ59" si="18">(F35*$P35)+(U35*$AE35)</f>
        <v>0.23</v>
      </c>
      <c r="AK35" s="2">
        <f t="shared" ref="AK35:AK59" si="19">(G35*$P35)+(V35*$AE35)</f>
        <v>0</v>
      </c>
      <c r="AL35" s="2">
        <f t="shared" ref="AL35:AL59" si="20">(H35*$P35)+(W35*$AE35)</f>
        <v>0.46</v>
      </c>
      <c r="AM35" s="2">
        <f t="shared" ref="AM35:AM59" si="21">(I35*$P35)+(X35*$AE35)</f>
        <v>0</v>
      </c>
      <c r="AN35" s="2">
        <f t="shared" ref="AN35:AN59" si="22">(J35*$P35)+(Y35*$AE35)</f>
        <v>0.23</v>
      </c>
      <c r="AO35" s="2">
        <f t="shared" ref="AO35:AO59" si="23">(K35*$P35)+(Z35*$AE35)</f>
        <v>0</v>
      </c>
      <c r="AP35" s="2">
        <f t="shared" ref="AP35:AP59" si="24">(L35*$P35)+(AA35*$AE35)</f>
        <v>0</v>
      </c>
      <c r="AQ35" s="2">
        <f t="shared" ref="AQ35:AQ59" si="25">(M35*$P35)+(AB35*$AE35)</f>
        <v>0</v>
      </c>
      <c r="AR35" s="2">
        <f t="shared" ref="AR35:AR59" si="26">(N35*$P35)+(AC35*$AE35)</f>
        <v>0</v>
      </c>
      <c r="AS35" s="21">
        <f t="shared" ref="AS35:AS59" si="27">(O35*$P35)+(AD35*$AE35)</f>
        <v>0</v>
      </c>
      <c r="AT35" s="34">
        <f t="shared" ref="AT35:AT57" si="28">P35+AE35</f>
        <v>0.23</v>
      </c>
      <c r="AU35" s="35">
        <f t="shared" si="14"/>
        <v>23</v>
      </c>
      <c r="AV35" s="39" t="s">
        <v>408</v>
      </c>
    </row>
    <row r="36" spans="1:48" s="37" customFormat="1" ht="33" customHeight="1" x14ac:dyDescent="0.25">
      <c r="A36" s="16" t="s">
        <v>379</v>
      </c>
      <c r="B36" s="2" t="s">
        <v>112</v>
      </c>
      <c r="C36" s="42">
        <v>9</v>
      </c>
      <c r="D36" s="42">
        <v>4</v>
      </c>
      <c r="E36" s="42">
        <v>2</v>
      </c>
      <c r="F36" s="42">
        <v>1</v>
      </c>
      <c r="G36" s="42">
        <v>1</v>
      </c>
      <c r="H36" s="42">
        <v>3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15">
        <v>0.4</v>
      </c>
      <c r="Q36" s="2" t="s">
        <v>334</v>
      </c>
      <c r="R36" s="5">
        <v>15</v>
      </c>
      <c r="S36" s="5">
        <v>21</v>
      </c>
      <c r="T36" s="5">
        <v>4</v>
      </c>
      <c r="U36" s="5">
        <v>1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0.1</v>
      </c>
      <c r="AF36" s="15"/>
      <c r="AG36" s="2">
        <f t="shared" si="15"/>
        <v>5.0999999999999996</v>
      </c>
      <c r="AH36" s="2">
        <f t="shared" si="16"/>
        <v>3.7</v>
      </c>
      <c r="AI36" s="2">
        <f t="shared" si="17"/>
        <v>1.2000000000000002</v>
      </c>
      <c r="AJ36" s="2">
        <f t="shared" si="18"/>
        <v>0.5</v>
      </c>
      <c r="AK36" s="2">
        <f t="shared" si="19"/>
        <v>0.4</v>
      </c>
      <c r="AL36" s="2">
        <f t="shared" si="20"/>
        <v>1.2000000000000002</v>
      </c>
      <c r="AM36" s="2">
        <f t="shared" si="21"/>
        <v>0</v>
      </c>
      <c r="AN36" s="2">
        <f t="shared" si="22"/>
        <v>0</v>
      </c>
      <c r="AO36" s="2">
        <f t="shared" si="23"/>
        <v>0</v>
      </c>
      <c r="AP36" s="2">
        <f t="shared" si="24"/>
        <v>0</v>
      </c>
      <c r="AQ36" s="2">
        <f t="shared" si="25"/>
        <v>0</v>
      </c>
      <c r="AR36" s="2">
        <f t="shared" si="26"/>
        <v>0</v>
      </c>
      <c r="AS36" s="21">
        <f t="shared" si="27"/>
        <v>0</v>
      </c>
      <c r="AT36" s="34">
        <f t="shared" si="28"/>
        <v>0.5</v>
      </c>
      <c r="AU36" s="35">
        <f t="shared" si="14"/>
        <v>50</v>
      </c>
      <c r="AV36" s="39" t="s">
        <v>191</v>
      </c>
    </row>
    <row r="37" spans="1:48" s="37" customFormat="1" ht="33" customHeight="1" x14ac:dyDescent="0.25">
      <c r="A37" s="16" t="s">
        <v>380</v>
      </c>
      <c r="B37" s="2" t="s">
        <v>126</v>
      </c>
      <c r="C37" s="42">
        <v>4</v>
      </c>
      <c r="D37" s="42">
        <v>8</v>
      </c>
      <c r="E37" s="42">
        <v>0</v>
      </c>
      <c r="F37" s="42">
        <v>2</v>
      </c>
      <c r="G37" s="42">
        <v>4</v>
      </c>
      <c r="H37" s="42">
        <v>0</v>
      </c>
      <c r="I37" s="42">
        <v>0</v>
      </c>
      <c r="J37" s="42">
        <v>0</v>
      </c>
      <c r="K37" s="42">
        <v>0</v>
      </c>
      <c r="L37" s="42">
        <v>1</v>
      </c>
      <c r="M37" s="42">
        <v>0</v>
      </c>
      <c r="N37" s="42">
        <v>1</v>
      </c>
      <c r="O37" s="42">
        <v>0</v>
      </c>
      <c r="P37" s="15">
        <v>0.64</v>
      </c>
      <c r="Q37" s="2" t="s">
        <v>334</v>
      </c>
      <c r="R37" s="5">
        <v>15</v>
      </c>
      <c r="S37" s="5">
        <v>21</v>
      </c>
      <c r="T37" s="5">
        <v>4</v>
      </c>
      <c r="U37" s="5">
        <v>1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0.08</v>
      </c>
      <c r="AF37" s="15"/>
      <c r="AG37" s="2">
        <f t="shared" si="15"/>
        <v>3.76</v>
      </c>
      <c r="AH37" s="2">
        <f t="shared" si="16"/>
        <v>6.8</v>
      </c>
      <c r="AI37" s="2">
        <f t="shared" si="17"/>
        <v>0.32</v>
      </c>
      <c r="AJ37" s="2">
        <f t="shared" si="18"/>
        <v>1.36</v>
      </c>
      <c r="AK37" s="2">
        <f t="shared" si="19"/>
        <v>2.56</v>
      </c>
      <c r="AL37" s="2">
        <f t="shared" si="20"/>
        <v>0</v>
      </c>
      <c r="AM37" s="2">
        <f t="shared" si="21"/>
        <v>0</v>
      </c>
      <c r="AN37" s="2">
        <f t="shared" si="22"/>
        <v>0</v>
      </c>
      <c r="AO37" s="2">
        <f t="shared" si="23"/>
        <v>0</v>
      </c>
      <c r="AP37" s="2">
        <f t="shared" si="24"/>
        <v>0.64</v>
      </c>
      <c r="AQ37" s="2">
        <f t="shared" si="25"/>
        <v>0</v>
      </c>
      <c r="AR37" s="2">
        <f t="shared" si="26"/>
        <v>0.64</v>
      </c>
      <c r="AS37" s="21">
        <f t="shared" si="27"/>
        <v>0</v>
      </c>
      <c r="AT37" s="34">
        <f t="shared" si="28"/>
        <v>0.72</v>
      </c>
      <c r="AU37" s="35">
        <f t="shared" si="14"/>
        <v>72</v>
      </c>
      <c r="AV37" s="39" t="s">
        <v>191</v>
      </c>
    </row>
    <row r="38" spans="1:48" s="37" customFormat="1" ht="33" customHeight="1" x14ac:dyDescent="0.25">
      <c r="A38" s="16" t="s">
        <v>719</v>
      </c>
      <c r="B38" s="2" t="s">
        <v>105</v>
      </c>
      <c r="C38" s="42">
        <v>19</v>
      </c>
      <c r="D38" s="42">
        <v>17</v>
      </c>
      <c r="E38" s="42">
        <v>3</v>
      </c>
      <c r="F38" s="42">
        <v>3</v>
      </c>
      <c r="G38" s="42">
        <v>0</v>
      </c>
      <c r="H38" s="42">
        <v>2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15">
        <v>0.1</v>
      </c>
      <c r="Q38" s="41" t="s">
        <v>191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15"/>
      <c r="AG38" s="2">
        <f t="shared" si="15"/>
        <v>1.9000000000000001</v>
      </c>
      <c r="AH38" s="2">
        <f t="shared" si="16"/>
        <v>1.7000000000000002</v>
      </c>
      <c r="AI38" s="2">
        <f t="shared" si="17"/>
        <v>0.30000000000000004</v>
      </c>
      <c r="AJ38" s="2">
        <f t="shared" si="18"/>
        <v>0.30000000000000004</v>
      </c>
      <c r="AK38" s="2">
        <f t="shared" si="19"/>
        <v>0</v>
      </c>
      <c r="AL38" s="2">
        <f t="shared" si="20"/>
        <v>0.2</v>
      </c>
      <c r="AM38" s="2">
        <f t="shared" si="21"/>
        <v>0</v>
      </c>
      <c r="AN38" s="2">
        <f t="shared" si="22"/>
        <v>0</v>
      </c>
      <c r="AO38" s="2">
        <f t="shared" si="23"/>
        <v>0</v>
      </c>
      <c r="AP38" s="2">
        <f t="shared" si="24"/>
        <v>0</v>
      </c>
      <c r="AQ38" s="2">
        <f t="shared" si="25"/>
        <v>0</v>
      </c>
      <c r="AR38" s="2">
        <f t="shared" si="26"/>
        <v>0</v>
      </c>
      <c r="AS38" s="21">
        <f t="shared" si="27"/>
        <v>0</v>
      </c>
      <c r="AT38" s="34">
        <f t="shared" si="28"/>
        <v>0.1</v>
      </c>
      <c r="AU38" s="35">
        <f t="shared" ref="AU38:AU57" si="29">AT38*100</f>
        <v>10</v>
      </c>
      <c r="AV38" s="39" t="s">
        <v>191</v>
      </c>
    </row>
    <row r="39" spans="1:48" s="37" customFormat="1" ht="33" customHeight="1" x14ac:dyDescent="0.25">
      <c r="A39" s="16" t="s">
        <v>493</v>
      </c>
      <c r="B39" s="2" t="s">
        <v>494</v>
      </c>
      <c r="C39" s="5">
        <v>6</v>
      </c>
      <c r="D39" s="5">
        <v>4</v>
      </c>
      <c r="E39" s="5">
        <v>3</v>
      </c>
      <c r="F39" s="5">
        <v>1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15">
        <v>0.01</v>
      </c>
      <c r="Q39" s="41" t="s">
        <v>191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15"/>
      <c r="AG39" s="2">
        <f t="shared" si="15"/>
        <v>0.06</v>
      </c>
      <c r="AH39" s="2">
        <f t="shared" si="16"/>
        <v>0.04</v>
      </c>
      <c r="AI39" s="2">
        <f t="shared" si="17"/>
        <v>0.03</v>
      </c>
      <c r="AJ39" s="2">
        <f t="shared" si="18"/>
        <v>0.01</v>
      </c>
      <c r="AK39" s="2">
        <f t="shared" si="19"/>
        <v>0</v>
      </c>
      <c r="AL39" s="2">
        <f t="shared" si="20"/>
        <v>0</v>
      </c>
      <c r="AM39" s="2">
        <f t="shared" si="21"/>
        <v>0</v>
      </c>
      <c r="AN39" s="2">
        <f t="shared" si="22"/>
        <v>0</v>
      </c>
      <c r="AO39" s="2">
        <f t="shared" si="23"/>
        <v>0</v>
      </c>
      <c r="AP39" s="2">
        <f t="shared" si="24"/>
        <v>0</v>
      </c>
      <c r="AQ39" s="2">
        <f t="shared" si="25"/>
        <v>0</v>
      </c>
      <c r="AR39" s="2">
        <f t="shared" si="26"/>
        <v>0</v>
      </c>
      <c r="AS39" s="21">
        <f t="shared" si="27"/>
        <v>0</v>
      </c>
      <c r="AT39" s="34">
        <f t="shared" si="28"/>
        <v>0.01</v>
      </c>
      <c r="AU39" s="35">
        <f t="shared" si="29"/>
        <v>1</v>
      </c>
      <c r="AV39" s="38" t="s">
        <v>495</v>
      </c>
    </row>
    <row r="40" spans="1:48" s="37" customFormat="1" ht="33" customHeight="1" x14ac:dyDescent="0.25">
      <c r="A40" s="16" t="s">
        <v>193</v>
      </c>
      <c r="B40" s="2" t="s">
        <v>24</v>
      </c>
      <c r="C40" s="5">
        <v>24</v>
      </c>
      <c r="D40" s="5">
        <v>31</v>
      </c>
      <c r="E40" s="5">
        <v>4</v>
      </c>
      <c r="F40" s="5">
        <v>1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15">
        <v>0.21</v>
      </c>
      <c r="Q40" s="41" t="s">
        <v>191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15"/>
      <c r="AG40" s="2">
        <f t="shared" si="15"/>
        <v>5.04</v>
      </c>
      <c r="AH40" s="2">
        <f t="shared" si="16"/>
        <v>6.51</v>
      </c>
      <c r="AI40" s="2">
        <f t="shared" si="17"/>
        <v>0.84</v>
      </c>
      <c r="AJ40" s="2">
        <f t="shared" si="18"/>
        <v>0.21</v>
      </c>
      <c r="AK40" s="2">
        <f t="shared" si="19"/>
        <v>0.21</v>
      </c>
      <c r="AL40" s="2">
        <f t="shared" si="20"/>
        <v>0.21</v>
      </c>
      <c r="AM40" s="2">
        <f t="shared" si="21"/>
        <v>0</v>
      </c>
      <c r="AN40" s="2">
        <f t="shared" si="22"/>
        <v>0</v>
      </c>
      <c r="AO40" s="2">
        <f t="shared" si="23"/>
        <v>0</v>
      </c>
      <c r="AP40" s="2">
        <f t="shared" si="24"/>
        <v>0</v>
      </c>
      <c r="AQ40" s="2">
        <f t="shared" si="25"/>
        <v>0</v>
      </c>
      <c r="AR40" s="2">
        <f t="shared" si="26"/>
        <v>0</v>
      </c>
      <c r="AS40" s="21">
        <f t="shared" si="27"/>
        <v>0</v>
      </c>
      <c r="AT40" s="34">
        <f t="shared" si="28"/>
        <v>0.21</v>
      </c>
      <c r="AU40" s="35">
        <f t="shared" si="29"/>
        <v>21</v>
      </c>
      <c r="AV40" s="38" t="s">
        <v>29</v>
      </c>
    </row>
    <row r="41" spans="1:48" s="37" customFormat="1" ht="33" customHeight="1" x14ac:dyDescent="0.25">
      <c r="A41" s="16" t="s">
        <v>720</v>
      </c>
      <c r="B41" s="2" t="s">
        <v>721</v>
      </c>
      <c r="C41" s="5">
        <v>23</v>
      </c>
      <c r="D41" s="5">
        <v>32</v>
      </c>
      <c r="E41" s="5">
        <v>4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15">
        <v>0.1</v>
      </c>
      <c r="Q41" s="41" t="s">
        <v>191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15"/>
      <c r="AG41" s="2">
        <f t="shared" si="15"/>
        <v>2.3000000000000003</v>
      </c>
      <c r="AH41" s="2">
        <f t="shared" si="16"/>
        <v>3.2</v>
      </c>
      <c r="AI41" s="2">
        <f t="shared" si="17"/>
        <v>0.4</v>
      </c>
      <c r="AJ41" s="2">
        <f t="shared" si="18"/>
        <v>0.2</v>
      </c>
      <c r="AK41" s="2">
        <f t="shared" si="19"/>
        <v>0</v>
      </c>
      <c r="AL41" s="2">
        <f t="shared" si="20"/>
        <v>0</v>
      </c>
      <c r="AM41" s="2">
        <f t="shared" si="21"/>
        <v>0</v>
      </c>
      <c r="AN41" s="2">
        <f t="shared" si="22"/>
        <v>0</v>
      </c>
      <c r="AO41" s="2">
        <f t="shared" si="23"/>
        <v>0</v>
      </c>
      <c r="AP41" s="2">
        <f t="shared" si="24"/>
        <v>0</v>
      </c>
      <c r="AQ41" s="2">
        <f t="shared" si="25"/>
        <v>0</v>
      </c>
      <c r="AR41" s="2">
        <f t="shared" si="26"/>
        <v>0</v>
      </c>
      <c r="AS41" s="21">
        <f t="shared" si="27"/>
        <v>0</v>
      </c>
      <c r="AT41" s="34">
        <f t="shared" si="28"/>
        <v>0.1</v>
      </c>
      <c r="AU41" s="35">
        <f t="shared" si="29"/>
        <v>10</v>
      </c>
      <c r="AV41" s="39" t="s">
        <v>191</v>
      </c>
    </row>
    <row r="42" spans="1:48" s="37" customFormat="1" ht="33" customHeight="1" x14ac:dyDescent="0.25">
      <c r="A42" s="16" t="s">
        <v>722</v>
      </c>
      <c r="B42" s="2" t="s">
        <v>721</v>
      </c>
      <c r="C42" s="5">
        <v>23</v>
      </c>
      <c r="D42" s="5">
        <v>32</v>
      </c>
      <c r="E42" s="5">
        <v>4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5">
        <v>0.1</v>
      </c>
      <c r="Q42" s="41" t="s">
        <v>191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15"/>
      <c r="AG42" s="2">
        <f t="shared" si="15"/>
        <v>2.3000000000000003</v>
      </c>
      <c r="AH42" s="2">
        <f t="shared" si="16"/>
        <v>3.2</v>
      </c>
      <c r="AI42" s="2">
        <f t="shared" si="17"/>
        <v>0.4</v>
      </c>
      <c r="AJ42" s="2">
        <f t="shared" si="18"/>
        <v>0.2</v>
      </c>
      <c r="AK42" s="2">
        <f t="shared" si="19"/>
        <v>0</v>
      </c>
      <c r="AL42" s="2">
        <f t="shared" si="20"/>
        <v>0</v>
      </c>
      <c r="AM42" s="2">
        <f t="shared" si="21"/>
        <v>0</v>
      </c>
      <c r="AN42" s="2">
        <f t="shared" si="22"/>
        <v>0</v>
      </c>
      <c r="AO42" s="2">
        <f t="shared" si="23"/>
        <v>0</v>
      </c>
      <c r="AP42" s="2">
        <f t="shared" si="24"/>
        <v>0</v>
      </c>
      <c r="AQ42" s="2">
        <f t="shared" si="25"/>
        <v>0</v>
      </c>
      <c r="AR42" s="2">
        <f t="shared" si="26"/>
        <v>0</v>
      </c>
      <c r="AS42" s="21">
        <f t="shared" si="27"/>
        <v>0</v>
      </c>
      <c r="AT42" s="34">
        <f t="shared" si="28"/>
        <v>0.1</v>
      </c>
      <c r="AU42" s="35">
        <f t="shared" si="29"/>
        <v>10</v>
      </c>
      <c r="AV42" s="39" t="s">
        <v>191</v>
      </c>
    </row>
    <row r="43" spans="1:48" s="37" customFormat="1" ht="33" customHeight="1" x14ac:dyDescent="0.25">
      <c r="A43" s="16" t="s">
        <v>580</v>
      </c>
      <c r="B43" s="2" t="s">
        <v>107</v>
      </c>
      <c r="C43" s="5">
        <v>22</v>
      </c>
      <c r="D43" s="5">
        <v>17</v>
      </c>
      <c r="E43" s="5">
        <v>5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15">
        <v>0.23</v>
      </c>
      <c r="Q43" s="41" t="s">
        <v>191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15"/>
      <c r="AG43" s="2">
        <f t="shared" si="15"/>
        <v>5.0600000000000005</v>
      </c>
      <c r="AH43" s="2">
        <f t="shared" si="16"/>
        <v>3.91</v>
      </c>
      <c r="AI43" s="2">
        <f t="shared" si="17"/>
        <v>1.1500000000000001</v>
      </c>
      <c r="AJ43" s="2">
        <f t="shared" si="18"/>
        <v>0.69000000000000006</v>
      </c>
      <c r="AK43" s="2">
        <f t="shared" si="19"/>
        <v>0</v>
      </c>
      <c r="AL43" s="2">
        <f t="shared" si="20"/>
        <v>0</v>
      </c>
      <c r="AM43" s="2">
        <f t="shared" si="21"/>
        <v>0</v>
      </c>
      <c r="AN43" s="2">
        <f t="shared" si="22"/>
        <v>0</v>
      </c>
      <c r="AO43" s="2">
        <f t="shared" si="23"/>
        <v>0</v>
      </c>
      <c r="AP43" s="2">
        <f t="shared" si="24"/>
        <v>0</v>
      </c>
      <c r="AQ43" s="2">
        <f t="shared" si="25"/>
        <v>0</v>
      </c>
      <c r="AR43" s="2">
        <f t="shared" si="26"/>
        <v>0</v>
      </c>
      <c r="AS43" s="21">
        <f t="shared" si="27"/>
        <v>0</v>
      </c>
      <c r="AT43" s="34">
        <f t="shared" si="28"/>
        <v>0.23</v>
      </c>
      <c r="AU43" s="35">
        <f t="shared" si="29"/>
        <v>23</v>
      </c>
      <c r="AV43" s="38" t="s">
        <v>581</v>
      </c>
    </row>
    <row r="44" spans="1:48" s="37" customFormat="1" ht="33" customHeight="1" x14ac:dyDescent="0.25">
      <c r="A44" s="16" t="s">
        <v>496</v>
      </c>
      <c r="B44" s="2" t="s">
        <v>330</v>
      </c>
      <c r="C44" s="5">
        <v>0</v>
      </c>
      <c r="D44" s="5">
        <v>0</v>
      </c>
      <c r="E44" s="5">
        <v>0</v>
      </c>
      <c r="F44" s="5">
        <v>0</v>
      </c>
      <c r="G44" s="5">
        <v>8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15">
        <v>0.8</v>
      </c>
      <c r="Q44" s="41" t="s">
        <v>191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15"/>
      <c r="AG44" s="2">
        <f t="shared" si="15"/>
        <v>0</v>
      </c>
      <c r="AH44" s="2">
        <f t="shared" si="16"/>
        <v>0</v>
      </c>
      <c r="AI44" s="2">
        <f t="shared" si="17"/>
        <v>0</v>
      </c>
      <c r="AJ44" s="2">
        <f t="shared" si="18"/>
        <v>0</v>
      </c>
      <c r="AK44" s="2">
        <f t="shared" si="19"/>
        <v>6.4</v>
      </c>
      <c r="AL44" s="2">
        <f t="shared" si="20"/>
        <v>0</v>
      </c>
      <c r="AM44" s="2">
        <f t="shared" si="21"/>
        <v>0</v>
      </c>
      <c r="AN44" s="2">
        <f t="shared" si="22"/>
        <v>0</v>
      </c>
      <c r="AO44" s="2">
        <f t="shared" si="23"/>
        <v>0</v>
      </c>
      <c r="AP44" s="2">
        <f t="shared" si="24"/>
        <v>0</v>
      </c>
      <c r="AQ44" s="2">
        <f t="shared" si="25"/>
        <v>0</v>
      </c>
      <c r="AR44" s="2">
        <f t="shared" si="26"/>
        <v>0</v>
      </c>
      <c r="AS44" s="21">
        <f t="shared" si="27"/>
        <v>0</v>
      </c>
      <c r="AT44" s="34">
        <f t="shared" si="28"/>
        <v>0.8</v>
      </c>
      <c r="AU44" s="35">
        <f t="shared" si="29"/>
        <v>80</v>
      </c>
      <c r="AV44" s="38" t="s">
        <v>497</v>
      </c>
    </row>
    <row r="45" spans="1:48" s="37" customFormat="1" ht="33" customHeight="1" x14ac:dyDescent="0.25">
      <c r="A45" s="16" t="s">
        <v>498</v>
      </c>
      <c r="B45" s="2" t="s">
        <v>330</v>
      </c>
      <c r="C45" s="5">
        <v>0</v>
      </c>
      <c r="D45" s="5">
        <v>0</v>
      </c>
      <c r="E45" s="5">
        <v>0</v>
      </c>
      <c r="F45" s="5">
        <v>0</v>
      </c>
      <c r="G45" s="5">
        <v>8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5">
        <v>0.8</v>
      </c>
      <c r="Q45" s="41" t="s">
        <v>191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15"/>
      <c r="AG45" s="2">
        <f t="shared" si="15"/>
        <v>0</v>
      </c>
      <c r="AH45" s="2">
        <f t="shared" si="16"/>
        <v>0</v>
      </c>
      <c r="AI45" s="2">
        <f t="shared" si="17"/>
        <v>0</v>
      </c>
      <c r="AJ45" s="2">
        <f t="shared" si="18"/>
        <v>0</v>
      </c>
      <c r="AK45" s="2">
        <f t="shared" si="19"/>
        <v>6.4</v>
      </c>
      <c r="AL45" s="2">
        <f t="shared" si="20"/>
        <v>0</v>
      </c>
      <c r="AM45" s="2">
        <f t="shared" si="21"/>
        <v>0</v>
      </c>
      <c r="AN45" s="2">
        <f t="shared" si="22"/>
        <v>0</v>
      </c>
      <c r="AO45" s="2">
        <f t="shared" si="23"/>
        <v>0</v>
      </c>
      <c r="AP45" s="2">
        <f t="shared" si="24"/>
        <v>0</v>
      </c>
      <c r="AQ45" s="2">
        <f t="shared" si="25"/>
        <v>0</v>
      </c>
      <c r="AR45" s="2">
        <f t="shared" si="26"/>
        <v>0</v>
      </c>
      <c r="AS45" s="21">
        <f t="shared" si="27"/>
        <v>0</v>
      </c>
      <c r="AT45" s="34">
        <f t="shared" si="28"/>
        <v>0.8</v>
      </c>
      <c r="AU45" s="35">
        <f t="shared" si="29"/>
        <v>80</v>
      </c>
      <c r="AV45" s="38" t="s">
        <v>497</v>
      </c>
    </row>
    <row r="46" spans="1:48" s="37" customFormat="1" ht="33" customHeight="1" x14ac:dyDescent="0.25">
      <c r="A46" s="16" t="s">
        <v>499</v>
      </c>
      <c r="B46" s="2" t="s">
        <v>330</v>
      </c>
      <c r="C46" s="5">
        <v>0</v>
      </c>
      <c r="D46" s="5">
        <v>0</v>
      </c>
      <c r="E46" s="5">
        <v>0</v>
      </c>
      <c r="F46" s="5">
        <v>0</v>
      </c>
      <c r="G46" s="5">
        <v>8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15">
        <v>0.99</v>
      </c>
      <c r="Q46" s="41" t="s">
        <v>191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15"/>
      <c r="AG46" s="2">
        <f t="shared" si="15"/>
        <v>0</v>
      </c>
      <c r="AH46" s="2">
        <f t="shared" si="16"/>
        <v>0</v>
      </c>
      <c r="AI46" s="2">
        <f t="shared" si="17"/>
        <v>0</v>
      </c>
      <c r="AJ46" s="2">
        <f t="shared" si="18"/>
        <v>0</v>
      </c>
      <c r="AK46" s="2">
        <f t="shared" si="19"/>
        <v>7.92</v>
      </c>
      <c r="AL46" s="2">
        <f t="shared" si="20"/>
        <v>0</v>
      </c>
      <c r="AM46" s="2">
        <f t="shared" si="21"/>
        <v>0</v>
      </c>
      <c r="AN46" s="2">
        <f t="shared" si="22"/>
        <v>0</v>
      </c>
      <c r="AO46" s="2">
        <f t="shared" si="23"/>
        <v>0</v>
      </c>
      <c r="AP46" s="2">
        <f t="shared" si="24"/>
        <v>0</v>
      </c>
      <c r="AQ46" s="2">
        <f t="shared" si="25"/>
        <v>0</v>
      </c>
      <c r="AR46" s="2">
        <f t="shared" si="26"/>
        <v>0</v>
      </c>
      <c r="AS46" s="21">
        <f t="shared" si="27"/>
        <v>0</v>
      </c>
      <c r="AT46" s="34">
        <f t="shared" si="28"/>
        <v>0.99</v>
      </c>
      <c r="AU46" s="35">
        <f t="shared" si="29"/>
        <v>99</v>
      </c>
      <c r="AV46" s="38" t="s">
        <v>497</v>
      </c>
    </row>
    <row r="47" spans="1:48" s="37" customFormat="1" ht="33" customHeight="1" x14ac:dyDescent="0.25">
      <c r="A47" s="16" t="s">
        <v>500</v>
      </c>
      <c r="B47" s="2" t="s">
        <v>330</v>
      </c>
      <c r="C47" s="5">
        <v>0</v>
      </c>
      <c r="D47" s="5">
        <v>0</v>
      </c>
      <c r="E47" s="5">
        <v>0</v>
      </c>
      <c r="F47" s="5">
        <v>0</v>
      </c>
      <c r="G47" s="5">
        <v>8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15">
        <v>0.8</v>
      </c>
      <c r="Q47" s="41" t="s">
        <v>191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15"/>
      <c r="AG47" s="2">
        <f t="shared" si="15"/>
        <v>0</v>
      </c>
      <c r="AH47" s="2">
        <f t="shared" si="16"/>
        <v>0</v>
      </c>
      <c r="AI47" s="2">
        <f t="shared" si="17"/>
        <v>0</v>
      </c>
      <c r="AJ47" s="2">
        <f t="shared" si="18"/>
        <v>0</v>
      </c>
      <c r="AK47" s="2">
        <f t="shared" si="19"/>
        <v>6.4</v>
      </c>
      <c r="AL47" s="2">
        <f t="shared" si="20"/>
        <v>0</v>
      </c>
      <c r="AM47" s="2">
        <f t="shared" si="21"/>
        <v>0</v>
      </c>
      <c r="AN47" s="2">
        <f t="shared" si="22"/>
        <v>0</v>
      </c>
      <c r="AO47" s="2">
        <f t="shared" si="23"/>
        <v>0</v>
      </c>
      <c r="AP47" s="2">
        <f t="shared" si="24"/>
        <v>0</v>
      </c>
      <c r="AQ47" s="2">
        <f t="shared" si="25"/>
        <v>0</v>
      </c>
      <c r="AR47" s="2">
        <f t="shared" si="26"/>
        <v>0</v>
      </c>
      <c r="AS47" s="21">
        <f t="shared" si="27"/>
        <v>0</v>
      </c>
      <c r="AT47" s="34">
        <f t="shared" si="28"/>
        <v>0.8</v>
      </c>
      <c r="AU47" s="35">
        <f t="shared" si="29"/>
        <v>80</v>
      </c>
      <c r="AV47" s="38" t="s">
        <v>497</v>
      </c>
    </row>
    <row r="48" spans="1:48" s="37" customFormat="1" ht="33" customHeight="1" x14ac:dyDescent="0.25">
      <c r="A48" s="16" t="s">
        <v>582</v>
      </c>
      <c r="B48" s="2" t="s">
        <v>112</v>
      </c>
      <c r="C48" s="5">
        <v>9</v>
      </c>
      <c r="D48" s="5">
        <v>4</v>
      </c>
      <c r="E48" s="5">
        <v>2</v>
      </c>
      <c r="F48" s="5">
        <v>1</v>
      </c>
      <c r="G48" s="5">
        <v>1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5">
        <v>0.6</v>
      </c>
      <c r="Q48" s="2" t="s">
        <v>33</v>
      </c>
      <c r="R48" s="5">
        <v>21</v>
      </c>
      <c r="S48" s="5">
        <v>22</v>
      </c>
      <c r="T48" s="5">
        <v>4</v>
      </c>
      <c r="U48" s="5">
        <v>1</v>
      </c>
      <c r="V48" s="5">
        <v>0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0.11</v>
      </c>
      <c r="AF48" s="15"/>
      <c r="AG48" s="2">
        <f t="shared" si="15"/>
        <v>7.7099999999999991</v>
      </c>
      <c r="AH48" s="2">
        <f t="shared" si="16"/>
        <v>4.82</v>
      </c>
      <c r="AI48" s="2">
        <f t="shared" si="17"/>
        <v>1.64</v>
      </c>
      <c r="AJ48" s="2">
        <f t="shared" si="18"/>
        <v>0.71</v>
      </c>
      <c r="AK48" s="2">
        <f t="shared" si="19"/>
        <v>0.6</v>
      </c>
      <c r="AL48" s="2">
        <f t="shared" si="20"/>
        <v>1.91</v>
      </c>
      <c r="AM48" s="2">
        <f t="shared" si="21"/>
        <v>0</v>
      </c>
      <c r="AN48" s="2">
        <f t="shared" si="22"/>
        <v>0</v>
      </c>
      <c r="AO48" s="2">
        <f t="shared" si="23"/>
        <v>0</v>
      </c>
      <c r="AP48" s="2">
        <f t="shared" si="24"/>
        <v>0</v>
      </c>
      <c r="AQ48" s="2">
        <f t="shared" si="25"/>
        <v>0</v>
      </c>
      <c r="AR48" s="2">
        <f t="shared" si="26"/>
        <v>0</v>
      </c>
      <c r="AS48" s="21">
        <f t="shared" si="27"/>
        <v>0</v>
      </c>
      <c r="AT48" s="34">
        <f t="shared" si="28"/>
        <v>0.71</v>
      </c>
      <c r="AU48" s="35">
        <f t="shared" si="29"/>
        <v>71</v>
      </c>
      <c r="AV48" s="38" t="s">
        <v>583</v>
      </c>
    </row>
    <row r="49" spans="1:48" s="37" customFormat="1" ht="33" customHeight="1" x14ac:dyDescent="0.25">
      <c r="A49" s="16" t="s">
        <v>197</v>
      </c>
      <c r="B49" s="2" t="s">
        <v>248</v>
      </c>
      <c r="C49" s="2">
        <v>13</v>
      </c>
      <c r="D49" s="2">
        <v>4</v>
      </c>
      <c r="E49" s="2">
        <v>4</v>
      </c>
      <c r="F49" s="2">
        <v>4</v>
      </c>
      <c r="G49" s="2">
        <v>0</v>
      </c>
      <c r="H49" s="2">
        <v>2</v>
      </c>
      <c r="I49" s="2">
        <v>0</v>
      </c>
      <c r="J49" s="2">
        <v>6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17">
        <v>0.42</v>
      </c>
      <c r="Q49" s="41" t="s">
        <v>191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17">
        <v>0</v>
      </c>
      <c r="AF49" s="17"/>
      <c r="AG49" s="2">
        <f t="shared" si="15"/>
        <v>5.46</v>
      </c>
      <c r="AH49" s="2">
        <f t="shared" si="16"/>
        <v>1.68</v>
      </c>
      <c r="AI49" s="2">
        <f t="shared" si="17"/>
        <v>1.68</v>
      </c>
      <c r="AJ49" s="2">
        <f t="shared" si="18"/>
        <v>1.68</v>
      </c>
      <c r="AK49" s="2">
        <f t="shared" si="19"/>
        <v>0</v>
      </c>
      <c r="AL49" s="2">
        <f t="shared" si="20"/>
        <v>0.84</v>
      </c>
      <c r="AM49" s="2">
        <f t="shared" si="21"/>
        <v>0</v>
      </c>
      <c r="AN49" s="2">
        <f t="shared" si="22"/>
        <v>2.52</v>
      </c>
      <c r="AO49" s="2">
        <f t="shared" si="23"/>
        <v>0</v>
      </c>
      <c r="AP49" s="2">
        <f t="shared" si="24"/>
        <v>0</v>
      </c>
      <c r="AQ49" s="2">
        <f t="shared" si="25"/>
        <v>0</v>
      </c>
      <c r="AR49" s="2">
        <f t="shared" si="26"/>
        <v>0</v>
      </c>
      <c r="AS49" s="21">
        <f t="shared" si="27"/>
        <v>0</v>
      </c>
      <c r="AT49" s="34">
        <f t="shared" si="28"/>
        <v>0.42</v>
      </c>
      <c r="AU49" s="35">
        <f t="shared" si="29"/>
        <v>42</v>
      </c>
      <c r="AV49" s="39" t="s">
        <v>191</v>
      </c>
    </row>
    <row r="50" spans="1:48" s="37" customFormat="1" ht="33" customHeight="1" x14ac:dyDescent="0.25">
      <c r="A50" s="16" t="s">
        <v>67</v>
      </c>
      <c r="B50" s="2" t="s">
        <v>249</v>
      </c>
      <c r="C50" s="2">
        <v>21</v>
      </c>
      <c r="D50" s="2">
        <v>22</v>
      </c>
      <c r="E50" s="2">
        <v>4</v>
      </c>
      <c r="F50" s="2">
        <v>1</v>
      </c>
      <c r="G50" s="2">
        <v>0</v>
      </c>
      <c r="H50" s="2">
        <v>1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15">
        <v>0.19</v>
      </c>
      <c r="Q50" s="2" t="s">
        <v>248</v>
      </c>
      <c r="R50" s="5">
        <v>13</v>
      </c>
      <c r="S50" s="5">
        <v>4</v>
      </c>
      <c r="T50" s="5">
        <v>4</v>
      </c>
      <c r="U50" s="5">
        <v>4</v>
      </c>
      <c r="V50" s="5">
        <v>0</v>
      </c>
      <c r="W50" s="5">
        <v>2</v>
      </c>
      <c r="X50" s="5">
        <v>0</v>
      </c>
      <c r="Y50" s="5">
        <v>6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15">
        <v>0.19</v>
      </c>
      <c r="AF50" s="15"/>
      <c r="AG50" s="2">
        <f t="shared" si="15"/>
        <v>6.4600000000000009</v>
      </c>
      <c r="AH50" s="2">
        <f t="shared" si="16"/>
        <v>4.9399999999999995</v>
      </c>
      <c r="AI50" s="2">
        <f t="shared" si="17"/>
        <v>1.52</v>
      </c>
      <c r="AJ50" s="2">
        <f t="shared" si="18"/>
        <v>0.95</v>
      </c>
      <c r="AK50" s="2">
        <f t="shared" si="19"/>
        <v>0</v>
      </c>
      <c r="AL50" s="2">
        <f t="shared" si="20"/>
        <v>0.57000000000000006</v>
      </c>
      <c r="AM50" s="2">
        <f t="shared" si="21"/>
        <v>0</v>
      </c>
      <c r="AN50" s="2">
        <f t="shared" si="22"/>
        <v>1.1400000000000001</v>
      </c>
      <c r="AO50" s="2">
        <f t="shared" si="23"/>
        <v>0</v>
      </c>
      <c r="AP50" s="2">
        <f t="shared" si="24"/>
        <v>0</v>
      </c>
      <c r="AQ50" s="2">
        <f t="shared" si="25"/>
        <v>0</v>
      </c>
      <c r="AR50" s="2">
        <f t="shared" si="26"/>
        <v>0</v>
      </c>
      <c r="AS50" s="21">
        <f t="shared" si="27"/>
        <v>0</v>
      </c>
      <c r="AT50" s="34">
        <f t="shared" si="28"/>
        <v>0.38</v>
      </c>
      <c r="AU50" s="35">
        <f t="shared" si="29"/>
        <v>38</v>
      </c>
      <c r="AV50" s="39" t="s">
        <v>191</v>
      </c>
    </row>
    <row r="51" spans="1:48" s="37" customFormat="1" ht="33" customHeight="1" x14ac:dyDescent="0.25">
      <c r="A51" s="16" t="s">
        <v>723</v>
      </c>
      <c r="B51" s="2" t="s">
        <v>102</v>
      </c>
      <c r="C51" s="2">
        <v>15</v>
      </c>
      <c r="D51" s="2">
        <v>17</v>
      </c>
      <c r="E51" s="2">
        <v>2</v>
      </c>
      <c r="F51" s="2">
        <v>3</v>
      </c>
      <c r="G51" s="2">
        <v>0</v>
      </c>
      <c r="H51" s="2">
        <v>2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17">
        <v>0.2</v>
      </c>
      <c r="Q51" s="41" t="s">
        <v>191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15">
        <v>0</v>
      </c>
      <c r="AF51" s="17"/>
      <c r="AG51" s="2">
        <f t="shared" si="15"/>
        <v>3</v>
      </c>
      <c r="AH51" s="2">
        <f t="shared" si="16"/>
        <v>3.4000000000000004</v>
      </c>
      <c r="AI51" s="2">
        <f t="shared" si="17"/>
        <v>0.4</v>
      </c>
      <c r="AJ51" s="2">
        <f t="shared" si="18"/>
        <v>0.60000000000000009</v>
      </c>
      <c r="AK51" s="2">
        <f t="shared" si="19"/>
        <v>0</v>
      </c>
      <c r="AL51" s="2">
        <f t="shared" si="20"/>
        <v>0.4</v>
      </c>
      <c r="AM51" s="2">
        <f t="shared" si="21"/>
        <v>0</v>
      </c>
      <c r="AN51" s="2">
        <f t="shared" si="22"/>
        <v>0</v>
      </c>
      <c r="AO51" s="2">
        <f t="shared" si="23"/>
        <v>0</v>
      </c>
      <c r="AP51" s="2">
        <f t="shared" si="24"/>
        <v>0</v>
      </c>
      <c r="AQ51" s="2">
        <f t="shared" si="25"/>
        <v>0</v>
      </c>
      <c r="AR51" s="2">
        <f t="shared" si="26"/>
        <v>0</v>
      </c>
      <c r="AS51" s="2">
        <f t="shared" si="27"/>
        <v>0</v>
      </c>
      <c r="AT51" s="34">
        <f t="shared" si="28"/>
        <v>0.2</v>
      </c>
      <c r="AU51" s="35">
        <f t="shared" si="29"/>
        <v>20</v>
      </c>
      <c r="AV51" s="39" t="s">
        <v>191</v>
      </c>
    </row>
    <row r="52" spans="1:48" s="37" customFormat="1" ht="33" customHeight="1" x14ac:dyDescent="0.25">
      <c r="A52" s="16" t="s">
        <v>134</v>
      </c>
      <c r="B52" s="2" t="s">
        <v>169</v>
      </c>
      <c r="C52" s="2">
        <v>10</v>
      </c>
      <c r="D52" s="2">
        <v>13</v>
      </c>
      <c r="E52" s="2">
        <v>3</v>
      </c>
      <c r="F52" s="2">
        <v>1</v>
      </c>
      <c r="G52" s="2">
        <v>0</v>
      </c>
      <c r="H52" s="2">
        <v>2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17">
        <v>0.5</v>
      </c>
      <c r="Q52" s="41" t="s">
        <v>191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15">
        <v>0</v>
      </c>
      <c r="AF52" s="17"/>
      <c r="AG52" s="2">
        <f t="shared" si="15"/>
        <v>5</v>
      </c>
      <c r="AH52" s="2">
        <f t="shared" si="16"/>
        <v>6.5</v>
      </c>
      <c r="AI52" s="2">
        <f t="shared" si="17"/>
        <v>1.5</v>
      </c>
      <c r="AJ52" s="2">
        <f t="shared" si="18"/>
        <v>0.5</v>
      </c>
      <c r="AK52" s="2">
        <f t="shared" si="19"/>
        <v>0</v>
      </c>
      <c r="AL52" s="2">
        <f t="shared" si="20"/>
        <v>1</v>
      </c>
      <c r="AM52" s="2">
        <f t="shared" si="21"/>
        <v>0</v>
      </c>
      <c r="AN52" s="2">
        <f t="shared" si="22"/>
        <v>0</v>
      </c>
      <c r="AO52" s="2">
        <f t="shared" si="23"/>
        <v>0</v>
      </c>
      <c r="AP52" s="2">
        <f t="shared" si="24"/>
        <v>0</v>
      </c>
      <c r="AQ52" s="2">
        <f t="shared" si="25"/>
        <v>0</v>
      </c>
      <c r="AR52" s="2">
        <f t="shared" si="26"/>
        <v>0</v>
      </c>
      <c r="AS52" s="2">
        <f t="shared" si="27"/>
        <v>0</v>
      </c>
      <c r="AT52" s="34">
        <f t="shared" si="28"/>
        <v>0.5</v>
      </c>
      <c r="AU52" s="35">
        <f t="shared" si="29"/>
        <v>50</v>
      </c>
      <c r="AV52" s="39" t="s">
        <v>191</v>
      </c>
    </row>
    <row r="53" spans="1:48" s="37" customFormat="1" ht="33" customHeight="1" x14ac:dyDescent="0.25">
      <c r="A53" s="2" t="s">
        <v>194</v>
      </c>
      <c r="B53" s="2" t="s">
        <v>203</v>
      </c>
      <c r="C53" s="5">
        <v>10</v>
      </c>
      <c r="D53" s="5">
        <v>11</v>
      </c>
      <c r="E53" s="5">
        <v>3</v>
      </c>
      <c r="F53" s="5">
        <v>2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15">
        <v>0.44</v>
      </c>
      <c r="Q53" s="41" t="s">
        <v>191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15">
        <v>0</v>
      </c>
      <c r="AF53" s="15"/>
      <c r="AG53" s="2">
        <f t="shared" si="15"/>
        <v>4.4000000000000004</v>
      </c>
      <c r="AH53" s="2">
        <f t="shared" si="16"/>
        <v>4.84</v>
      </c>
      <c r="AI53" s="2">
        <f t="shared" si="17"/>
        <v>1.32</v>
      </c>
      <c r="AJ53" s="2">
        <f t="shared" si="18"/>
        <v>0.88</v>
      </c>
      <c r="AK53" s="2">
        <f t="shared" si="19"/>
        <v>0.44</v>
      </c>
      <c r="AL53" s="2">
        <f t="shared" si="20"/>
        <v>0</v>
      </c>
      <c r="AM53" s="2">
        <f t="shared" si="21"/>
        <v>0</v>
      </c>
      <c r="AN53" s="2">
        <f t="shared" si="22"/>
        <v>0</v>
      </c>
      <c r="AO53" s="2">
        <f t="shared" si="23"/>
        <v>0</v>
      </c>
      <c r="AP53" s="2">
        <f t="shared" si="24"/>
        <v>0</v>
      </c>
      <c r="AQ53" s="2">
        <f t="shared" si="25"/>
        <v>0</v>
      </c>
      <c r="AR53" s="2">
        <f t="shared" si="26"/>
        <v>0</v>
      </c>
      <c r="AS53" s="21">
        <f t="shared" si="27"/>
        <v>0</v>
      </c>
      <c r="AT53" s="34">
        <f t="shared" si="28"/>
        <v>0.44</v>
      </c>
      <c r="AU53" s="35">
        <f t="shared" si="29"/>
        <v>44</v>
      </c>
      <c r="AV53" s="38" t="s">
        <v>30</v>
      </c>
    </row>
    <row r="54" spans="1:48" s="37" customFormat="1" ht="33" customHeight="1" x14ac:dyDescent="0.25">
      <c r="A54" s="2" t="s">
        <v>376</v>
      </c>
      <c r="B54" s="2" t="s">
        <v>250</v>
      </c>
      <c r="C54" s="5">
        <v>11</v>
      </c>
      <c r="D54" s="5">
        <v>22</v>
      </c>
      <c r="E54" s="5">
        <v>3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5">
        <v>0.47</v>
      </c>
      <c r="Q54" s="44" t="s">
        <v>198</v>
      </c>
      <c r="R54" s="5">
        <v>30</v>
      </c>
      <c r="S54" s="5">
        <v>37</v>
      </c>
      <c r="T54" s="5">
        <v>1</v>
      </c>
      <c r="U54" s="5">
        <v>6</v>
      </c>
      <c r="V54" s="5">
        <v>0</v>
      </c>
      <c r="W54" s="5">
        <v>1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15">
        <v>0.16500000000000001</v>
      </c>
      <c r="AF54" s="15"/>
      <c r="AG54" s="2">
        <f t="shared" si="15"/>
        <v>10.120000000000001</v>
      </c>
      <c r="AH54" s="2">
        <f t="shared" si="16"/>
        <v>16.445</v>
      </c>
      <c r="AI54" s="2">
        <f t="shared" si="17"/>
        <v>1.575</v>
      </c>
      <c r="AJ54" s="2">
        <f t="shared" si="18"/>
        <v>0.99</v>
      </c>
      <c r="AK54" s="2">
        <f t="shared" si="19"/>
        <v>0</v>
      </c>
      <c r="AL54" s="2">
        <f t="shared" si="20"/>
        <v>0.16500000000000001</v>
      </c>
      <c r="AM54" s="2">
        <f t="shared" si="21"/>
        <v>0</v>
      </c>
      <c r="AN54" s="2">
        <f t="shared" si="22"/>
        <v>0</v>
      </c>
      <c r="AO54" s="2">
        <f t="shared" si="23"/>
        <v>0</v>
      </c>
      <c r="AP54" s="2">
        <f t="shared" si="24"/>
        <v>0</v>
      </c>
      <c r="AQ54" s="2">
        <f t="shared" si="25"/>
        <v>0</v>
      </c>
      <c r="AR54" s="2">
        <f t="shared" si="26"/>
        <v>0</v>
      </c>
      <c r="AS54" s="21">
        <f t="shared" si="27"/>
        <v>0</v>
      </c>
      <c r="AT54" s="34">
        <f t="shared" si="28"/>
        <v>0.63500000000000001</v>
      </c>
      <c r="AU54" s="35">
        <f t="shared" si="29"/>
        <v>63.5</v>
      </c>
      <c r="AV54" s="38" t="s">
        <v>195</v>
      </c>
    </row>
    <row r="55" spans="1:48" s="37" customFormat="1" ht="33" customHeight="1" x14ac:dyDescent="0.25">
      <c r="A55" s="2" t="s">
        <v>585</v>
      </c>
      <c r="B55" s="2" t="s">
        <v>113</v>
      </c>
      <c r="C55" s="5">
        <v>22</v>
      </c>
      <c r="D55" s="5">
        <v>19</v>
      </c>
      <c r="E55" s="5">
        <v>3</v>
      </c>
      <c r="F55" s="5">
        <v>1</v>
      </c>
      <c r="G55" s="5">
        <v>0</v>
      </c>
      <c r="H55" s="5">
        <v>2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15">
        <v>0.01</v>
      </c>
      <c r="Q55" s="45" t="s">
        <v>191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  <c r="W55" s="46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6">
        <v>0</v>
      </c>
      <c r="AD55" s="46">
        <v>0</v>
      </c>
      <c r="AE55" s="46">
        <v>0</v>
      </c>
      <c r="AF55" s="15"/>
      <c r="AG55" s="2">
        <f t="shared" si="15"/>
        <v>0.22</v>
      </c>
      <c r="AH55" s="2">
        <f t="shared" si="16"/>
        <v>0.19</v>
      </c>
      <c r="AI55" s="2">
        <f t="shared" si="17"/>
        <v>0.03</v>
      </c>
      <c r="AJ55" s="2">
        <f t="shared" si="18"/>
        <v>0.01</v>
      </c>
      <c r="AK55" s="2">
        <f t="shared" si="19"/>
        <v>0</v>
      </c>
      <c r="AL55" s="2">
        <f t="shared" si="20"/>
        <v>0.02</v>
      </c>
      <c r="AM55" s="2">
        <f t="shared" si="21"/>
        <v>0</v>
      </c>
      <c r="AN55" s="2">
        <f t="shared" si="22"/>
        <v>0</v>
      </c>
      <c r="AO55" s="2">
        <f t="shared" si="23"/>
        <v>0</v>
      </c>
      <c r="AP55" s="2">
        <f t="shared" si="24"/>
        <v>0</v>
      </c>
      <c r="AQ55" s="2">
        <f t="shared" si="25"/>
        <v>0</v>
      </c>
      <c r="AR55" s="2">
        <f t="shared" si="26"/>
        <v>0</v>
      </c>
      <c r="AS55" s="21">
        <f t="shared" si="27"/>
        <v>0</v>
      </c>
      <c r="AT55" s="34">
        <f t="shared" si="28"/>
        <v>0.01</v>
      </c>
      <c r="AU55" s="35">
        <f t="shared" si="29"/>
        <v>1</v>
      </c>
      <c r="AV55" s="38" t="s">
        <v>584</v>
      </c>
    </row>
    <row r="56" spans="1:48" s="37" customFormat="1" ht="33" customHeight="1" x14ac:dyDescent="0.25">
      <c r="A56" s="16" t="s">
        <v>48</v>
      </c>
      <c r="B56" s="42" t="s">
        <v>35</v>
      </c>
      <c r="C56" s="42">
        <v>18</v>
      </c>
      <c r="D56" s="42">
        <v>12</v>
      </c>
      <c r="E56" s="42">
        <v>1</v>
      </c>
      <c r="F56" s="42">
        <v>2</v>
      </c>
      <c r="G56" s="42">
        <v>0</v>
      </c>
      <c r="H56" s="42">
        <v>2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17">
        <v>0.25</v>
      </c>
      <c r="Q56" s="44" t="s">
        <v>235</v>
      </c>
      <c r="R56" s="46">
        <v>19</v>
      </c>
      <c r="S56" s="46">
        <v>26</v>
      </c>
      <c r="T56" s="46">
        <v>8</v>
      </c>
      <c r="U56" s="46">
        <v>3</v>
      </c>
      <c r="V56" s="46">
        <v>1</v>
      </c>
      <c r="W56" s="46">
        <v>1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6">
        <v>0</v>
      </c>
      <c r="AD56" s="46">
        <v>0</v>
      </c>
      <c r="AE56" s="17">
        <v>0.11</v>
      </c>
      <c r="AF56" s="17"/>
      <c r="AG56" s="2">
        <f t="shared" si="15"/>
        <v>6.59</v>
      </c>
      <c r="AH56" s="2">
        <f t="shared" si="16"/>
        <v>5.8599999999999994</v>
      </c>
      <c r="AI56" s="2">
        <f t="shared" si="17"/>
        <v>1.1299999999999999</v>
      </c>
      <c r="AJ56" s="2">
        <f t="shared" si="18"/>
        <v>0.83000000000000007</v>
      </c>
      <c r="AK56" s="2">
        <f t="shared" si="19"/>
        <v>0.11</v>
      </c>
      <c r="AL56" s="2">
        <f t="shared" si="20"/>
        <v>0.61</v>
      </c>
      <c r="AM56" s="2">
        <f t="shared" si="21"/>
        <v>0</v>
      </c>
      <c r="AN56" s="2">
        <f t="shared" si="22"/>
        <v>0</v>
      </c>
      <c r="AO56" s="2">
        <f t="shared" si="23"/>
        <v>0</v>
      </c>
      <c r="AP56" s="2">
        <f t="shared" si="24"/>
        <v>0</v>
      </c>
      <c r="AQ56" s="2">
        <f t="shared" si="25"/>
        <v>0</v>
      </c>
      <c r="AR56" s="2">
        <f t="shared" si="26"/>
        <v>0</v>
      </c>
      <c r="AS56" s="21">
        <f t="shared" si="27"/>
        <v>0</v>
      </c>
      <c r="AT56" s="34">
        <f t="shared" si="28"/>
        <v>0.36</v>
      </c>
      <c r="AU56" s="35">
        <f t="shared" si="29"/>
        <v>36</v>
      </c>
      <c r="AV56" s="38" t="s">
        <v>414</v>
      </c>
    </row>
    <row r="57" spans="1:48" s="37" customFormat="1" ht="33" customHeight="1" x14ac:dyDescent="0.25">
      <c r="A57" s="16" t="s">
        <v>586</v>
      </c>
      <c r="B57" s="42" t="s">
        <v>98</v>
      </c>
      <c r="C57" s="42">
        <v>10</v>
      </c>
      <c r="D57" s="42">
        <v>12</v>
      </c>
      <c r="E57" s="42">
        <v>3</v>
      </c>
      <c r="F57" s="42">
        <v>2</v>
      </c>
      <c r="G57" s="42">
        <v>1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17">
        <v>0.41</v>
      </c>
      <c r="Q57" s="45" t="s">
        <v>191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6">
        <v>0</v>
      </c>
      <c r="AE57" s="46">
        <v>0</v>
      </c>
      <c r="AF57" s="17"/>
      <c r="AG57" s="2">
        <f t="shared" si="15"/>
        <v>4.0999999999999996</v>
      </c>
      <c r="AH57" s="2">
        <f t="shared" si="16"/>
        <v>4.92</v>
      </c>
      <c r="AI57" s="2">
        <f t="shared" si="17"/>
        <v>1.23</v>
      </c>
      <c r="AJ57" s="2">
        <f t="shared" si="18"/>
        <v>0.82</v>
      </c>
      <c r="AK57" s="2">
        <f t="shared" si="19"/>
        <v>0.41</v>
      </c>
      <c r="AL57" s="2">
        <f t="shared" si="20"/>
        <v>0</v>
      </c>
      <c r="AM57" s="2">
        <f t="shared" si="21"/>
        <v>0</v>
      </c>
      <c r="AN57" s="2">
        <f t="shared" si="22"/>
        <v>0</v>
      </c>
      <c r="AO57" s="2">
        <f t="shared" si="23"/>
        <v>0</v>
      </c>
      <c r="AP57" s="2">
        <f t="shared" si="24"/>
        <v>0</v>
      </c>
      <c r="AQ57" s="2">
        <f t="shared" si="25"/>
        <v>0</v>
      </c>
      <c r="AR57" s="2">
        <f t="shared" si="26"/>
        <v>0</v>
      </c>
      <c r="AS57" s="21">
        <f t="shared" si="27"/>
        <v>0</v>
      </c>
      <c r="AT57" s="34">
        <f t="shared" si="28"/>
        <v>0.41</v>
      </c>
      <c r="AU57" s="35">
        <f t="shared" si="29"/>
        <v>41</v>
      </c>
      <c r="AV57" s="38" t="s">
        <v>583</v>
      </c>
    </row>
    <row r="58" spans="1:48" s="37" customFormat="1" ht="33" customHeight="1" x14ac:dyDescent="0.25">
      <c r="A58" s="16" t="s">
        <v>275</v>
      </c>
      <c r="B58" s="42" t="s">
        <v>276</v>
      </c>
      <c r="C58" s="42">
        <v>15</v>
      </c>
      <c r="D58" s="42">
        <v>19</v>
      </c>
      <c r="E58" s="42">
        <v>4</v>
      </c>
      <c r="F58" s="42">
        <v>3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17">
        <v>0.03</v>
      </c>
      <c r="Q58" s="45" t="s">
        <v>191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  <c r="W58" s="46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6">
        <v>0</v>
      </c>
      <c r="AD58" s="46">
        <v>0</v>
      </c>
      <c r="AE58" s="46">
        <v>0</v>
      </c>
      <c r="AF58" s="17"/>
      <c r="AG58" s="2">
        <f t="shared" si="15"/>
        <v>0.44999999999999996</v>
      </c>
      <c r="AH58" s="2">
        <f t="shared" si="16"/>
        <v>0.56999999999999995</v>
      </c>
      <c r="AI58" s="2">
        <f t="shared" si="17"/>
        <v>0.12</v>
      </c>
      <c r="AJ58" s="2">
        <f t="shared" si="18"/>
        <v>0.09</v>
      </c>
      <c r="AK58" s="2">
        <f t="shared" si="19"/>
        <v>0</v>
      </c>
      <c r="AL58" s="2">
        <f t="shared" si="20"/>
        <v>0</v>
      </c>
      <c r="AM58" s="2">
        <f t="shared" si="21"/>
        <v>0</v>
      </c>
      <c r="AN58" s="2">
        <f t="shared" si="22"/>
        <v>0</v>
      </c>
      <c r="AO58" s="2">
        <f t="shared" si="23"/>
        <v>0</v>
      </c>
      <c r="AP58" s="2">
        <f t="shared" si="24"/>
        <v>0</v>
      </c>
      <c r="AQ58" s="2">
        <f t="shared" si="25"/>
        <v>0</v>
      </c>
      <c r="AR58" s="2">
        <f t="shared" si="26"/>
        <v>0</v>
      </c>
      <c r="AS58" s="21">
        <f t="shared" si="27"/>
        <v>0</v>
      </c>
      <c r="AT58" s="34"/>
      <c r="AU58" s="35"/>
      <c r="AV58" s="38" t="s">
        <v>38</v>
      </c>
    </row>
    <row r="59" spans="1:48" s="37" customFormat="1" ht="33" customHeight="1" x14ac:dyDescent="0.25">
      <c r="A59" s="2" t="s">
        <v>17</v>
      </c>
      <c r="B59" s="5" t="s">
        <v>26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f>1*0.72</f>
        <v>0.72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15">
        <v>0.72</v>
      </c>
      <c r="Q59" s="48" t="s">
        <v>236</v>
      </c>
      <c r="R59" s="5">
        <v>12</v>
      </c>
      <c r="S59" s="5">
        <v>8</v>
      </c>
      <c r="T59" s="5">
        <v>3</v>
      </c>
      <c r="U59" s="5">
        <v>5</v>
      </c>
      <c r="V59" s="5">
        <v>1</v>
      </c>
      <c r="W59" s="5">
        <v>0</v>
      </c>
      <c r="X59" s="5">
        <v>0</v>
      </c>
      <c r="Y59" s="5">
        <v>3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15">
        <v>5.3999999999999999E-2</v>
      </c>
      <c r="AF59" s="15"/>
      <c r="AG59" s="2">
        <f t="shared" si="15"/>
        <v>0.64800000000000002</v>
      </c>
      <c r="AH59" s="2">
        <f t="shared" si="16"/>
        <v>0.432</v>
      </c>
      <c r="AI59" s="2">
        <f t="shared" si="17"/>
        <v>0.16200000000000001</v>
      </c>
      <c r="AJ59" s="2">
        <f t="shared" si="18"/>
        <v>0.27</v>
      </c>
      <c r="AK59" s="2">
        <f t="shared" si="19"/>
        <v>5.3999999999999999E-2</v>
      </c>
      <c r="AL59" s="2">
        <f t="shared" si="20"/>
        <v>0.51839999999999997</v>
      </c>
      <c r="AM59" s="2">
        <f t="shared" si="21"/>
        <v>0</v>
      </c>
      <c r="AN59" s="2">
        <f t="shared" si="22"/>
        <v>0.16200000000000001</v>
      </c>
      <c r="AO59" s="2">
        <f t="shared" si="23"/>
        <v>0</v>
      </c>
      <c r="AP59" s="2">
        <f t="shared" si="24"/>
        <v>0</v>
      </c>
      <c r="AQ59" s="2">
        <f t="shared" si="25"/>
        <v>0</v>
      </c>
      <c r="AR59" s="2">
        <f t="shared" si="26"/>
        <v>0</v>
      </c>
      <c r="AS59" s="21">
        <f t="shared" si="27"/>
        <v>0</v>
      </c>
      <c r="AT59" s="34">
        <f>P59+AE59</f>
        <v>0.77400000000000002</v>
      </c>
      <c r="AU59" s="35">
        <f>AT59*100</f>
        <v>77.400000000000006</v>
      </c>
      <c r="AV59" s="38" t="s">
        <v>415</v>
      </c>
    </row>
    <row r="60" spans="1:48" s="37" customFormat="1" ht="33" customHeight="1" x14ac:dyDescent="0.25">
      <c r="A60" s="16" t="s">
        <v>381</v>
      </c>
      <c r="B60" s="42" t="s">
        <v>382</v>
      </c>
      <c r="C60" s="5">
        <v>20</v>
      </c>
      <c r="D60" s="5">
        <v>19</v>
      </c>
      <c r="E60" s="5">
        <v>3</v>
      </c>
      <c r="F60" s="5">
        <v>1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17">
        <v>0.1</v>
      </c>
      <c r="Q60" s="48" t="s">
        <v>383</v>
      </c>
      <c r="R60" s="5">
        <v>36</v>
      </c>
      <c r="S60" s="5">
        <v>58</v>
      </c>
      <c r="T60" s="5">
        <v>6</v>
      </c>
      <c r="U60" s="5">
        <v>0</v>
      </c>
      <c r="V60" s="5">
        <v>2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17">
        <v>0.1</v>
      </c>
      <c r="AF60" s="17"/>
      <c r="AG60" s="2">
        <f t="shared" ref="AG60" si="30">(C60*$P60)+(R60*$AE60)</f>
        <v>5.6</v>
      </c>
      <c r="AH60" s="2">
        <f t="shared" ref="AH60" si="31">(D60*$P60)+(S60*$AE60)</f>
        <v>7.7000000000000011</v>
      </c>
      <c r="AI60" s="2">
        <f t="shared" ref="AI60" si="32">(E60*$P60)+(T60*$AE60)</f>
        <v>0.90000000000000013</v>
      </c>
      <c r="AJ60" s="2">
        <f t="shared" ref="AJ60" si="33">(F60*$P60)+(U60*$AE60)</f>
        <v>0.1</v>
      </c>
      <c r="AK60" s="2">
        <f t="shared" ref="AK60" si="34">(G60*$P60)+(V60*$AE60)</f>
        <v>0.2</v>
      </c>
      <c r="AL60" s="2">
        <f t="shared" ref="AL60" si="35">(H60*$P60)+(W60*$AE60)</f>
        <v>0</v>
      </c>
      <c r="AM60" s="2">
        <f t="shared" ref="AM60" si="36">(I60*$P60)+(X60*$AE60)</f>
        <v>0</v>
      </c>
      <c r="AN60" s="2">
        <f t="shared" ref="AN60" si="37">(J60*$P60)+(Y60*$AE60)</f>
        <v>0</v>
      </c>
      <c r="AO60" s="2">
        <f t="shared" ref="AO60" si="38">(K60*$P60)+(Z60*$AE60)</f>
        <v>0</v>
      </c>
      <c r="AP60" s="2">
        <f t="shared" ref="AP60" si="39">(L60*$P60)+(AA60*$AE60)</f>
        <v>0</v>
      </c>
      <c r="AQ60" s="2">
        <f t="shared" ref="AQ60" si="40">(M60*$P60)+(AB60*$AE60)</f>
        <v>0</v>
      </c>
      <c r="AR60" s="2">
        <f t="shared" ref="AR60" si="41">(N60*$P60)+(AC60*$AE60)</f>
        <v>0</v>
      </c>
      <c r="AS60" s="21">
        <f t="shared" ref="AS60" si="42">(O60*$P60)+(AD60*$AE60)</f>
        <v>0</v>
      </c>
      <c r="AT60" s="34">
        <f>P60+AE60</f>
        <v>0.2</v>
      </c>
      <c r="AU60" s="35">
        <f t="shared" ref="AU60" si="43">AT60*100</f>
        <v>20</v>
      </c>
      <c r="AV60" s="38" t="s">
        <v>384</v>
      </c>
    </row>
    <row r="61" spans="1:48" s="37" customFormat="1" ht="33" customHeight="1" x14ac:dyDescent="0.25">
      <c r="A61" s="16" t="s">
        <v>277</v>
      </c>
      <c r="B61" s="5" t="s">
        <v>278</v>
      </c>
      <c r="C61" s="5">
        <v>11</v>
      </c>
      <c r="D61" s="5">
        <v>12</v>
      </c>
      <c r="E61" s="5">
        <v>4</v>
      </c>
      <c r="F61" s="5">
        <v>1</v>
      </c>
      <c r="G61" s="5">
        <v>2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17">
        <v>0.5</v>
      </c>
      <c r="Q61" s="41" t="s">
        <v>191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17"/>
      <c r="AG61" s="2">
        <f t="shared" ref="AG61:AS61" si="44">(C61*$P61)+(R61*$AE61)</f>
        <v>5.5</v>
      </c>
      <c r="AH61" s="2">
        <f t="shared" si="44"/>
        <v>6</v>
      </c>
      <c r="AI61" s="2">
        <f t="shared" si="44"/>
        <v>2</v>
      </c>
      <c r="AJ61" s="2">
        <f t="shared" si="44"/>
        <v>0.5</v>
      </c>
      <c r="AK61" s="2">
        <f t="shared" si="44"/>
        <v>1</v>
      </c>
      <c r="AL61" s="2">
        <f t="shared" si="44"/>
        <v>0</v>
      </c>
      <c r="AM61" s="2">
        <f t="shared" si="44"/>
        <v>0</v>
      </c>
      <c r="AN61" s="2">
        <f t="shared" si="44"/>
        <v>0</v>
      </c>
      <c r="AO61" s="2">
        <f t="shared" si="44"/>
        <v>0.5</v>
      </c>
      <c r="AP61" s="2">
        <f t="shared" si="44"/>
        <v>0</v>
      </c>
      <c r="AQ61" s="2">
        <f t="shared" si="44"/>
        <v>0</v>
      </c>
      <c r="AR61" s="2">
        <f t="shared" si="44"/>
        <v>0</v>
      </c>
      <c r="AS61" s="21">
        <f t="shared" si="44"/>
        <v>0</v>
      </c>
      <c r="AT61" s="34">
        <f>P61+AE61</f>
        <v>0.5</v>
      </c>
      <c r="AU61" s="35">
        <f>AT61*100</f>
        <v>50</v>
      </c>
      <c r="AV61" s="38" t="s">
        <v>38</v>
      </c>
    </row>
    <row r="62" spans="1:48" s="37" customFormat="1" ht="33" customHeight="1" x14ac:dyDescent="0.25">
      <c r="A62" s="16" t="s">
        <v>587</v>
      </c>
      <c r="B62" s="5" t="s">
        <v>588</v>
      </c>
      <c r="C62" s="5">
        <v>21</v>
      </c>
      <c r="D62" s="5">
        <v>23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2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17">
        <v>0.11</v>
      </c>
      <c r="Q62" s="41" t="s">
        <v>191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17"/>
      <c r="AG62" s="2">
        <f t="shared" ref="AG62" si="45">(C62*$P62)+(R62*$AE62)</f>
        <v>2.31</v>
      </c>
      <c r="AH62" s="2">
        <f t="shared" ref="AH62" si="46">(D62*$P62)+(S62*$AE62)</f>
        <v>2.5299999999999998</v>
      </c>
      <c r="AI62" s="2">
        <f t="shared" ref="AI62" si="47">(E62*$P62)+(T62*$AE62)</f>
        <v>0.22</v>
      </c>
      <c r="AJ62" s="2">
        <f t="shared" ref="AJ62" si="48">(F62*$P62)+(U62*$AE62)</f>
        <v>0.11</v>
      </c>
      <c r="AK62" s="2">
        <f t="shared" ref="AK62" si="49">(G62*$P62)+(V62*$AE62)</f>
        <v>0</v>
      </c>
      <c r="AL62" s="2">
        <f t="shared" ref="AL62" si="50">(H62*$P62)+(W62*$AE62)</f>
        <v>0</v>
      </c>
      <c r="AM62" s="2">
        <f t="shared" ref="AM62" si="51">(I62*$P62)+(X62*$AE62)</f>
        <v>0</v>
      </c>
      <c r="AN62" s="2">
        <f t="shared" ref="AN62" si="52">(J62*$P62)+(Y62*$AE62)</f>
        <v>0.22</v>
      </c>
      <c r="AO62" s="2">
        <f t="shared" ref="AO62" si="53">(K62*$P62)+(Z62*$AE62)</f>
        <v>0</v>
      </c>
      <c r="AP62" s="2">
        <f t="shared" ref="AP62" si="54">(L62*$P62)+(AA62*$AE62)</f>
        <v>0</v>
      </c>
      <c r="AQ62" s="2">
        <f t="shared" ref="AQ62" si="55">(M62*$P62)+(AB62*$AE62)</f>
        <v>0</v>
      </c>
      <c r="AR62" s="2">
        <f t="shared" ref="AR62" si="56">(N62*$P62)+(AC62*$AE62)</f>
        <v>0</v>
      </c>
      <c r="AS62" s="21">
        <f t="shared" ref="AS62" si="57">(O62*$P62)+(AD62*$AE62)</f>
        <v>0</v>
      </c>
      <c r="AT62" s="34">
        <f t="shared" ref="AT62" si="58">P62+AE62</f>
        <v>0.11</v>
      </c>
      <c r="AU62" s="35">
        <f t="shared" ref="AU62" si="59">AT62*100</f>
        <v>11</v>
      </c>
      <c r="AV62" s="39" t="s">
        <v>191</v>
      </c>
    </row>
    <row r="63" spans="1:48" s="37" customFormat="1" ht="33" customHeight="1" x14ac:dyDescent="0.25">
      <c r="A63" s="49" t="s">
        <v>774</v>
      </c>
      <c r="B63" s="50" t="s">
        <v>773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7">
        <v>0.5</v>
      </c>
      <c r="Q63" s="41" t="s">
        <v>191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17"/>
      <c r="AG63" s="2">
        <f t="shared" ref="AG63" si="60">(C63*$P63)+(R63*$AE63)</f>
        <v>0</v>
      </c>
      <c r="AH63" s="2">
        <f t="shared" ref="AH63" si="61">(D63*$P63)+(S63*$AE63)</f>
        <v>0</v>
      </c>
      <c r="AI63" s="2">
        <f t="shared" ref="AI63" si="62">(E63*$P63)+(T63*$AE63)</f>
        <v>0</v>
      </c>
      <c r="AJ63" s="2">
        <f t="shared" ref="AJ63" si="63">(F63*$P63)+(U63*$AE63)</f>
        <v>0</v>
      </c>
      <c r="AK63" s="2">
        <f t="shared" ref="AK63" si="64">(G63*$P63)+(V63*$AE63)</f>
        <v>0</v>
      </c>
      <c r="AL63" s="2">
        <f t="shared" ref="AL63" si="65">(H63*$P63)+(W63*$AE63)</f>
        <v>0</v>
      </c>
      <c r="AM63" s="2">
        <f t="shared" ref="AM63" si="66">(I63*$P63)+(X63*$AE63)</f>
        <v>0</v>
      </c>
      <c r="AN63" s="2">
        <f t="shared" ref="AN63" si="67">(J63*$P63)+(Y63*$AE63)</f>
        <v>0</v>
      </c>
      <c r="AO63" s="2">
        <f t="shared" ref="AO63" si="68">(K63*$P63)+(Z63*$AE63)</f>
        <v>0</v>
      </c>
      <c r="AP63" s="2">
        <f t="shared" ref="AP63" si="69">(L63*$P63)+(AA63*$AE63)</f>
        <v>0</v>
      </c>
      <c r="AQ63" s="2">
        <f t="shared" ref="AQ63" si="70">(M63*$P63)+(AB63*$AE63)</f>
        <v>0</v>
      </c>
      <c r="AR63" s="2">
        <f t="shared" ref="AR63" si="71">(N63*$P63)+(AC63*$AE63)</f>
        <v>0</v>
      </c>
      <c r="AS63" s="21">
        <f t="shared" ref="AS63" si="72">(O63*$P63)+(AD63*$AE63)</f>
        <v>0</v>
      </c>
      <c r="AT63" s="34">
        <f t="shared" ref="AT63" si="73">P63+AE63</f>
        <v>0.5</v>
      </c>
      <c r="AU63" s="35">
        <f t="shared" ref="AU63" si="74">AT63*100</f>
        <v>50</v>
      </c>
      <c r="AV63" s="39" t="s">
        <v>191</v>
      </c>
    </row>
    <row r="64" spans="1:48" s="37" customFormat="1" ht="33" customHeight="1" x14ac:dyDescent="0.25">
      <c r="A64" s="16" t="s">
        <v>136</v>
      </c>
      <c r="B64" s="5" t="s">
        <v>166</v>
      </c>
      <c r="C64" s="2">
        <v>8</v>
      </c>
      <c r="D64" s="2">
        <v>0</v>
      </c>
      <c r="E64" s="2">
        <v>0</v>
      </c>
      <c r="F64" s="2">
        <v>2</v>
      </c>
      <c r="G64" s="2">
        <v>0</v>
      </c>
      <c r="H64" s="2">
        <v>4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17">
        <v>0.4</v>
      </c>
      <c r="Q64" s="41" t="s">
        <v>191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17"/>
      <c r="AG64" s="2">
        <f t="shared" ref="AG64:AS65" si="75">(C64*$P64)+(R64*$AE64)</f>
        <v>3.2</v>
      </c>
      <c r="AH64" s="2">
        <f t="shared" si="75"/>
        <v>0</v>
      </c>
      <c r="AI64" s="2">
        <f t="shared" si="75"/>
        <v>0</v>
      </c>
      <c r="AJ64" s="2">
        <f t="shared" si="75"/>
        <v>0.8</v>
      </c>
      <c r="AK64" s="2">
        <f t="shared" si="75"/>
        <v>0</v>
      </c>
      <c r="AL64" s="2">
        <f t="shared" si="75"/>
        <v>1.6</v>
      </c>
      <c r="AM64" s="2">
        <f t="shared" si="75"/>
        <v>0</v>
      </c>
      <c r="AN64" s="2">
        <f t="shared" si="75"/>
        <v>0</v>
      </c>
      <c r="AO64" s="2">
        <f t="shared" si="75"/>
        <v>0</v>
      </c>
      <c r="AP64" s="2">
        <f t="shared" si="75"/>
        <v>0</v>
      </c>
      <c r="AQ64" s="2">
        <f t="shared" si="75"/>
        <v>0</v>
      </c>
      <c r="AR64" s="2">
        <f t="shared" si="75"/>
        <v>0</v>
      </c>
      <c r="AS64" s="21">
        <f t="shared" si="75"/>
        <v>0</v>
      </c>
      <c r="AT64" s="34">
        <f>P64+AE64</f>
        <v>0.4</v>
      </c>
      <c r="AU64" s="35">
        <f>AT64*100</f>
        <v>40</v>
      </c>
      <c r="AV64" s="39" t="s">
        <v>191</v>
      </c>
    </row>
    <row r="65" spans="1:48" s="37" customFormat="1" ht="33" customHeight="1" x14ac:dyDescent="0.25">
      <c r="A65" s="16" t="s">
        <v>68</v>
      </c>
      <c r="B65" s="2" t="s">
        <v>101</v>
      </c>
      <c r="C65" s="2">
        <v>10</v>
      </c>
      <c r="D65" s="2">
        <v>10</v>
      </c>
      <c r="E65" s="2">
        <v>4</v>
      </c>
      <c r="F65" s="2">
        <v>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15">
        <v>0.17</v>
      </c>
      <c r="Q65" s="40" t="s">
        <v>199</v>
      </c>
      <c r="R65" s="2">
        <v>2</v>
      </c>
      <c r="S65" s="2">
        <v>2</v>
      </c>
      <c r="T65" s="2">
        <v>4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0.86</v>
      </c>
      <c r="AF65" s="17"/>
      <c r="AG65" s="2">
        <f t="shared" si="75"/>
        <v>3.42</v>
      </c>
      <c r="AH65" s="2">
        <f t="shared" si="75"/>
        <v>3.42</v>
      </c>
      <c r="AI65" s="2">
        <f t="shared" si="75"/>
        <v>4.12</v>
      </c>
      <c r="AJ65" s="2">
        <f t="shared" si="75"/>
        <v>0.17</v>
      </c>
      <c r="AK65" s="2">
        <f t="shared" si="75"/>
        <v>0</v>
      </c>
      <c r="AL65" s="2">
        <f t="shared" si="75"/>
        <v>0</v>
      </c>
      <c r="AM65" s="2">
        <f t="shared" si="75"/>
        <v>0</v>
      </c>
      <c r="AN65" s="2">
        <f t="shared" si="75"/>
        <v>0</v>
      </c>
      <c r="AO65" s="2">
        <f t="shared" si="75"/>
        <v>0</v>
      </c>
      <c r="AP65" s="2">
        <f t="shared" si="75"/>
        <v>0</v>
      </c>
      <c r="AQ65" s="2">
        <f t="shared" si="75"/>
        <v>0</v>
      </c>
      <c r="AR65" s="2">
        <f t="shared" si="75"/>
        <v>0</v>
      </c>
      <c r="AS65" s="21">
        <f t="shared" si="75"/>
        <v>0</v>
      </c>
      <c r="AT65" s="34">
        <f>P65+AE65</f>
        <v>1.03</v>
      </c>
      <c r="AU65" s="35">
        <f>AT65*100</f>
        <v>103</v>
      </c>
      <c r="AV65" s="39" t="s">
        <v>191</v>
      </c>
    </row>
    <row r="66" spans="1:48" s="37" customFormat="1" ht="33" customHeight="1" x14ac:dyDescent="0.25">
      <c r="A66" s="16" t="s">
        <v>200</v>
      </c>
      <c r="B66" s="2" t="s">
        <v>201</v>
      </c>
      <c r="C66" s="2">
        <v>22</v>
      </c>
      <c r="D66" s="2">
        <v>18</v>
      </c>
      <c r="E66" s="2">
        <v>3</v>
      </c>
      <c r="F66" s="2">
        <v>1</v>
      </c>
      <c r="G66" s="2">
        <v>0</v>
      </c>
      <c r="H66" s="2">
        <v>2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15">
        <v>0.03</v>
      </c>
      <c r="Q66" s="45" t="s">
        <v>191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17"/>
      <c r="AG66" s="2">
        <f t="shared" ref="AG66:AH67" si="76">(C66*$P66)+(R66*$AE66)</f>
        <v>0.65999999999999992</v>
      </c>
      <c r="AH66" s="2">
        <f t="shared" ref="AH66" si="77">(D66*$P66)+(S66*$AE66)</f>
        <v>0.54</v>
      </c>
      <c r="AI66" s="2">
        <f t="shared" ref="AI66:AI67" si="78">(E66*$P66)+(T66*$AE66)</f>
        <v>0.09</v>
      </c>
      <c r="AJ66" s="2">
        <f t="shared" ref="AJ66:AJ67" si="79">(F66*$P66)+(U66*$AE66)</f>
        <v>0.03</v>
      </c>
      <c r="AK66" s="2">
        <f t="shared" ref="AK66:AK67" si="80">(G66*$P66)+(V66*$AE66)</f>
        <v>0</v>
      </c>
      <c r="AL66" s="2">
        <f t="shared" ref="AL66:AL67" si="81">(H66*$P66)+(W66*$AE66)</f>
        <v>0.06</v>
      </c>
      <c r="AM66" s="2">
        <f t="shared" ref="AM66:AM67" si="82">(I66*$P66)+(X66*$AE66)</f>
        <v>0</v>
      </c>
      <c r="AN66" s="2">
        <f t="shared" ref="AN66:AN67" si="83">(J66*$P66)+(Y66*$AE66)</f>
        <v>0.03</v>
      </c>
      <c r="AO66" s="2">
        <f t="shared" ref="AO66:AO67" si="84">(K66*$P66)+(Z66*$AE66)</f>
        <v>0</v>
      </c>
      <c r="AP66" s="2">
        <f t="shared" ref="AP66:AP67" si="85">(L66*$P66)+(AA66*$AE66)</f>
        <v>0</v>
      </c>
      <c r="AQ66" s="2">
        <f t="shared" ref="AQ66:AQ67" si="86">(M66*$P66)+(AB66*$AE66)</f>
        <v>0</v>
      </c>
      <c r="AR66" s="2">
        <f t="shared" ref="AR66:AR67" si="87">(N66*$P66)+(AC66*$AE66)</f>
        <v>0</v>
      </c>
      <c r="AS66" s="21">
        <f t="shared" ref="AS66:AS67" si="88">(O66*$P66)+(AD66*$AE66)</f>
        <v>0</v>
      </c>
      <c r="AT66" s="34">
        <f>P66+AE66</f>
        <v>0.03</v>
      </c>
      <c r="AU66" s="35">
        <f t="shared" ref="AU66" si="89">AT66*100</f>
        <v>3</v>
      </c>
      <c r="AV66" s="39" t="s">
        <v>191</v>
      </c>
    </row>
    <row r="67" spans="1:48" s="37" customFormat="1" ht="33" customHeight="1" x14ac:dyDescent="0.25">
      <c r="A67" s="16" t="s">
        <v>69</v>
      </c>
      <c r="B67" s="2" t="s">
        <v>102</v>
      </c>
      <c r="C67" s="2">
        <v>15</v>
      </c>
      <c r="D67" s="2">
        <v>17</v>
      </c>
      <c r="E67" s="2">
        <v>2</v>
      </c>
      <c r="F67" s="2">
        <v>3</v>
      </c>
      <c r="G67" s="2">
        <v>0</v>
      </c>
      <c r="H67" s="2">
        <v>2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17">
        <v>0.27</v>
      </c>
      <c r="Q67" s="45" t="s">
        <v>191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17"/>
      <c r="AG67" s="2">
        <f t="shared" si="76"/>
        <v>4.0500000000000007</v>
      </c>
      <c r="AH67" s="2">
        <f t="shared" si="76"/>
        <v>4.59</v>
      </c>
      <c r="AI67" s="2">
        <f t="shared" si="78"/>
        <v>0.54</v>
      </c>
      <c r="AJ67" s="2">
        <f t="shared" si="79"/>
        <v>0.81</v>
      </c>
      <c r="AK67" s="2">
        <f t="shared" si="80"/>
        <v>0</v>
      </c>
      <c r="AL67" s="2">
        <f t="shared" si="81"/>
        <v>0.54</v>
      </c>
      <c r="AM67" s="2">
        <f t="shared" si="82"/>
        <v>0</v>
      </c>
      <c r="AN67" s="2">
        <f t="shared" si="83"/>
        <v>0</v>
      </c>
      <c r="AO67" s="2">
        <f t="shared" si="84"/>
        <v>0</v>
      </c>
      <c r="AP67" s="2">
        <f t="shared" si="85"/>
        <v>0</v>
      </c>
      <c r="AQ67" s="2">
        <f t="shared" si="86"/>
        <v>0</v>
      </c>
      <c r="AR67" s="2">
        <f t="shared" si="87"/>
        <v>0</v>
      </c>
      <c r="AS67" s="21">
        <f t="shared" si="88"/>
        <v>0</v>
      </c>
      <c r="AT67" s="34">
        <f>P67+AE67</f>
        <v>0.27</v>
      </c>
      <c r="AU67" s="35">
        <f>AT67*100</f>
        <v>27</v>
      </c>
      <c r="AV67" s="39" t="s">
        <v>191</v>
      </c>
    </row>
    <row r="68" spans="1:48" s="37" customFormat="1" ht="33" customHeight="1" x14ac:dyDescent="0.25">
      <c r="A68" s="2" t="s">
        <v>18</v>
      </c>
      <c r="B68" s="5" t="s">
        <v>27</v>
      </c>
      <c r="C68" s="5">
        <v>14</v>
      </c>
      <c r="D68" s="5">
        <v>16</v>
      </c>
      <c r="E68" s="5">
        <v>1</v>
      </c>
      <c r="F68" s="5">
        <v>3</v>
      </c>
      <c r="G68" s="5">
        <v>0</v>
      </c>
      <c r="H68" s="5">
        <v>1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15">
        <v>0.44</v>
      </c>
      <c r="Q68" s="32" t="s">
        <v>28</v>
      </c>
      <c r="R68" s="5">
        <v>3</v>
      </c>
      <c r="S68" s="5">
        <v>8</v>
      </c>
      <c r="T68" s="5">
        <v>2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15">
        <v>0.2</v>
      </c>
      <c r="AF68" s="15"/>
      <c r="AG68" s="2">
        <f t="shared" ref="AG68:AR68" si="90">(C68*$P68)+(R68*$AE68)</f>
        <v>6.76</v>
      </c>
      <c r="AH68" s="2">
        <f t="shared" si="90"/>
        <v>8.64</v>
      </c>
      <c r="AI68" s="2">
        <f t="shared" si="90"/>
        <v>0.84000000000000008</v>
      </c>
      <c r="AJ68" s="2">
        <f t="shared" si="90"/>
        <v>1.32</v>
      </c>
      <c r="AK68" s="2">
        <f t="shared" si="90"/>
        <v>0</v>
      </c>
      <c r="AL68" s="2">
        <f t="shared" si="90"/>
        <v>0.44</v>
      </c>
      <c r="AM68" s="2">
        <f t="shared" si="90"/>
        <v>0</v>
      </c>
      <c r="AN68" s="2">
        <f t="shared" si="90"/>
        <v>0</v>
      </c>
      <c r="AO68" s="2">
        <f t="shared" si="90"/>
        <v>0</v>
      </c>
      <c r="AP68" s="2">
        <f t="shared" si="90"/>
        <v>0</v>
      </c>
      <c r="AQ68" s="2">
        <f t="shared" si="90"/>
        <v>0</v>
      </c>
      <c r="AR68" s="2">
        <f t="shared" si="90"/>
        <v>0</v>
      </c>
      <c r="AS68" s="51">
        <v>0</v>
      </c>
      <c r="AT68" s="34">
        <f>P68+AE68</f>
        <v>0.64</v>
      </c>
      <c r="AU68" s="35">
        <f>AT68*100</f>
        <v>64</v>
      </c>
      <c r="AV68" s="38" t="s">
        <v>416</v>
      </c>
    </row>
    <row r="69" spans="1:48" s="37" customFormat="1" ht="33" customHeight="1" x14ac:dyDescent="0.25">
      <c r="A69" s="2" t="s">
        <v>589</v>
      </c>
      <c r="B69" s="5" t="s">
        <v>111</v>
      </c>
      <c r="C69" s="5">
        <v>8</v>
      </c>
      <c r="D69" s="5">
        <v>14</v>
      </c>
      <c r="E69" s="5">
        <v>1</v>
      </c>
      <c r="F69" s="5">
        <v>4</v>
      </c>
      <c r="G69" s="5">
        <v>1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15">
        <v>0.7</v>
      </c>
      <c r="Q69" s="32" t="s">
        <v>590</v>
      </c>
      <c r="R69" s="5">
        <v>22</v>
      </c>
      <c r="S69" s="5">
        <v>28</v>
      </c>
      <c r="T69" s="5">
        <v>1</v>
      </c>
      <c r="U69" s="5">
        <v>2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15">
        <v>0.5</v>
      </c>
      <c r="AF69" s="15"/>
      <c r="AG69" s="2">
        <f t="shared" ref="AG69" si="91">(C69*$P69)+(R69*$AE69)</f>
        <v>16.600000000000001</v>
      </c>
      <c r="AH69" s="2">
        <f t="shared" ref="AH69" si="92">(D69*$P69)+(S69*$AE69)</f>
        <v>23.799999999999997</v>
      </c>
      <c r="AI69" s="2">
        <f t="shared" ref="AI69" si="93">(E69*$P69)+(T69*$AE69)</f>
        <v>1.2</v>
      </c>
      <c r="AJ69" s="2">
        <f t="shared" ref="AJ69" si="94">(F69*$P69)+(U69*$AE69)</f>
        <v>3.8</v>
      </c>
      <c r="AK69" s="2">
        <f t="shared" ref="AK69" si="95">(G69*$P69)+(V69*$AE69)</f>
        <v>0.7</v>
      </c>
      <c r="AL69" s="2">
        <f t="shared" ref="AL69" si="96">(H69*$P69)+(W69*$AE69)</f>
        <v>0</v>
      </c>
      <c r="AM69" s="2">
        <f t="shared" ref="AM69" si="97">(I69*$P69)+(X69*$AE69)</f>
        <v>0</v>
      </c>
      <c r="AN69" s="2">
        <f t="shared" ref="AN69" si="98">(J69*$P69)+(Y69*$AE69)</f>
        <v>0</v>
      </c>
      <c r="AO69" s="2">
        <f t="shared" ref="AO69" si="99">(K69*$P69)+(Z69*$AE69)</f>
        <v>0</v>
      </c>
      <c r="AP69" s="2">
        <f t="shared" ref="AP69" si="100">(L69*$P69)+(AA69*$AE69)</f>
        <v>0</v>
      </c>
      <c r="AQ69" s="2">
        <f t="shared" ref="AQ69" si="101">(M69*$P69)+(AB69*$AE69)</f>
        <v>0</v>
      </c>
      <c r="AR69" s="2">
        <f t="shared" ref="AR69" si="102">(N69*$P69)+(AC69*$AE69)</f>
        <v>0</v>
      </c>
      <c r="AS69" s="51">
        <v>1</v>
      </c>
      <c r="AT69" s="34">
        <f t="shared" ref="AT69" si="103">P69+AE69</f>
        <v>1.2</v>
      </c>
      <c r="AU69" s="35">
        <f t="shared" ref="AU69" si="104">AT69*100</f>
        <v>120</v>
      </c>
      <c r="AV69" s="38" t="s">
        <v>583</v>
      </c>
    </row>
    <row r="70" spans="1:48" s="37" customFormat="1" ht="33" customHeight="1" x14ac:dyDescent="0.25">
      <c r="A70" s="2" t="s">
        <v>385</v>
      </c>
      <c r="B70" s="5" t="s">
        <v>386</v>
      </c>
      <c r="C70" s="5">
        <v>16</v>
      </c>
      <c r="D70" s="5">
        <v>22</v>
      </c>
      <c r="E70" s="5">
        <v>3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15">
        <v>0.42</v>
      </c>
      <c r="Q70" s="41" t="s">
        <v>191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15">
        <v>0</v>
      </c>
      <c r="AF70" s="15"/>
      <c r="AG70" s="2">
        <f t="shared" ref="AG70" si="105">(C70*$P70)+(R70*$AE70)</f>
        <v>6.72</v>
      </c>
      <c r="AH70" s="2">
        <f t="shared" ref="AH70" si="106">(D70*$P70)+(S70*$AE70)</f>
        <v>9.24</v>
      </c>
      <c r="AI70" s="2">
        <f t="shared" ref="AI70" si="107">(E70*$P70)+(T70*$AE70)</f>
        <v>1.26</v>
      </c>
      <c r="AJ70" s="2">
        <f t="shared" ref="AJ70" si="108">(F70*$P70)+(U70*$AE70)</f>
        <v>0</v>
      </c>
      <c r="AK70" s="2">
        <f t="shared" ref="AK70" si="109">(G70*$P70)+(V70*$AE70)</f>
        <v>0</v>
      </c>
      <c r="AL70" s="2">
        <f t="shared" ref="AL70" si="110">(H70*$P70)+(W70*$AE70)</f>
        <v>0.84</v>
      </c>
      <c r="AM70" s="2">
        <f t="shared" ref="AM70" si="111">(I70*$P70)+(X70*$AE70)</f>
        <v>0</v>
      </c>
      <c r="AN70" s="2">
        <f t="shared" ref="AN70" si="112">(J70*$P70)+(Y70*$AE70)</f>
        <v>0</v>
      </c>
      <c r="AO70" s="2">
        <f t="shared" ref="AO70" si="113">(K70*$P70)+(Z70*$AE70)</f>
        <v>0</v>
      </c>
      <c r="AP70" s="2">
        <f t="shared" ref="AP70" si="114">(L70*$P70)+(AA70*$AE70)</f>
        <v>0</v>
      </c>
      <c r="AQ70" s="2">
        <f t="shared" ref="AQ70" si="115">(M70*$P70)+(AB70*$AE70)</f>
        <v>0</v>
      </c>
      <c r="AR70" s="2">
        <f t="shared" ref="AR70" si="116">(N70*$P70)+(AC70*$AE70)</f>
        <v>0</v>
      </c>
      <c r="AS70" s="51">
        <v>1</v>
      </c>
      <c r="AT70" s="34">
        <f t="shared" ref="AT70:AT79" si="117">P70+AE70</f>
        <v>0.42</v>
      </c>
      <c r="AU70" s="35">
        <f t="shared" ref="AU70" si="118">AT70*100</f>
        <v>42</v>
      </c>
      <c r="AV70" s="38" t="s">
        <v>409</v>
      </c>
    </row>
    <row r="71" spans="1:48" s="37" customFormat="1" ht="33" customHeight="1" x14ac:dyDescent="0.25">
      <c r="A71" s="2" t="s">
        <v>288</v>
      </c>
      <c r="B71" s="5" t="s">
        <v>31</v>
      </c>
      <c r="C71" s="5">
        <v>7</v>
      </c>
      <c r="D71" s="5">
        <v>8</v>
      </c>
      <c r="E71" s="5">
        <v>1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15">
        <v>0.3</v>
      </c>
      <c r="Q71" s="41" t="s">
        <v>191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15">
        <v>0</v>
      </c>
      <c r="AF71" s="15"/>
      <c r="AG71" s="2">
        <f t="shared" ref="AG71:AR73" si="119">(C71*$P71)+(R71*$AE71)</f>
        <v>2.1</v>
      </c>
      <c r="AH71" s="2">
        <f t="shared" si="119"/>
        <v>2.4</v>
      </c>
      <c r="AI71" s="2">
        <f t="shared" si="119"/>
        <v>0.3</v>
      </c>
      <c r="AJ71" s="2">
        <f t="shared" si="119"/>
        <v>0</v>
      </c>
      <c r="AK71" s="2">
        <f t="shared" si="119"/>
        <v>0</v>
      </c>
      <c r="AL71" s="2">
        <f t="shared" si="119"/>
        <v>0</v>
      </c>
      <c r="AM71" s="2">
        <f t="shared" si="119"/>
        <v>0</v>
      </c>
      <c r="AN71" s="2">
        <f t="shared" si="119"/>
        <v>0</v>
      </c>
      <c r="AO71" s="2">
        <f t="shared" si="119"/>
        <v>0</v>
      </c>
      <c r="AP71" s="2">
        <f t="shared" si="119"/>
        <v>0</v>
      </c>
      <c r="AQ71" s="2">
        <f t="shared" si="119"/>
        <v>0</v>
      </c>
      <c r="AR71" s="2">
        <f t="shared" si="119"/>
        <v>0</v>
      </c>
      <c r="AS71" s="21">
        <f t="shared" ref="AS71:AS73" si="120">(O71*$P71)+(AD71*$AE71)</f>
        <v>0</v>
      </c>
      <c r="AT71" s="34">
        <f t="shared" si="117"/>
        <v>0.3</v>
      </c>
      <c r="AU71" s="35">
        <f>AT71*100</f>
        <v>30</v>
      </c>
      <c r="AV71" s="38" t="s">
        <v>44</v>
      </c>
    </row>
    <row r="72" spans="1:48" s="37" customFormat="1" ht="33" customHeight="1" x14ac:dyDescent="0.25">
      <c r="A72" s="2" t="s">
        <v>19</v>
      </c>
      <c r="B72" s="5" t="s">
        <v>32</v>
      </c>
      <c r="C72" s="5">
        <v>0</v>
      </c>
      <c r="D72" s="5">
        <v>8</v>
      </c>
      <c r="E72" s="5">
        <v>8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15">
        <v>0.25</v>
      </c>
      <c r="Q72" s="32" t="s">
        <v>33</v>
      </c>
      <c r="R72" s="5">
        <v>21</v>
      </c>
      <c r="S72" s="5">
        <v>22</v>
      </c>
      <c r="T72" s="5">
        <v>4</v>
      </c>
      <c r="U72" s="5">
        <v>1</v>
      </c>
      <c r="V72" s="5">
        <v>0</v>
      </c>
      <c r="W72" s="5">
        <v>1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15">
        <v>0.12</v>
      </c>
      <c r="AF72" s="15"/>
      <c r="AG72" s="2">
        <f t="shared" si="119"/>
        <v>2.52</v>
      </c>
      <c r="AH72" s="2">
        <f t="shared" si="119"/>
        <v>4.6399999999999997</v>
      </c>
      <c r="AI72" s="2">
        <f t="shared" si="119"/>
        <v>2.48</v>
      </c>
      <c r="AJ72" s="2">
        <f t="shared" si="119"/>
        <v>0.12</v>
      </c>
      <c r="AK72" s="2">
        <f t="shared" si="119"/>
        <v>0</v>
      </c>
      <c r="AL72" s="2">
        <f t="shared" si="119"/>
        <v>0.12</v>
      </c>
      <c r="AM72" s="2">
        <f t="shared" si="119"/>
        <v>0</v>
      </c>
      <c r="AN72" s="2">
        <f t="shared" si="119"/>
        <v>0</v>
      </c>
      <c r="AO72" s="2">
        <f t="shared" si="119"/>
        <v>0</v>
      </c>
      <c r="AP72" s="2">
        <f t="shared" si="119"/>
        <v>0</v>
      </c>
      <c r="AQ72" s="2">
        <f t="shared" si="119"/>
        <v>0</v>
      </c>
      <c r="AR72" s="2">
        <f t="shared" si="119"/>
        <v>0</v>
      </c>
      <c r="AS72" s="21">
        <f t="shared" si="120"/>
        <v>0</v>
      </c>
      <c r="AT72" s="34">
        <f t="shared" si="117"/>
        <v>0.37</v>
      </c>
      <c r="AU72" s="35">
        <f>AT72*100</f>
        <v>37</v>
      </c>
      <c r="AV72" s="38" t="s">
        <v>34</v>
      </c>
    </row>
    <row r="73" spans="1:48" s="37" customFormat="1" ht="33" customHeight="1" x14ac:dyDescent="0.25">
      <c r="A73" s="16" t="s">
        <v>49</v>
      </c>
      <c r="B73" s="2" t="s">
        <v>57</v>
      </c>
      <c r="C73" s="2">
        <v>12</v>
      </c>
      <c r="D73" s="2">
        <v>12</v>
      </c>
      <c r="E73" s="2">
        <v>0</v>
      </c>
      <c r="F73" s="2">
        <v>6</v>
      </c>
      <c r="G73" s="2">
        <v>16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1</v>
      </c>
      <c r="O73" s="2">
        <v>0</v>
      </c>
      <c r="P73" s="17">
        <v>0.55000000000000004</v>
      </c>
      <c r="Q73" s="45" t="s">
        <v>191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/>
      <c r="AG73" s="2">
        <f t="shared" si="119"/>
        <v>6.6000000000000005</v>
      </c>
      <c r="AH73" s="2">
        <f t="shared" si="119"/>
        <v>6.6000000000000005</v>
      </c>
      <c r="AI73" s="2">
        <f t="shared" si="119"/>
        <v>0</v>
      </c>
      <c r="AJ73" s="2">
        <f t="shared" si="119"/>
        <v>3.3000000000000003</v>
      </c>
      <c r="AK73" s="2">
        <f t="shared" si="119"/>
        <v>8.8000000000000007</v>
      </c>
      <c r="AL73" s="2">
        <f t="shared" si="119"/>
        <v>0</v>
      </c>
      <c r="AM73" s="2">
        <f t="shared" si="119"/>
        <v>0</v>
      </c>
      <c r="AN73" s="2">
        <f t="shared" si="119"/>
        <v>0</v>
      </c>
      <c r="AO73" s="2">
        <f t="shared" si="119"/>
        <v>0</v>
      </c>
      <c r="AP73" s="2">
        <f t="shared" si="119"/>
        <v>0</v>
      </c>
      <c r="AQ73" s="2">
        <f t="shared" si="119"/>
        <v>0</v>
      </c>
      <c r="AR73" s="2">
        <f t="shared" si="119"/>
        <v>0.55000000000000004</v>
      </c>
      <c r="AS73" s="21">
        <f t="shared" si="120"/>
        <v>0</v>
      </c>
      <c r="AT73" s="34">
        <f t="shared" si="117"/>
        <v>0.55000000000000004</v>
      </c>
      <c r="AU73" s="35">
        <f>AT73*100</f>
        <v>55.000000000000007</v>
      </c>
      <c r="AV73" s="38" t="s">
        <v>417</v>
      </c>
    </row>
    <row r="74" spans="1:48" s="37" customFormat="1" ht="33" customHeight="1" x14ac:dyDescent="0.25">
      <c r="A74" s="16" t="s">
        <v>279</v>
      </c>
      <c r="B74" s="2" t="s">
        <v>280</v>
      </c>
      <c r="C74" s="2">
        <v>19</v>
      </c>
      <c r="D74" s="2">
        <v>18</v>
      </c>
      <c r="E74" s="2">
        <v>4</v>
      </c>
      <c r="F74" s="2">
        <v>3</v>
      </c>
      <c r="G74" s="2">
        <v>0</v>
      </c>
      <c r="H74" s="2">
        <v>1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17">
        <v>0.2</v>
      </c>
      <c r="Q74" s="45" t="s">
        <v>191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/>
      <c r="AG74" s="2">
        <f t="shared" ref="AG74:AS74" si="121">(C74*$P74)+(R74*$AE74)</f>
        <v>3.8000000000000003</v>
      </c>
      <c r="AH74" s="2">
        <f t="shared" si="121"/>
        <v>3.6</v>
      </c>
      <c r="AI74" s="2">
        <f t="shared" si="121"/>
        <v>0.8</v>
      </c>
      <c r="AJ74" s="2">
        <f t="shared" si="121"/>
        <v>0.60000000000000009</v>
      </c>
      <c r="AK74" s="2">
        <f t="shared" si="121"/>
        <v>0</v>
      </c>
      <c r="AL74" s="2">
        <f t="shared" si="121"/>
        <v>0.2</v>
      </c>
      <c r="AM74" s="2">
        <f t="shared" si="121"/>
        <v>0</v>
      </c>
      <c r="AN74" s="2">
        <f t="shared" si="121"/>
        <v>0</v>
      </c>
      <c r="AO74" s="2">
        <f t="shared" si="121"/>
        <v>0</v>
      </c>
      <c r="AP74" s="2">
        <f t="shared" si="121"/>
        <v>0</v>
      </c>
      <c r="AQ74" s="2">
        <f t="shared" si="121"/>
        <v>0</v>
      </c>
      <c r="AR74" s="2">
        <f t="shared" si="121"/>
        <v>0</v>
      </c>
      <c r="AS74" s="21">
        <f t="shared" si="121"/>
        <v>0</v>
      </c>
      <c r="AT74" s="34">
        <f t="shared" si="117"/>
        <v>0.2</v>
      </c>
      <c r="AU74" s="35">
        <f t="shared" ref="AU74" si="122">AT74*100</f>
        <v>20</v>
      </c>
      <c r="AV74" s="38" t="s">
        <v>281</v>
      </c>
    </row>
    <row r="75" spans="1:48" s="37" customFormat="1" ht="33" customHeight="1" x14ac:dyDescent="0.25">
      <c r="A75" s="16" t="s">
        <v>501</v>
      </c>
      <c r="B75" s="2" t="s">
        <v>467</v>
      </c>
      <c r="C75" s="2">
        <v>8</v>
      </c>
      <c r="D75" s="2">
        <v>18</v>
      </c>
      <c r="E75" s="2">
        <v>1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17">
        <v>0.09</v>
      </c>
      <c r="Q75" s="45" t="s">
        <v>191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/>
      <c r="AG75" s="2">
        <f t="shared" ref="AG75" si="123">(C75*$P75)+(R75*$AE75)</f>
        <v>0.72</v>
      </c>
      <c r="AH75" s="2">
        <f t="shared" ref="AH75" si="124">(D75*$P75)+(S75*$AE75)</f>
        <v>1.6199999999999999</v>
      </c>
      <c r="AI75" s="2">
        <f t="shared" ref="AI75" si="125">(E75*$P75)+(T75*$AE75)</f>
        <v>0.09</v>
      </c>
      <c r="AJ75" s="2">
        <f t="shared" ref="AJ75" si="126">(F75*$P75)+(U75*$AE75)</f>
        <v>0</v>
      </c>
      <c r="AK75" s="2">
        <f t="shared" ref="AK75" si="127">(G75*$P75)+(V75*$AE75)</f>
        <v>0</v>
      </c>
      <c r="AL75" s="2">
        <f t="shared" ref="AL75" si="128">(H75*$P75)+(W75*$AE75)</f>
        <v>0</v>
      </c>
      <c r="AM75" s="2">
        <f t="shared" ref="AM75" si="129">(I75*$P75)+(X75*$AE75)</f>
        <v>0</v>
      </c>
      <c r="AN75" s="2">
        <f t="shared" ref="AN75" si="130">(J75*$P75)+(Y75*$AE75)</f>
        <v>0</v>
      </c>
      <c r="AO75" s="2">
        <f t="shared" ref="AO75" si="131">(K75*$P75)+(Z75*$AE75)</f>
        <v>0</v>
      </c>
      <c r="AP75" s="2">
        <f t="shared" ref="AP75" si="132">(L75*$P75)+(AA75*$AE75)</f>
        <v>0</v>
      </c>
      <c r="AQ75" s="2">
        <f t="shared" ref="AQ75" si="133">(M75*$P75)+(AB75*$AE75)</f>
        <v>0</v>
      </c>
      <c r="AR75" s="2">
        <f t="shared" ref="AR75" si="134">(N75*$P75)+(AC75*$AE75)</f>
        <v>0</v>
      </c>
      <c r="AS75" s="21">
        <f t="shared" ref="AS75" si="135">(O75*$P75)+(AD75*$AE75)</f>
        <v>0</v>
      </c>
      <c r="AT75" s="34">
        <f t="shared" si="117"/>
        <v>0.09</v>
      </c>
      <c r="AU75" s="35">
        <f t="shared" ref="AU75" si="136">AT75*100</f>
        <v>9</v>
      </c>
      <c r="AV75" s="38" t="s">
        <v>502</v>
      </c>
    </row>
    <row r="76" spans="1:48" s="37" customFormat="1" ht="33" customHeight="1" x14ac:dyDescent="0.25">
      <c r="A76" s="16" t="s">
        <v>387</v>
      </c>
      <c r="B76" s="5" t="s">
        <v>103</v>
      </c>
      <c r="C76" s="5">
        <v>0</v>
      </c>
      <c r="D76" s="5">
        <v>8</v>
      </c>
      <c r="E76" s="5">
        <v>23</v>
      </c>
      <c r="F76" s="5">
        <v>0</v>
      </c>
      <c r="G76" s="5">
        <v>4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17">
        <v>0.82</v>
      </c>
      <c r="Q76" s="45" t="s">
        <v>191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/>
      <c r="AG76" s="2">
        <f>(C76*$P76)+(R76*$AE76)</f>
        <v>0</v>
      </c>
      <c r="AH76" s="2">
        <f t="shared" ref="AH76:AS77" si="137">(D76*$P76)+(S76*$AE76)</f>
        <v>6.56</v>
      </c>
      <c r="AI76" s="2">
        <f t="shared" si="137"/>
        <v>18.86</v>
      </c>
      <c r="AJ76" s="2">
        <f t="shared" si="137"/>
        <v>0</v>
      </c>
      <c r="AK76" s="2">
        <f t="shared" si="137"/>
        <v>3.28</v>
      </c>
      <c r="AL76" s="2">
        <f t="shared" si="137"/>
        <v>0</v>
      </c>
      <c r="AM76" s="2">
        <f t="shared" si="137"/>
        <v>0</v>
      </c>
      <c r="AN76" s="2">
        <f t="shared" si="137"/>
        <v>0</v>
      </c>
      <c r="AO76" s="2">
        <f t="shared" si="137"/>
        <v>0</v>
      </c>
      <c r="AP76" s="2">
        <f t="shared" si="137"/>
        <v>0</v>
      </c>
      <c r="AQ76" s="2">
        <f t="shared" si="137"/>
        <v>0</v>
      </c>
      <c r="AR76" s="2">
        <f t="shared" si="137"/>
        <v>0</v>
      </c>
      <c r="AS76" s="21">
        <f t="shared" si="137"/>
        <v>0</v>
      </c>
      <c r="AT76" s="34">
        <f t="shared" si="117"/>
        <v>0.82</v>
      </c>
      <c r="AU76" s="35">
        <f>AT76*100</f>
        <v>82</v>
      </c>
      <c r="AV76" s="39" t="s">
        <v>191</v>
      </c>
    </row>
    <row r="77" spans="1:48" s="37" customFormat="1" ht="33" customHeight="1" x14ac:dyDescent="0.25">
      <c r="A77" s="16" t="s">
        <v>137</v>
      </c>
      <c r="B77" s="2" t="s">
        <v>171</v>
      </c>
      <c r="C77" s="2">
        <v>14</v>
      </c>
      <c r="D77" s="2">
        <v>13</v>
      </c>
      <c r="E77" s="2">
        <v>7</v>
      </c>
      <c r="F77" s="2">
        <v>1</v>
      </c>
      <c r="G77" s="2">
        <v>1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17">
        <v>0.09</v>
      </c>
      <c r="Q77" s="45" t="s">
        <v>191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/>
      <c r="AG77" s="2">
        <f>(C77*$P77)+(R77*$AE77)</f>
        <v>1.26</v>
      </c>
      <c r="AH77" s="2">
        <f t="shared" si="137"/>
        <v>1.17</v>
      </c>
      <c r="AI77" s="2">
        <f t="shared" si="137"/>
        <v>0.63</v>
      </c>
      <c r="AJ77" s="2">
        <f t="shared" si="137"/>
        <v>0.09</v>
      </c>
      <c r="AK77" s="2">
        <f t="shared" si="137"/>
        <v>0.09</v>
      </c>
      <c r="AL77" s="2">
        <f t="shared" si="137"/>
        <v>0</v>
      </c>
      <c r="AM77" s="2">
        <f t="shared" si="137"/>
        <v>0</v>
      </c>
      <c r="AN77" s="2">
        <f t="shared" si="137"/>
        <v>0</v>
      </c>
      <c r="AO77" s="2">
        <f t="shared" si="137"/>
        <v>0</v>
      </c>
      <c r="AP77" s="2">
        <f t="shared" si="137"/>
        <v>0</v>
      </c>
      <c r="AQ77" s="2">
        <f t="shared" si="137"/>
        <v>0</v>
      </c>
      <c r="AR77" s="2">
        <f t="shared" si="137"/>
        <v>0</v>
      </c>
      <c r="AS77" s="2">
        <f t="shared" si="137"/>
        <v>0</v>
      </c>
      <c r="AT77" s="34">
        <f t="shared" si="117"/>
        <v>0.09</v>
      </c>
      <c r="AU77" s="35">
        <f>AT77*100</f>
        <v>9</v>
      </c>
      <c r="AV77" s="39" t="s">
        <v>191</v>
      </c>
    </row>
    <row r="78" spans="1:48" s="37" customFormat="1" ht="33" customHeight="1" x14ac:dyDescent="0.25">
      <c r="A78" s="16" t="s">
        <v>70</v>
      </c>
      <c r="B78" s="2" t="s">
        <v>104</v>
      </c>
      <c r="C78" s="2">
        <v>15</v>
      </c>
      <c r="D78" s="2">
        <v>22</v>
      </c>
      <c r="E78" s="2">
        <v>2</v>
      </c>
      <c r="F78" s="2">
        <v>1</v>
      </c>
      <c r="G78" s="2">
        <v>0</v>
      </c>
      <c r="H78" s="2">
        <v>1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17">
        <v>0.38</v>
      </c>
      <c r="Q78" s="45" t="s">
        <v>191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/>
      <c r="AG78" s="2">
        <f>(C78*$P78)+(R78*$AE78)</f>
        <v>5.7</v>
      </c>
      <c r="AH78" s="2">
        <f t="shared" ref="AH78:AS79" si="138">(D78*$P78)+(S78*$AE78)</f>
        <v>8.36</v>
      </c>
      <c r="AI78" s="2">
        <f t="shared" si="138"/>
        <v>0.76</v>
      </c>
      <c r="AJ78" s="2">
        <f t="shared" si="138"/>
        <v>0.38</v>
      </c>
      <c r="AK78" s="2">
        <f t="shared" si="138"/>
        <v>0</v>
      </c>
      <c r="AL78" s="2">
        <f t="shared" si="138"/>
        <v>0.38</v>
      </c>
      <c r="AM78" s="2">
        <f t="shared" si="138"/>
        <v>0</v>
      </c>
      <c r="AN78" s="2">
        <f t="shared" si="138"/>
        <v>0</v>
      </c>
      <c r="AO78" s="2">
        <f t="shared" si="138"/>
        <v>0</v>
      </c>
      <c r="AP78" s="2">
        <f t="shared" si="138"/>
        <v>0</v>
      </c>
      <c r="AQ78" s="2">
        <f t="shared" si="138"/>
        <v>0</v>
      </c>
      <c r="AR78" s="2">
        <f t="shared" si="138"/>
        <v>0</v>
      </c>
      <c r="AS78" s="21">
        <f t="shared" si="138"/>
        <v>0</v>
      </c>
      <c r="AT78" s="34">
        <f t="shared" si="117"/>
        <v>0.38</v>
      </c>
      <c r="AU78" s="35">
        <f>AT78*100</f>
        <v>38</v>
      </c>
      <c r="AV78" s="39" t="s">
        <v>191</v>
      </c>
    </row>
    <row r="79" spans="1:48" s="37" customFormat="1" ht="33" customHeight="1" x14ac:dyDescent="0.25">
      <c r="A79" s="2" t="s">
        <v>282</v>
      </c>
      <c r="B79" s="5" t="s">
        <v>35</v>
      </c>
      <c r="C79" s="5">
        <v>18</v>
      </c>
      <c r="D79" s="5">
        <v>12</v>
      </c>
      <c r="E79" s="5">
        <v>1</v>
      </c>
      <c r="F79" s="5">
        <v>2</v>
      </c>
      <c r="G79" s="5">
        <v>0</v>
      </c>
      <c r="H79" s="5">
        <v>2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15">
        <v>0.5</v>
      </c>
      <c r="Q79" s="32" t="s">
        <v>36</v>
      </c>
      <c r="R79" s="5">
        <v>0</v>
      </c>
      <c r="S79" s="5">
        <v>8</v>
      </c>
      <c r="T79" s="5">
        <v>4</v>
      </c>
      <c r="U79" s="5">
        <v>2</v>
      </c>
      <c r="V79" s="5">
        <v>1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15">
        <v>0.15</v>
      </c>
      <c r="AF79" s="15"/>
      <c r="AG79" s="2">
        <f>(C79*$P79)+(R79*$AE79)</f>
        <v>9</v>
      </c>
      <c r="AH79" s="2">
        <f t="shared" si="138"/>
        <v>7.2</v>
      </c>
      <c r="AI79" s="2">
        <f t="shared" si="138"/>
        <v>1.1000000000000001</v>
      </c>
      <c r="AJ79" s="2">
        <f t="shared" si="138"/>
        <v>1.3</v>
      </c>
      <c r="AK79" s="2">
        <f t="shared" si="138"/>
        <v>0.15</v>
      </c>
      <c r="AL79" s="2">
        <f t="shared" si="138"/>
        <v>1</v>
      </c>
      <c r="AM79" s="2">
        <f t="shared" si="138"/>
        <v>0</v>
      </c>
      <c r="AN79" s="2">
        <f t="shared" si="138"/>
        <v>0</v>
      </c>
      <c r="AO79" s="2">
        <f t="shared" si="138"/>
        <v>0</v>
      </c>
      <c r="AP79" s="2">
        <f t="shared" si="138"/>
        <v>0</v>
      </c>
      <c r="AQ79" s="2">
        <f t="shared" si="138"/>
        <v>0</v>
      </c>
      <c r="AR79" s="2">
        <f t="shared" si="138"/>
        <v>0</v>
      </c>
      <c r="AS79" s="21">
        <f t="shared" si="138"/>
        <v>0</v>
      </c>
      <c r="AT79" s="34">
        <f t="shared" si="117"/>
        <v>0.65</v>
      </c>
      <c r="AU79" s="35">
        <f>AT79*100</f>
        <v>65</v>
      </c>
      <c r="AV79" s="38" t="s">
        <v>30</v>
      </c>
    </row>
    <row r="80" spans="1:48" s="37" customFormat="1" ht="33" customHeight="1" x14ac:dyDescent="0.25">
      <c r="A80" s="2" t="s">
        <v>591</v>
      </c>
      <c r="B80" s="5" t="s">
        <v>592</v>
      </c>
      <c r="C80" s="5">
        <v>10</v>
      </c>
      <c r="D80" s="5">
        <v>11</v>
      </c>
      <c r="E80" s="5">
        <v>0</v>
      </c>
      <c r="F80" s="5">
        <v>4</v>
      </c>
      <c r="G80" s="5">
        <v>0</v>
      </c>
      <c r="H80" s="5">
        <v>1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15">
        <v>0.19</v>
      </c>
      <c r="Q80" s="45" t="s">
        <v>191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5"/>
      <c r="AG80" s="2">
        <f t="shared" ref="AG80:AG82" si="139">(C80*$P80)+(R80*$AE80)</f>
        <v>1.9</v>
      </c>
      <c r="AH80" s="2">
        <f t="shared" ref="AH80:AH82" si="140">(D80*$P80)+(S80*$AE80)</f>
        <v>2.09</v>
      </c>
      <c r="AI80" s="2">
        <f t="shared" ref="AI80:AI82" si="141">(E80*$P80)+(T80*$AE80)</f>
        <v>0</v>
      </c>
      <c r="AJ80" s="2">
        <f t="shared" ref="AJ80:AJ82" si="142">(F80*$P80)+(U80*$AE80)</f>
        <v>0.76</v>
      </c>
      <c r="AK80" s="2">
        <f t="shared" ref="AK80:AK82" si="143">(G80*$P80)+(V80*$AE80)</f>
        <v>0</v>
      </c>
      <c r="AL80" s="2">
        <f t="shared" ref="AL80:AL82" si="144">(H80*$P80)+(W80*$AE80)</f>
        <v>0.19</v>
      </c>
      <c r="AM80" s="2">
        <f t="shared" ref="AM80:AM82" si="145">(I80*$P80)+(X80*$AE80)</f>
        <v>0</v>
      </c>
      <c r="AN80" s="2">
        <f t="shared" ref="AN80:AN82" si="146">(J80*$P80)+(Y80*$AE80)</f>
        <v>0</v>
      </c>
      <c r="AO80" s="2">
        <f t="shared" ref="AO80:AO82" si="147">(K80*$P80)+(Z80*$AE80)</f>
        <v>0</v>
      </c>
      <c r="AP80" s="2">
        <f t="shared" ref="AP80:AP82" si="148">(L80*$P80)+(AA80*$AE80)</f>
        <v>0</v>
      </c>
      <c r="AQ80" s="2">
        <f t="shared" ref="AQ80:AQ82" si="149">(M80*$P80)+(AB80*$AE80)</f>
        <v>0</v>
      </c>
      <c r="AR80" s="2">
        <f t="shared" ref="AR80:AR82" si="150">(N80*$P80)+(AC80*$AE80)</f>
        <v>0</v>
      </c>
      <c r="AS80" s="21">
        <f t="shared" ref="AS80:AS82" si="151">(O80*$P80)+(AD80*$AE80)</f>
        <v>0</v>
      </c>
      <c r="AT80" s="34">
        <f t="shared" ref="AT80:AT82" si="152">P80+AE80</f>
        <v>0.19</v>
      </c>
      <c r="AU80" s="35">
        <f t="shared" ref="AU80:AU82" si="153">AT80*100</f>
        <v>19</v>
      </c>
      <c r="AV80" s="39" t="s">
        <v>191</v>
      </c>
    </row>
    <row r="81" spans="1:48" s="37" customFormat="1" ht="33" customHeight="1" x14ac:dyDescent="0.25">
      <c r="A81" s="2" t="s">
        <v>724</v>
      </c>
      <c r="B81" s="5" t="s">
        <v>183</v>
      </c>
      <c r="C81" s="5">
        <v>23</v>
      </c>
      <c r="D81" s="5">
        <v>22</v>
      </c>
      <c r="E81" s="5">
        <v>4</v>
      </c>
      <c r="F81" s="5">
        <v>1</v>
      </c>
      <c r="G81" s="5">
        <v>0</v>
      </c>
      <c r="H81" s="5">
        <v>1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15">
        <v>0.3</v>
      </c>
      <c r="Q81" s="32" t="s">
        <v>400</v>
      </c>
      <c r="R81" s="17">
        <v>7</v>
      </c>
      <c r="S81" s="17">
        <v>10</v>
      </c>
      <c r="T81" s="17">
        <v>3</v>
      </c>
      <c r="U81" s="17">
        <v>4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0.2</v>
      </c>
      <c r="AF81" s="15"/>
      <c r="AG81" s="2">
        <f t="shared" si="139"/>
        <v>8.2999999999999989</v>
      </c>
      <c r="AH81" s="2">
        <f t="shared" si="140"/>
        <v>8.6</v>
      </c>
      <c r="AI81" s="2">
        <f t="shared" si="141"/>
        <v>1.8</v>
      </c>
      <c r="AJ81" s="2">
        <f t="shared" si="142"/>
        <v>1.1000000000000001</v>
      </c>
      <c r="AK81" s="2">
        <f t="shared" si="143"/>
        <v>0</v>
      </c>
      <c r="AL81" s="2">
        <f t="shared" si="144"/>
        <v>0.3</v>
      </c>
      <c r="AM81" s="2">
        <f t="shared" si="145"/>
        <v>0</v>
      </c>
      <c r="AN81" s="2">
        <f t="shared" si="146"/>
        <v>0</v>
      </c>
      <c r="AO81" s="2">
        <f t="shared" si="147"/>
        <v>0</v>
      </c>
      <c r="AP81" s="2">
        <f t="shared" si="148"/>
        <v>0</v>
      </c>
      <c r="AQ81" s="2">
        <f t="shared" si="149"/>
        <v>0</v>
      </c>
      <c r="AR81" s="2">
        <f t="shared" si="150"/>
        <v>0</v>
      </c>
      <c r="AS81" s="21">
        <f t="shared" si="151"/>
        <v>0</v>
      </c>
      <c r="AT81" s="34">
        <f t="shared" si="152"/>
        <v>0.5</v>
      </c>
      <c r="AU81" s="35">
        <f t="shared" si="153"/>
        <v>50</v>
      </c>
      <c r="AV81" s="39" t="s">
        <v>191</v>
      </c>
    </row>
    <row r="82" spans="1:48" s="37" customFormat="1" ht="33" customHeight="1" x14ac:dyDescent="0.25">
      <c r="A82" s="2" t="s">
        <v>725</v>
      </c>
      <c r="B82" s="5" t="s">
        <v>726</v>
      </c>
      <c r="C82" s="5">
        <v>23</v>
      </c>
      <c r="D82" s="5">
        <v>22</v>
      </c>
      <c r="E82" s="5">
        <v>4</v>
      </c>
      <c r="F82" s="5">
        <v>1</v>
      </c>
      <c r="G82" s="5">
        <v>0</v>
      </c>
      <c r="H82" s="5">
        <v>1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15">
        <v>0.25</v>
      </c>
      <c r="Q82" s="32" t="s">
        <v>105</v>
      </c>
      <c r="R82" s="17">
        <v>19</v>
      </c>
      <c r="S82" s="17">
        <v>17</v>
      </c>
      <c r="T82" s="17">
        <v>3</v>
      </c>
      <c r="U82" s="17">
        <v>3</v>
      </c>
      <c r="V82" s="17">
        <v>0</v>
      </c>
      <c r="W82" s="17">
        <v>2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0.25</v>
      </c>
      <c r="AF82" s="15"/>
      <c r="AG82" s="2">
        <f t="shared" si="139"/>
        <v>10.5</v>
      </c>
      <c r="AH82" s="2">
        <f t="shared" si="140"/>
        <v>9.75</v>
      </c>
      <c r="AI82" s="2">
        <f t="shared" si="141"/>
        <v>1.75</v>
      </c>
      <c r="AJ82" s="2">
        <f t="shared" si="142"/>
        <v>1</v>
      </c>
      <c r="AK82" s="2">
        <f t="shared" si="143"/>
        <v>0</v>
      </c>
      <c r="AL82" s="2">
        <f t="shared" si="144"/>
        <v>0.75</v>
      </c>
      <c r="AM82" s="2">
        <f t="shared" si="145"/>
        <v>0</v>
      </c>
      <c r="AN82" s="2">
        <f t="shared" si="146"/>
        <v>0</v>
      </c>
      <c r="AO82" s="2">
        <f t="shared" si="147"/>
        <v>0</v>
      </c>
      <c r="AP82" s="2">
        <f t="shared" si="148"/>
        <v>0</v>
      </c>
      <c r="AQ82" s="2">
        <f t="shared" si="149"/>
        <v>0</v>
      </c>
      <c r="AR82" s="2">
        <f t="shared" si="150"/>
        <v>0</v>
      </c>
      <c r="AS82" s="21">
        <f t="shared" si="151"/>
        <v>0</v>
      </c>
      <c r="AT82" s="34">
        <f t="shared" si="152"/>
        <v>0.5</v>
      </c>
      <c r="AU82" s="35">
        <f t="shared" si="153"/>
        <v>50</v>
      </c>
      <c r="AV82" s="39" t="s">
        <v>191</v>
      </c>
    </row>
    <row r="83" spans="1:48" s="37" customFormat="1" ht="33" customHeight="1" x14ac:dyDescent="0.25">
      <c r="A83" s="2" t="s">
        <v>503</v>
      </c>
      <c r="B83" s="5" t="s">
        <v>504</v>
      </c>
      <c r="C83" s="5">
        <v>12</v>
      </c>
      <c r="D83" s="5">
        <v>14</v>
      </c>
      <c r="E83" s="5">
        <v>2</v>
      </c>
      <c r="F83" s="5">
        <v>1</v>
      </c>
      <c r="G83" s="5">
        <v>0</v>
      </c>
      <c r="H83" s="5">
        <v>1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15">
        <v>0.35</v>
      </c>
      <c r="Q83" s="45" t="s">
        <v>191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5"/>
      <c r="AG83" s="2">
        <f t="shared" ref="AG83" si="154">(C83*$P83)+(R83*$AE83)</f>
        <v>4.1999999999999993</v>
      </c>
      <c r="AH83" s="2">
        <f t="shared" ref="AH83" si="155">(D83*$P83)+(S83*$AE83)</f>
        <v>4.8999999999999995</v>
      </c>
      <c r="AI83" s="2">
        <f t="shared" ref="AI83" si="156">(E83*$P83)+(T83*$AE83)</f>
        <v>0.7</v>
      </c>
      <c r="AJ83" s="2">
        <f t="shared" ref="AJ83" si="157">(F83*$P83)+(U83*$AE83)</f>
        <v>0.35</v>
      </c>
      <c r="AK83" s="2">
        <f t="shared" ref="AK83" si="158">(G83*$P83)+(V83*$AE83)</f>
        <v>0</v>
      </c>
      <c r="AL83" s="2">
        <f t="shared" ref="AL83" si="159">(H83*$P83)+(W83*$AE83)</f>
        <v>0.35</v>
      </c>
      <c r="AM83" s="2">
        <f t="shared" ref="AM83" si="160">(I83*$P83)+(X83*$AE83)</f>
        <v>0</v>
      </c>
      <c r="AN83" s="2">
        <f t="shared" ref="AN83" si="161">(J83*$P83)+(Y83*$AE83)</f>
        <v>0</v>
      </c>
      <c r="AO83" s="2">
        <f t="shared" ref="AO83" si="162">(K83*$P83)+(Z83*$AE83)</f>
        <v>0</v>
      </c>
      <c r="AP83" s="2">
        <f t="shared" ref="AP83" si="163">(L83*$P83)+(AA83*$AE83)</f>
        <v>0</v>
      </c>
      <c r="AQ83" s="2">
        <f t="shared" ref="AQ83" si="164">(M83*$P83)+(AB83*$AE83)</f>
        <v>0</v>
      </c>
      <c r="AR83" s="2">
        <f t="shared" ref="AR83" si="165">(N83*$P83)+(AC83*$AE83)</f>
        <v>0</v>
      </c>
      <c r="AS83" s="21">
        <f t="shared" ref="AS83" si="166">(O83*$P83)+(AD83*$AE83)</f>
        <v>0</v>
      </c>
      <c r="AT83" s="34">
        <f>P83+AE83</f>
        <v>0.35</v>
      </c>
      <c r="AU83" s="35">
        <f t="shared" ref="AU83" si="167">AT83*100</f>
        <v>35</v>
      </c>
      <c r="AV83" s="38" t="s">
        <v>505</v>
      </c>
    </row>
    <row r="84" spans="1:48" s="37" customFormat="1" ht="33" customHeight="1" x14ac:dyDescent="0.25">
      <c r="A84" s="2" t="s">
        <v>530</v>
      </c>
      <c r="B84" s="5" t="s">
        <v>506</v>
      </c>
      <c r="C84" s="5">
        <v>17</v>
      </c>
      <c r="D84" s="5">
        <v>26</v>
      </c>
      <c r="E84" s="5">
        <v>3</v>
      </c>
      <c r="F84" s="5">
        <v>1</v>
      </c>
      <c r="G84" s="5">
        <v>1</v>
      </c>
      <c r="H84" s="5">
        <v>1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15">
        <v>0.15</v>
      </c>
      <c r="Q84" s="45" t="s">
        <v>191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5"/>
      <c r="AG84" s="2">
        <f t="shared" ref="AG84" si="168">(C84*$P84)+(R84*$AE84)</f>
        <v>2.5499999999999998</v>
      </c>
      <c r="AH84" s="2">
        <f t="shared" ref="AH84" si="169">(D84*$P84)+(S84*$AE84)</f>
        <v>3.9</v>
      </c>
      <c r="AI84" s="2">
        <f t="shared" ref="AI84" si="170">(E84*$P84)+(T84*$AE84)</f>
        <v>0.44999999999999996</v>
      </c>
      <c r="AJ84" s="2">
        <f t="shared" ref="AJ84" si="171">(F84*$P84)+(U84*$AE84)</f>
        <v>0.15</v>
      </c>
      <c r="AK84" s="2">
        <f t="shared" ref="AK84" si="172">(G84*$P84)+(V84*$AE84)</f>
        <v>0.15</v>
      </c>
      <c r="AL84" s="2">
        <f t="shared" ref="AL84" si="173">(H84*$P84)+(W84*$AE84)</f>
        <v>0.15</v>
      </c>
      <c r="AM84" s="2">
        <f t="shared" ref="AM84" si="174">(I84*$P84)+(X84*$AE84)</f>
        <v>0</v>
      </c>
      <c r="AN84" s="2">
        <f t="shared" ref="AN84" si="175">(J84*$P84)+(Y84*$AE84)</f>
        <v>0</v>
      </c>
      <c r="AO84" s="2">
        <f t="shared" ref="AO84" si="176">(K84*$P84)+(Z84*$AE84)</f>
        <v>0</v>
      </c>
      <c r="AP84" s="2">
        <f t="shared" ref="AP84" si="177">(L84*$P84)+(AA84*$AE84)</f>
        <v>0</v>
      </c>
      <c r="AQ84" s="2">
        <f t="shared" ref="AQ84" si="178">(M84*$P84)+(AB84*$AE84)</f>
        <v>0</v>
      </c>
      <c r="AR84" s="2">
        <f t="shared" ref="AR84" si="179">(N84*$P84)+(AC84*$AE84)</f>
        <v>0</v>
      </c>
      <c r="AS84" s="21">
        <f t="shared" ref="AS84" si="180">(O84*$P84)+(AD84*$AE84)</f>
        <v>0</v>
      </c>
      <c r="AT84" s="34">
        <f>P84+AE84</f>
        <v>0.15</v>
      </c>
      <c r="AU84" s="35">
        <f t="shared" ref="AU84" si="181">AT84*100</f>
        <v>15</v>
      </c>
      <c r="AV84" s="39" t="s">
        <v>191</v>
      </c>
    </row>
    <row r="85" spans="1:48" s="37" customFormat="1" ht="33" customHeight="1" x14ac:dyDescent="0.25">
      <c r="A85" s="2" t="s">
        <v>283</v>
      </c>
      <c r="B85" s="45" t="s">
        <v>191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45" t="s">
        <v>191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5"/>
      <c r="AG85" s="2">
        <f t="shared" ref="AG85" si="182">(C85*$P85)+(R85*$AE85)</f>
        <v>0</v>
      </c>
      <c r="AH85" s="2">
        <f t="shared" ref="AH85" si="183">(D85*$P85)+(S85*$AE85)</f>
        <v>0</v>
      </c>
      <c r="AI85" s="2">
        <f t="shared" ref="AI85" si="184">(E85*$P85)+(T85*$AE85)</f>
        <v>0</v>
      </c>
      <c r="AJ85" s="2">
        <f t="shared" ref="AJ85" si="185">(F85*$P85)+(U85*$AE85)</f>
        <v>0</v>
      </c>
      <c r="AK85" s="2">
        <f t="shared" ref="AK85" si="186">(G85*$P85)+(V85*$AE85)</f>
        <v>0</v>
      </c>
      <c r="AL85" s="2">
        <f t="shared" ref="AL85" si="187">(H85*$P85)+(W85*$AE85)</f>
        <v>0</v>
      </c>
      <c r="AM85" s="2">
        <f t="shared" ref="AM85" si="188">(I85*$P85)+(X85*$AE85)</f>
        <v>0</v>
      </c>
      <c r="AN85" s="2">
        <f t="shared" ref="AN85" si="189">(J85*$P85)+(Y85*$AE85)</f>
        <v>0</v>
      </c>
      <c r="AO85" s="2">
        <f t="shared" ref="AO85" si="190">(K85*$P85)+(Z85*$AE85)</f>
        <v>0</v>
      </c>
      <c r="AP85" s="2">
        <f t="shared" ref="AP85" si="191">(L85*$P85)+(AA85*$AE85)</f>
        <v>0</v>
      </c>
      <c r="AQ85" s="2">
        <f t="shared" ref="AQ85" si="192">(M85*$P85)+(AB85*$AE85)</f>
        <v>0</v>
      </c>
      <c r="AR85" s="2">
        <f t="shared" ref="AR85" si="193">(N85*$P85)+(AC85*$AE85)</f>
        <v>0</v>
      </c>
      <c r="AS85" s="21">
        <f t="shared" ref="AS85" si="194">(O85*$P85)+(AD85*$AE85)</f>
        <v>0</v>
      </c>
      <c r="AT85" s="34">
        <f>P85+AE85</f>
        <v>0</v>
      </c>
      <c r="AU85" s="35">
        <f t="shared" ref="AU85" si="195">AT85*100</f>
        <v>0</v>
      </c>
      <c r="AV85" s="39" t="s">
        <v>191</v>
      </c>
    </row>
    <row r="86" spans="1:48" s="37" customFormat="1" ht="33" customHeight="1" x14ac:dyDescent="0.25">
      <c r="A86" s="2" t="s">
        <v>388</v>
      </c>
      <c r="B86" s="5" t="s">
        <v>389</v>
      </c>
      <c r="C86" s="17">
        <v>18</v>
      </c>
      <c r="D86" s="17">
        <v>24</v>
      </c>
      <c r="E86" s="17">
        <v>4</v>
      </c>
      <c r="F86" s="17">
        <v>2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0.12</v>
      </c>
      <c r="Q86" s="45" t="s">
        <v>191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5"/>
      <c r="AG86" s="2">
        <f t="shared" ref="AG86" si="196">(C86*$P86)+(R86*$AE86)</f>
        <v>2.16</v>
      </c>
      <c r="AH86" s="2">
        <f t="shared" ref="AH86" si="197">(D86*$P86)+(S86*$AE86)</f>
        <v>2.88</v>
      </c>
      <c r="AI86" s="2">
        <f t="shared" ref="AI86" si="198">(E86*$P86)+(T86*$AE86)</f>
        <v>0.48</v>
      </c>
      <c r="AJ86" s="2">
        <f t="shared" ref="AJ86" si="199">(F86*$P86)+(U86*$AE86)</f>
        <v>0.24</v>
      </c>
      <c r="AK86" s="2">
        <f t="shared" ref="AK86" si="200">(G86*$P86)+(V86*$AE86)</f>
        <v>0</v>
      </c>
      <c r="AL86" s="2">
        <f t="shared" ref="AL86" si="201">(H86*$P86)+(W86*$AE86)</f>
        <v>0</v>
      </c>
      <c r="AM86" s="2">
        <f t="shared" ref="AM86" si="202">(I86*$P86)+(X86*$AE86)</f>
        <v>0</v>
      </c>
      <c r="AN86" s="2">
        <f t="shared" ref="AN86" si="203">(J86*$P86)+(Y86*$AE86)</f>
        <v>0</v>
      </c>
      <c r="AO86" s="2">
        <f t="shared" ref="AO86" si="204">(K86*$P86)+(Z86*$AE86)</f>
        <v>0</v>
      </c>
      <c r="AP86" s="2">
        <f t="shared" ref="AP86" si="205">(L86*$P86)+(AA86*$AE86)</f>
        <v>0</v>
      </c>
      <c r="AQ86" s="2">
        <f t="shared" ref="AQ86" si="206">(M86*$P86)+(AB86*$AE86)</f>
        <v>0</v>
      </c>
      <c r="AR86" s="2">
        <f t="shared" ref="AR86" si="207">(N86*$P86)+(AC86*$AE86)</f>
        <v>0</v>
      </c>
      <c r="AS86" s="21">
        <f t="shared" ref="AS86" si="208">(O86*$P86)+(AD86*$AE86)</f>
        <v>0</v>
      </c>
      <c r="AT86" s="34">
        <f>P86+AE86</f>
        <v>0.12</v>
      </c>
      <c r="AU86" s="35">
        <f t="shared" ref="AU86" si="209">AT86*100</f>
        <v>12</v>
      </c>
      <c r="AV86" s="39" t="s">
        <v>390</v>
      </c>
    </row>
    <row r="87" spans="1:48" s="37" customFormat="1" ht="33" customHeight="1" x14ac:dyDescent="0.25">
      <c r="A87" s="16" t="s">
        <v>593</v>
      </c>
      <c r="B87" s="5" t="s">
        <v>65</v>
      </c>
      <c r="C87" s="2">
        <v>0</v>
      </c>
      <c r="D87" s="2">
        <v>2</v>
      </c>
      <c r="E87" s="2">
        <v>2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17">
        <v>0.77</v>
      </c>
      <c r="Q87" s="5" t="s">
        <v>191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17"/>
      <c r="AG87" s="2">
        <f t="shared" ref="AG87" si="210">(C87*$P87)+(R87*$AE87)</f>
        <v>0</v>
      </c>
      <c r="AH87" s="2">
        <f t="shared" ref="AH87" si="211">(D87*$P87)+(S87*$AE87)</f>
        <v>1.54</v>
      </c>
      <c r="AI87" s="2">
        <f t="shared" ref="AI87" si="212">(E87*$P87)+(T87*$AE87)</f>
        <v>1.54</v>
      </c>
      <c r="AJ87" s="2">
        <f t="shared" ref="AJ87" si="213">(F87*$P87)+(U87*$AE87)</f>
        <v>0</v>
      </c>
      <c r="AK87" s="2">
        <f t="shared" ref="AK87" si="214">(G87*$P87)+(V87*$AE87)</f>
        <v>0</v>
      </c>
      <c r="AL87" s="2">
        <f t="shared" ref="AL87" si="215">(H87*$P87)+(W87*$AE87)</f>
        <v>0</v>
      </c>
      <c r="AM87" s="2">
        <f t="shared" ref="AM87" si="216">(I87*$P87)+(X87*$AE87)</f>
        <v>0</v>
      </c>
      <c r="AN87" s="2">
        <f t="shared" ref="AN87" si="217">(J87*$P87)+(Y87*$AE87)</f>
        <v>0</v>
      </c>
      <c r="AO87" s="2">
        <f t="shared" ref="AO87" si="218">(K87*$P87)+(Z87*$AE87)</f>
        <v>0</v>
      </c>
      <c r="AP87" s="2">
        <f t="shared" ref="AP87" si="219">(L87*$P87)+(AA87*$AE87)</f>
        <v>0</v>
      </c>
      <c r="AQ87" s="2">
        <f t="shared" ref="AQ87" si="220">(M87*$P87)+(AB87*$AE87)</f>
        <v>0</v>
      </c>
      <c r="AR87" s="2">
        <f t="shared" ref="AR87" si="221">(N87*$P87)+(AC87*$AE87)</f>
        <v>0</v>
      </c>
      <c r="AS87" s="21">
        <f t="shared" ref="AS87" si="222">(O87*$P87)+(AD87*$AE87)</f>
        <v>0</v>
      </c>
      <c r="AT87" s="34">
        <f t="shared" ref="AT87" si="223">P87+AE87</f>
        <v>0.77</v>
      </c>
      <c r="AU87" s="35">
        <f t="shared" ref="AU87" si="224">AT87*100</f>
        <v>77</v>
      </c>
      <c r="AV87" s="38" t="s">
        <v>570</v>
      </c>
    </row>
    <row r="88" spans="1:48" s="37" customFormat="1" ht="33" customHeight="1" x14ac:dyDescent="0.25">
      <c r="A88" s="16" t="s">
        <v>138</v>
      </c>
      <c r="B88" s="2" t="s">
        <v>172</v>
      </c>
      <c r="C88" s="2">
        <v>14</v>
      </c>
      <c r="D88" s="2">
        <v>15</v>
      </c>
      <c r="E88" s="2">
        <v>0</v>
      </c>
      <c r="F88" s="2">
        <v>3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17">
        <v>0.5</v>
      </c>
      <c r="Q88" s="5" t="s">
        <v>191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17"/>
      <c r="AG88" s="2">
        <f t="shared" ref="AG88:AS88" si="225">(C88*$P88)+(R88*$AE88)</f>
        <v>7</v>
      </c>
      <c r="AH88" s="2">
        <f t="shared" si="225"/>
        <v>7.5</v>
      </c>
      <c r="AI88" s="2">
        <f t="shared" si="225"/>
        <v>0</v>
      </c>
      <c r="AJ88" s="2">
        <f t="shared" si="225"/>
        <v>1.5</v>
      </c>
      <c r="AK88" s="2">
        <f t="shared" si="225"/>
        <v>0</v>
      </c>
      <c r="AL88" s="2">
        <f t="shared" si="225"/>
        <v>0</v>
      </c>
      <c r="AM88" s="2">
        <f t="shared" si="225"/>
        <v>0</v>
      </c>
      <c r="AN88" s="2">
        <f t="shared" si="225"/>
        <v>0</v>
      </c>
      <c r="AO88" s="2">
        <f t="shared" si="225"/>
        <v>0</v>
      </c>
      <c r="AP88" s="2">
        <f t="shared" si="225"/>
        <v>0</v>
      </c>
      <c r="AQ88" s="2">
        <f t="shared" si="225"/>
        <v>0</v>
      </c>
      <c r="AR88" s="2">
        <f t="shared" si="225"/>
        <v>0</v>
      </c>
      <c r="AS88" s="2">
        <f t="shared" si="225"/>
        <v>0</v>
      </c>
      <c r="AT88" s="34">
        <f>P88+AE88</f>
        <v>0.5</v>
      </c>
      <c r="AU88" s="35">
        <f>AT88*100</f>
        <v>50</v>
      </c>
      <c r="AV88" s="39" t="s">
        <v>191</v>
      </c>
    </row>
    <row r="89" spans="1:48" s="37" customFormat="1" ht="33" customHeight="1" x14ac:dyDescent="0.25">
      <c r="A89" s="16" t="s">
        <v>598</v>
      </c>
      <c r="B89" s="5" t="s">
        <v>126</v>
      </c>
      <c r="C89" s="5">
        <v>4</v>
      </c>
      <c r="D89" s="5">
        <v>8</v>
      </c>
      <c r="E89" s="5">
        <v>0</v>
      </c>
      <c r="F89" s="5">
        <v>2</v>
      </c>
      <c r="G89" s="5">
        <v>4</v>
      </c>
      <c r="H89" s="5">
        <v>0</v>
      </c>
      <c r="I89" s="5">
        <v>0</v>
      </c>
      <c r="J89" s="5">
        <v>0</v>
      </c>
      <c r="K89" s="5">
        <v>0</v>
      </c>
      <c r="L89" s="5">
        <v>1</v>
      </c>
      <c r="M89" s="5">
        <v>0</v>
      </c>
      <c r="N89" s="5">
        <v>1</v>
      </c>
      <c r="O89" s="5">
        <v>0</v>
      </c>
      <c r="P89" s="17">
        <v>0.4</v>
      </c>
      <c r="Q89" s="42" t="s">
        <v>595</v>
      </c>
      <c r="R89" s="42">
        <v>16</v>
      </c>
      <c r="S89" s="42">
        <v>19</v>
      </c>
      <c r="T89" s="42">
        <v>3</v>
      </c>
      <c r="U89" s="42">
        <v>0</v>
      </c>
      <c r="V89" s="42">
        <v>1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17">
        <v>0.05</v>
      </c>
      <c r="AF89" s="17"/>
      <c r="AG89" s="2">
        <f t="shared" ref="AG89:AS89" si="226">(C89*$P89)+(R89*$AE89)</f>
        <v>2.4000000000000004</v>
      </c>
      <c r="AH89" s="2">
        <f t="shared" si="226"/>
        <v>4.1500000000000004</v>
      </c>
      <c r="AI89" s="2">
        <f t="shared" si="226"/>
        <v>0.15000000000000002</v>
      </c>
      <c r="AJ89" s="2">
        <f t="shared" si="226"/>
        <v>0.8</v>
      </c>
      <c r="AK89" s="2">
        <f t="shared" si="226"/>
        <v>1.6500000000000001</v>
      </c>
      <c r="AL89" s="2">
        <f t="shared" si="226"/>
        <v>0</v>
      </c>
      <c r="AM89" s="2">
        <f t="shared" si="226"/>
        <v>0</v>
      </c>
      <c r="AN89" s="2">
        <f t="shared" si="226"/>
        <v>0</v>
      </c>
      <c r="AO89" s="2">
        <f t="shared" si="226"/>
        <v>0</v>
      </c>
      <c r="AP89" s="2">
        <f t="shared" si="226"/>
        <v>0.4</v>
      </c>
      <c r="AQ89" s="2">
        <f t="shared" si="226"/>
        <v>0</v>
      </c>
      <c r="AR89" s="2">
        <f t="shared" si="226"/>
        <v>0.4</v>
      </c>
      <c r="AS89" s="21">
        <f t="shared" si="226"/>
        <v>0</v>
      </c>
      <c r="AT89" s="34">
        <f>P89+AE89</f>
        <v>0.45</v>
      </c>
      <c r="AU89" s="35">
        <f>AT89*100</f>
        <v>45</v>
      </c>
      <c r="AV89" s="38" t="s">
        <v>599</v>
      </c>
    </row>
    <row r="90" spans="1:48" s="37" customFormat="1" ht="33" customHeight="1" x14ac:dyDescent="0.25">
      <c r="A90" s="16" t="s">
        <v>594</v>
      </c>
      <c r="B90" s="5" t="s">
        <v>127</v>
      </c>
      <c r="C90" s="5">
        <v>0</v>
      </c>
      <c r="D90" s="5">
        <v>6</v>
      </c>
      <c r="E90" s="5">
        <v>6</v>
      </c>
      <c r="F90" s="5">
        <v>0</v>
      </c>
      <c r="G90" s="5">
        <v>0</v>
      </c>
      <c r="H90" s="5">
        <v>2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17">
        <v>0.7</v>
      </c>
      <c r="Q90" s="42" t="s">
        <v>596</v>
      </c>
      <c r="R90" s="42">
        <v>23</v>
      </c>
      <c r="S90" s="42">
        <v>29</v>
      </c>
      <c r="T90" s="42">
        <v>6</v>
      </c>
      <c r="U90" s="42">
        <v>4</v>
      </c>
      <c r="V90" s="42">
        <v>1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17">
        <v>0.05</v>
      </c>
      <c r="AF90" s="17"/>
      <c r="AG90" s="2">
        <f t="shared" ref="AG90:AG91" si="227">(C90*$P90)+(R90*$AE90)</f>
        <v>1.1500000000000001</v>
      </c>
      <c r="AH90" s="2">
        <f t="shared" ref="AH90:AH91" si="228">(D90*$P90)+(S90*$AE90)</f>
        <v>5.6499999999999995</v>
      </c>
      <c r="AI90" s="2">
        <f t="shared" ref="AI90:AI91" si="229">(E90*$P90)+(T90*$AE90)</f>
        <v>4.4999999999999991</v>
      </c>
      <c r="AJ90" s="2">
        <f t="shared" ref="AJ90:AJ91" si="230">(F90*$P90)+(U90*$AE90)</f>
        <v>0.2</v>
      </c>
      <c r="AK90" s="2">
        <f t="shared" ref="AK90:AK91" si="231">(G90*$P90)+(V90*$AE90)</f>
        <v>0.05</v>
      </c>
      <c r="AL90" s="2">
        <f t="shared" ref="AL90:AL91" si="232">(H90*$P90)+(W90*$AE90)</f>
        <v>1.4</v>
      </c>
      <c r="AM90" s="2">
        <f t="shared" ref="AM90:AM91" si="233">(I90*$P90)+(X90*$AE90)</f>
        <v>0</v>
      </c>
      <c r="AN90" s="2">
        <f t="shared" ref="AN90:AN91" si="234">(J90*$P90)+(Y90*$AE90)</f>
        <v>0</v>
      </c>
      <c r="AO90" s="2">
        <f t="shared" ref="AO90:AO91" si="235">(K90*$P90)+(Z90*$AE90)</f>
        <v>0</v>
      </c>
      <c r="AP90" s="2">
        <f t="shared" ref="AP90:AP91" si="236">(L90*$P90)+(AA90*$AE90)</f>
        <v>0</v>
      </c>
      <c r="AQ90" s="2">
        <f t="shared" ref="AQ90:AQ91" si="237">(M90*$P90)+(AB90*$AE90)</f>
        <v>0</v>
      </c>
      <c r="AR90" s="2">
        <f t="shared" ref="AR90:AR91" si="238">(N90*$P90)+(AC90*$AE90)</f>
        <v>0</v>
      </c>
      <c r="AS90" s="21">
        <f t="shared" ref="AS90:AS91" si="239">(O90*$P90)+(AD90*$AE90)</f>
        <v>0</v>
      </c>
      <c r="AT90" s="34">
        <f t="shared" ref="AT90:AT91" si="240">P90+AE90</f>
        <v>0.75</v>
      </c>
      <c r="AU90" s="35">
        <f t="shared" ref="AU90:AU91" si="241">AT90*100</f>
        <v>75</v>
      </c>
      <c r="AV90" s="38" t="s">
        <v>597</v>
      </c>
    </row>
    <row r="91" spans="1:48" s="37" customFormat="1" ht="33" customHeight="1" x14ac:dyDescent="0.25">
      <c r="A91" s="16" t="s">
        <v>600</v>
      </c>
      <c r="B91" s="5" t="s">
        <v>601</v>
      </c>
      <c r="C91" s="5">
        <v>17</v>
      </c>
      <c r="D91" s="5">
        <v>24</v>
      </c>
      <c r="E91" s="5">
        <v>3</v>
      </c>
      <c r="F91" s="5">
        <v>0</v>
      </c>
      <c r="G91" s="5">
        <v>0</v>
      </c>
      <c r="H91" s="5">
        <v>2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17">
        <v>4.1000000000000002E-2</v>
      </c>
      <c r="Q91" s="5" t="s">
        <v>191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17"/>
      <c r="AG91" s="2">
        <f t="shared" si="227"/>
        <v>0.69700000000000006</v>
      </c>
      <c r="AH91" s="2">
        <f t="shared" si="228"/>
        <v>0.98399999999999999</v>
      </c>
      <c r="AI91" s="2">
        <f t="shared" si="229"/>
        <v>0.123</v>
      </c>
      <c r="AJ91" s="2">
        <f t="shared" si="230"/>
        <v>0</v>
      </c>
      <c r="AK91" s="2">
        <f t="shared" si="231"/>
        <v>0</v>
      </c>
      <c r="AL91" s="2">
        <f t="shared" si="232"/>
        <v>8.2000000000000003E-2</v>
      </c>
      <c r="AM91" s="2">
        <f t="shared" si="233"/>
        <v>0</v>
      </c>
      <c r="AN91" s="2">
        <f t="shared" si="234"/>
        <v>0</v>
      </c>
      <c r="AO91" s="2">
        <f t="shared" si="235"/>
        <v>0</v>
      </c>
      <c r="AP91" s="2">
        <f t="shared" si="236"/>
        <v>0</v>
      </c>
      <c r="AQ91" s="2">
        <f t="shared" si="237"/>
        <v>0</v>
      </c>
      <c r="AR91" s="2">
        <f t="shared" si="238"/>
        <v>0</v>
      </c>
      <c r="AS91" s="21">
        <f t="shared" si="239"/>
        <v>0</v>
      </c>
      <c r="AT91" s="34">
        <f t="shared" si="240"/>
        <v>4.1000000000000002E-2</v>
      </c>
      <c r="AU91" s="35">
        <f t="shared" si="241"/>
        <v>4.1000000000000005</v>
      </c>
      <c r="AV91" s="39" t="s">
        <v>191</v>
      </c>
    </row>
    <row r="92" spans="1:48" s="37" customFormat="1" ht="33" customHeight="1" x14ac:dyDescent="0.25">
      <c r="A92" s="32" t="s">
        <v>291</v>
      </c>
      <c r="B92" s="2" t="s">
        <v>37</v>
      </c>
      <c r="C92" s="2">
        <v>14</v>
      </c>
      <c r="D92" s="2">
        <v>16</v>
      </c>
      <c r="E92" s="2">
        <v>1</v>
      </c>
      <c r="F92" s="2">
        <v>3</v>
      </c>
      <c r="G92" s="2">
        <v>0</v>
      </c>
      <c r="H92" s="2">
        <v>1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17">
        <v>0.34</v>
      </c>
      <c r="Q92" s="5" t="s">
        <v>191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17"/>
      <c r="AG92" s="2">
        <f t="shared" ref="AG92:AS92" si="242">(C92*$P92)+(R92*$AE92)</f>
        <v>4.7600000000000007</v>
      </c>
      <c r="AH92" s="2">
        <f t="shared" si="242"/>
        <v>5.44</v>
      </c>
      <c r="AI92" s="2">
        <f t="shared" si="242"/>
        <v>0.34</v>
      </c>
      <c r="AJ92" s="2">
        <f t="shared" si="242"/>
        <v>1.02</v>
      </c>
      <c r="AK92" s="2">
        <f t="shared" si="242"/>
        <v>0</v>
      </c>
      <c r="AL92" s="2">
        <f t="shared" si="242"/>
        <v>0.34</v>
      </c>
      <c r="AM92" s="2">
        <f t="shared" si="242"/>
        <v>0</v>
      </c>
      <c r="AN92" s="2">
        <f t="shared" si="242"/>
        <v>0</v>
      </c>
      <c r="AO92" s="2">
        <f t="shared" si="242"/>
        <v>0</v>
      </c>
      <c r="AP92" s="2">
        <f t="shared" si="242"/>
        <v>0</v>
      </c>
      <c r="AQ92" s="2">
        <f t="shared" si="242"/>
        <v>0</v>
      </c>
      <c r="AR92" s="2">
        <f t="shared" si="242"/>
        <v>0</v>
      </c>
      <c r="AS92" s="21">
        <f t="shared" si="242"/>
        <v>0</v>
      </c>
      <c r="AT92" s="34">
        <f>P92+AE92</f>
        <v>0.34</v>
      </c>
      <c r="AU92" s="35">
        <f>AT92*100</f>
        <v>34</v>
      </c>
      <c r="AV92" s="38" t="s">
        <v>34</v>
      </c>
    </row>
    <row r="93" spans="1:48" s="37" customFormat="1" ht="33" customHeight="1" x14ac:dyDescent="0.25">
      <c r="A93" s="32" t="s">
        <v>602</v>
      </c>
      <c r="B93" s="2" t="s">
        <v>120</v>
      </c>
      <c r="C93" s="2">
        <v>6</v>
      </c>
      <c r="D93" s="2">
        <v>17</v>
      </c>
      <c r="E93" s="2">
        <v>5</v>
      </c>
      <c r="F93" s="2">
        <v>2</v>
      </c>
      <c r="G93" s="2">
        <v>0</v>
      </c>
      <c r="H93" s="2">
        <v>0</v>
      </c>
      <c r="I93" s="2">
        <v>0</v>
      </c>
      <c r="J93" s="2">
        <v>0</v>
      </c>
      <c r="K93" s="2">
        <v>1</v>
      </c>
      <c r="L93" s="2">
        <v>0</v>
      </c>
      <c r="M93" s="2">
        <v>0</v>
      </c>
      <c r="N93" s="2">
        <v>0</v>
      </c>
      <c r="O93" s="2">
        <v>0</v>
      </c>
      <c r="P93" s="17">
        <v>0.42</v>
      </c>
      <c r="Q93" s="5" t="s">
        <v>191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17"/>
      <c r="AG93" s="2">
        <f t="shared" ref="AG93" si="243">(C93*$P93)+(R93*$AE93)</f>
        <v>2.52</v>
      </c>
      <c r="AH93" s="2">
        <f t="shared" ref="AH93" si="244">(D93*$P93)+(S93*$AE93)</f>
        <v>7.14</v>
      </c>
      <c r="AI93" s="2">
        <f t="shared" ref="AI93" si="245">(E93*$P93)+(T93*$AE93)</f>
        <v>2.1</v>
      </c>
      <c r="AJ93" s="2">
        <f t="shared" ref="AJ93" si="246">(F93*$P93)+(U93*$AE93)</f>
        <v>0.84</v>
      </c>
      <c r="AK93" s="2">
        <f t="shared" ref="AK93" si="247">(G93*$P93)+(V93*$AE93)</f>
        <v>0</v>
      </c>
      <c r="AL93" s="2">
        <f t="shared" ref="AL93" si="248">(H93*$P93)+(W93*$AE93)</f>
        <v>0</v>
      </c>
      <c r="AM93" s="2">
        <f t="shared" ref="AM93" si="249">(I93*$P93)+(X93*$AE93)</f>
        <v>0</v>
      </c>
      <c r="AN93" s="2">
        <f t="shared" ref="AN93" si="250">(J93*$P93)+(Y93*$AE93)</f>
        <v>0</v>
      </c>
      <c r="AO93" s="2">
        <f t="shared" ref="AO93" si="251">(K93*$P93)+(Z93*$AE93)</f>
        <v>0.42</v>
      </c>
      <c r="AP93" s="2">
        <f t="shared" ref="AP93" si="252">(L93*$P93)+(AA93*$AE93)</f>
        <v>0</v>
      </c>
      <c r="AQ93" s="2">
        <f t="shared" ref="AQ93" si="253">(M93*$P93)+(AB93*$AE93)</f>
        <v>0</v>
      </c>
      <c r="AR93" s="2">
        <f t="shared" ref="AR93" si="254">(N93*$P93)+(AC93*$AE93)</f>
        <v>0</v>
      </c>
      <c r="AS93" s="21">
        <f t="shared" ref="AS93" si="255">(O93*$P93)+(AD93*$AE93)</f>
        <v>0</v>
      </c>
      <c r="AT93" s="34">
        <f t="shared" ref="AT93" si="256">P93+AE93</f>
        <v>0.42</v>
      </c>
      <c r="AU93" s="35">
        <f t="shared" ref="AU93" si="257">AT93*100</f>
        <v>42</v>
      </c>
      <c r="AV93" s="39" t="s">
        <v>191</v>
      </c>
    </row>
    <row r="94" spans="1:48" s="37" customFormat="1" ht="33" customHeight="1" x14ac:dyDescent="0.25">
      <c r="A94" s="32" t="s">
        <v>603</v>
      </c>
      <c r="B94" s="2" t="s">
        <v>120</v>
      </c>
      <c r="C94" s="2">
        <v>6</v>
      </c>
      <c r="D94" s="2">
        <v>17</v>
      </c>
      <c r="E94" s="2">
        <v>5</v>
      </c>
      <c r="F94" s="2">
        <v>2</v>
      </c>
      <c r="G94" s="2">
        <v>0</v>
      </c>
      <c r="H94" s="2">
        <v>0</v>
      </c>
      <c r="I94" s="2">
        <v>0</v>
      </c>
      <c r="J94" s="2">
        <v>0</v>
      </c>
      <c r="K94" s="2">
        <v>1</v>
      </c>
      <c r="L94" s="2">
        <v>0</v>
      </c>
      <c r="M94" s="2">
        <v>0</v>
      </c>
      <c r="N94" s="2">
        <v>0</v>
      </c>
      <c r="O94" s="2">
        <v>0</v>
      </c>
      <c r="P94" s="17">
        <v>0.6</v>
      </c>
      <c r="Q94" s="5" t="s">
        <v>191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17"/>
      <c r="AG94" s="2">
        <f t="shared" ref="AG94" si="258">(C94*$P94)+(R94*$AE94)</f>
        <v>3.5999999999999996</v>
      </c>
      <c r="AH94" s="2">
        <f t="shared" ref="AH94" si="259">(D94*$P94)+(S94*$AE94)</f>
        <v>10.199999999999999</v>
      </c>
      <c r="AI94" s="2">
        <f t="shared" ref="AI94" si="260">(E94*$P94)+(T94*$AE94)</f>
        <v>3</v>
      </c>
      <c r="AJ94" s="2">
        <f t="shared" ref="AJ94" si="261">(F94*$P94)+(U94*$AE94)</f>
        <v>1.2</v>
      </c>
      <c r="AK94" s="2">
        <f t="shared" ref="AK94" si="262">(G94*$P94)+(V94*$AE94)</f>
        <v>0</v>
      </c>
      <c r="AL94" s="2">
        <f t="shared" ref="AL94" si="263">(H94*$P94)+(W94*$AE94)</f>
        <v>0</v>
      </c>
      <c r="AM94" s="2">
        <f t="shared" ref="AM94" si="264">(I94*$P94)+(X94*$AE94)</f>
        <v>0</v>
      </c>
      <c r="AN94" s="2">
        <f t="shared" ref="AN94" si="265">(J94*$P94)+(Y94*$AE94)</f>
        <v>0</v>
      </c>
      <c r="AO94" s="2">
        <f t="shared" ref="AO94" si="266">(K94*$P94)+(Z94*$AE94)</f>
        <v>0.6</v>
      </c>
      <c r="AP94" s="2">
        <f t="shared" ref="AP94" si="267">(L94*$P94)+(AA94*$AE94)</f>
        <v>0</v>
      </c>
      <c r="AQ94" s="2">
        <f t="shared" ref="AQ94" si="268">(M94*$P94)+(AB94*$AE94)</f>
        <v>0</v>
      </c>
      <c r="AR94" s="2">
        <f t="shared" ref="AR94" si="269">(N94*$P94)+(AC94*$AE94)</f>
        <v>0</v>
      </c>
      <c r="AS94" s="21">
        <f t="shared" ref="AS94" si="270">(O94*$P94)+(AD94*$AE94)</f>
        <v>0</v>
      </c>
      <c r="AT94" s="34">
        <f t="shared" ref="AT94" si="271">P94+AE94</f>
        <v>0.6</v>
      </c>
      <c r="AU94" s="35">
        <f t="shared" ref="AU94" si="272">AT94*100</f>
        <v>60</v>
      </c>
      <c r="AV94" s="39" t="s">
        <v>191</v>
      </c>
    </row>
    <row r="95" spans="1:48" s="37" customFormat="1" ht="33" customHeight="1" x14ac:dyDescent="0.25">
      <c r="A95" s="32" t="s">
        <v>604</v>
      </c>
      <c r="B95" s="2" t="s">
        <v>120</v>
      </c>
      <c r="C95" s="2">
        <v>6</v>
      </c>
      <c r="D95" s="2">
        <v>17</v>
      </c>
      <c r="E95" s="2">
        <v>5</v>
      </c>
      <c r="F95" s="2">
        <v>2</v>
      </c>
      <c r="G95" s="2">
        <v>0</v>
      </c>
      <c r="H95" s="2">
        <v>0</v>
      </c>
      <c r="I95" s="2">
        <v>0</v>
      </c>
      <c r="J95" s="2">
        <v>0</v>
      </c>
      <c r="K95" s="2">
        <v>1</v>
      </c>
      <c r="L95" s="2">
        <v>0</v>
      </c>
      <c r="M95" s="2">
        <v>0</v>
      </c>
      <c r="N95" s="2">
        <v>0</v>
      </c>
      <c r="O95" s="2">
        <v>0</v>
      </c>
      <c r="P95" s="17">
        <v>0.01</v>
      </c>
      <c r="Q95" s="5" t="s">
        <v>191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17"/>
      <c r="AG95" s="2">
        <f t="shared" ref="AG95" si="273">(C95*$P95)+(R95*$AE95)</f>
        <v>0.06</v>
      </c>
      <c r="AH95" s="2">
        <f t="shared" ref="AH95" si="274">(D95*$P95)+(S95*$AE95)</f>
        <v>0.17</v>
      </c>
      <c r="AI95" s="2">
        <f t="shared" ref="AI95" si="275">(E95*$P95)+(T95*$AE95)</f>
        <v>0.05</v>
      </c>
      <c r="AJ95" s="2">
        <f t="shared" ref="AJ95" si="276">(F95*$P95)+(U95*$AE95)</f>
        <v>0.02</v>
      </c>
      <c r="AK95" s="2">
        <f t="shared" ref="AK95" si="277">(G95*$P95)+(V95*$AE95)</f>
        <v>0</v>
      </c>
      <c r="AL95" s="2">
        <f t="shared" ref="AL95" si="278">(H95*$P95)+(W95*$AE95)</f>
        <v>0</v>
      </c>
      <c r="AM95" s="2">
        <f t="shared" ref="AM95" si="279">(I95*$P95)+(X95*$AE95)</f>
        <v>0</v>
      </c>
      <c r="AN95" s="2">
        <f t="shared" ref="AN95" si="280">(J95*$P95)+(Y95*$AE95)</f>
        <v>0</v>
      </c>
      <c r="AO95" s="2">
        <f t="shared" ref="AO95" si="281">(K95*$P95)+(Z95*$AE95)</f>
        <v>0.01</v>
      </c>
      <c r="AP95" s="2">
        <f t="shared" ref="AP95" si="282">(L95*$P95)+(AA95*$AE95)</f>
        <v>0</v>
      </c>
      <c r="AQ95" s="2">
        <f t="shared" ref="AQ95" si="283">(M95*$P95)+(AB95*$AE95)</f>
        <v>0</v>
      </c>
      <c r="AR95" s="2">
        <f t="shared" ref="AR95" si="284">(N95*$P95)+(AC95*$AE95)</f>
        <v>0</v>
      </c>
      <c r="AS95" s="21">
        <f t="shared" ref="AS95" si="285">(O95*$P95)+(AD95*$AE95)</f>
        <v>0</v>
      </c>
      <c r="AT95" s="34">
        <f t="shared" ref="AT95" si="286">P95+AE95</f>
        <v>0.01</v>
      </c>
      <c r="AU95" s="35">
        <f t="shared" ref="AU95" si="287">AT95*100</f>
        <v>1</v>
      </c>
      <c r="AV95" s="39" t="s">
        <v>605</v>
      </c>
    </row>
    <row r="96" spans="1:48" s="37" customFormat="1" ht="33" customHeight="1" x14ac:dyDescent="0.25">
      <c r="A96" s="32" t="s">
        <v>606</v>
      </c>
      <c r="B96" s="2" t="s">
        <v>120</v>
      </c>
      <c r="C96" s="2">
        <v>6</v>
      </c>
      <c r="D96" s="2">
        <v>17</v>
      </c>
      <c r="E96" s="2">
        <v>5</v>
      </c>
      <c r="F96" s="2">
        <v>2</v>
      </c>
      <c r="G96" s="2">
        <v>0</v>
      </c>
      <c r="H96" s="2">
        <v>0</v>
      </c>
      <c r="I96" s="2">
        <v>0</v>
      </c>
      <c r="J96" s="2">
        <v>0</v>
      </c>
      <c r="K96" s="2">
        <v>1</v>
      </c>
      <c r="L96" s="2">
        <v>0</v>
      </c>
      <c r="M96" s="2">
        <v>0</v>
      </c>
      <c r="N96" s="2">
        <v>0</v>
      </c>
      <c r="O96" s="2">
        <v>0</v>
      </c>
      <c r="P96" s="17">
        <v>0.6</v>
      </c>
      <c r="Q96" s="5" t="s">
        <v>191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17"/>
      <c r="AG96" s="2">
        <f t="shared" ref="AG96" si="288">(C96*$P96)+(R96*$AE96)</f>
        <v>3.5999999999999996</v>
      </c>
      <c r="AH96" s="2">
        <f t="shared" ref="AH96" si="289">(D96*$P96)+(S96*$AE96)</f>
        <v>10.199999999999999</v>
      </c>
      <c r="AI96" s="2">
        <f t="shared" ref="AI96" si="290">(E96*$P96)+(T96*$AE96)</f>
        <v>3</v>
      </c>
      <c r="AJ96" s="2">
        <f t="shared" ref="AJ96" si="291">(F96*$P96)+(U96*$AE96)</f>
        <v>1.2</v>
      </c>
      <c r="AK96" s="2">
        <f t="shared" ref="AK96" si="292">(G96*$P96)+(V96*$AE96)</f>
        <v>0</v>
      </c>
      <c r="AL96" s="2">
        <f t="shared" ref="AL96" si="293">(H96*$P96)+(W96*$AE96)</f>
        <v>0</v>
      </c>
      <c r="AM96" s="2">
        <f t="shared" ref="AM96" si="294">(I96*$P96)+(X96*$AE96)</f>
        <v>0</v>
      </c>
      <c r="AN96" s="2">
        <f t="shared" ref="AN96" si="295">(J96*$P96)+(Y96*$AE96)</f>
        <v>0</v>
      </c>
      <c r="AO96" s="2">
        <f t="shared" ref="AO96" si="296">(K96*$P96)+(Z96*$AE96)</f>
        <v>0.6</v>
      </c>
      <c r="AP96" s="2">
        <f t="shared" ref="AP96" si="297">(L96*$P96)+(AA96*$AE96)</f>
        <v>0</v>
      </c>
      <c r="AQ96" s="2">
        <f t="shared" ref="AQ96" si="298">(M96*$P96)+(AB96*$AE96)</f>
        <v>0</v>
      </c>
      <c r="AR96" s="2">
        <f t="shared" ref="AR96" si="299">(N96*$P96)+(AC96*$AE96)</f>
        <v>0</v>
      </c>
      <c r="AS96" s="21">
        <f t="shared" ref="AS96" si="300">(O96*$P96)+(AD96*$AE96)</f>
        <v>0</v>
      </c>
      <c r="AT96" s="34">
        <f t="shared" ref="AT96" si="301">P96+AE96</f>
        <v>0.6</v>
      </c>
      <c r="AU96" s="35">
        <f t="shared" ref="AU96" si="302">AT96*100</f>
        <v>60</v>
      </c>
      <c r="AV96" s="39" t="s">
        <v>607</v>
      </c>
    </row>
    <row r="97" spans="1:48" s="37" customFormat="1" ht="33" customHeight="1" x14ac:dyDescent="0.25">
      <c r="A97" s="32" t="s">
        <v>391</v>
      </c>
      <c r="B97" s="2" t="s">
        <v>106</v>
      </c>
      <c r="C97" s="2">
        <v>9</v>
      </c>
      <c r="D97" s="2">
        <v>11</v>
      </c>
      <c r="E97" s="2">
        <v>3</v>
      </c>
      <c r="F97" s="2">
        <v>1</v>
      </c>
      <c r="G97" s="2">
        <v>1</v>
      </c>
      <c r="H97" s="2">
        <v>3</v>
      </c>
      <c r="I97" s="2">
        <v>0</v>
      </c>
      <c r="J97" s="2">
        <v>0</v>
      </c>
      <c r="K97" s="2">
        <v>1</v>
      </c>
      <c r="L97" s="2">
        <v>0</v>
      </c>
      <c r="M97" s="2">
        <v>0</v>
      </c>
      <c r="N97" s="2">
        <v>0</v>
      </c>
      <c r="O97" s="2">
        <v>0</v>
      </c>
      <c r="P97" s="17">
        <v>0.06</v>
      </c>
      <c r="Q97" s="5" t="s">
        <v>191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17"/>
      <c r="AG97" s="2">
        <f t="shared" ref="AG97:AG98" si="303">(C97*$P97)+(R97*$AE97)</f>
        <v>0.54</v>
      </c>
      <c r="AH97" s="2">
        <f t="shared" ref="AH97:AH98" si="304">(D97*$P97)+(S97*$AE97)</f>
        <v>0.65999999999999992</v>
      </c>
      <c r="AI97" s="2">
        <f t="shared" ref="AI97:AI98" si="305">(E97*$P97)+(T97*$AE97)</f>
        <v>0.18</v>
      </c>
      <c r="AJ97" s="2">
        <f t="shared" ref="AJ97:AJ98" si="306">(F97*$P97)+(U97*$AE97)</f>
        <v>0.06</v>
      </c>
      <c r="AK97" s="2">
        <f t="shared" ref="AK97:AK98" si="307">(G97*$P97)+(V97*$AE97)</f>
        <v>0.06</v>
      </c>
      <c r="AL97" s="2">
        <f t="shared" ref="AL97:AL98" si="308">(H97*$P97)+(W97*$AE97)</f>
        <v>0.18</v>
      </c>
      <c r="AM97" s="2">
        <f t="shared" ref="AM97:AM98" si="309">(I97*$P97)+(X97*$AE97)</f>
        <v>0</v>
      </c>
      <c r="AN97" s="2">
        <f t="shared" ref="AN97:AN98" si="310">(J97*$P97)+(Y97*$AE97)</f>
        <v>0</v>
      </c>
      <c r="AO97" s="2">
        <f t="shared" ref="AO97:AO98" si="311">(K97*$P97)+(Z97*$AE97)</f>
        <v>0.06</v>
      </c>
      <c r="AP97" s="2">
        <f t="shared" ref="AP97:AP98" si="312">(L97*$P97)+(AA97*$AE97)</f>
        <v>0</v>
      </c>
      <c r="AQ97" s="2">
        <f t="shared" ref="AQ97:AQ98" si="313">(M97*$P97)+(AB97*$AE97)</f>
        <v>0</v>
      </c>
      <c r="AR97" s="2">
        <f t="shared" ref="AR97:AR98" si="314">(N97*$P97)+(AC97*$AE97)</f>
        <v>0</v>
      </c>
      <c r="AS97" s="21">
        <f t="shared" ref="AS97:AS98" si="315">(O97*$P97)+(AD97*$AE97)</f>
        <v>0</v>
      </c>
      <c r="AT97" s="34">
        <f>P97+AE97</f>
        <v>0.06</v>
      </c>
      <c r="AU97" s="35">
        <f t="shared" ref="AU97" si="316">AT97*100</f>
        <v>6</v>
      </c>
      <c r="AV97" s="38" t="s">
        <v>392</v>
      </c>
    </row>
    <row r="98" spans="1:48" s="37" customFormat="1" ht="33" customHeight="1" x14ac:dyDescent="0.25">
      <c r="A98" s="32" t="s">
        <v>92</v>
      </c>
      <c r="B98" s="2" t="s">
        <v>106</v>
      </c>
      <c r="C98" s="2">
        <v>9</v>
      </c>
      <c r="D98" s="2">
        <v>11</v>
      </c>
      <c r="E98" s="2">
        <v>3</v>
      </c>
      <c r="F98" s="2">
        <v>1</v>
      </c>
      <c r="G98" s="2">
        <v>1</v>
      </c>
      <c r="H98" s="2">
        <v>3</v>
      </c>
      <c r="I98" s="2">
        <v>0</v>
      </c>
      <c r="J98" s="2">
        <v>0</v>
      </c>
      <c r="K98" s="2">
        <v>1</v>
      </c>
      <c r="L98" s="2">
        <v>0</v>
      </c>
      <c r="M98" s="2">
        <v>0</v>
      </c>
      <c r="N98" s="2">
        <v>0</v>
      </c>
      <c r="O98" s="2">
        <v>0</v>
      </c>
      <c r="P98" s="17">
        <v>0.45</v>
      </c>
      <c r="Q98" s="5" t="s">
        <v>191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17"/>
      <c r="AG98" s="2">
        <f t="shared" si="303"/>
        <v>4.05</v>
      </c>
      <c r="AH98" s="2">
        <f t="shared" si="304"/>
        <v>4.95</v>
      </c>
      <c r="AI98" s="2">
        <f t="shared" si="305"/>
        <v>1.35</v>
      </c>
      <c r="AJ98" s="2">
        <f t="shared" si="306"/>
        <v>0.45</v>
      </c>
      <c r="AK98" s="2">
        <f t="shared" si="307"/>
        <v>0.45</v>
      </c>
      <c r="AL98" s="2">
        <f t="shared" si="308"/>
        <v>1.35</v>
      </c>
      <c r="AM98" s="2">
        <f t="shared" si="309"/>
        <v>0</v>
      </c>
      <c r="AN98" s="2">
        <f t="shared" si="310"/>
        <v>0</v>
      </c>
      <c r="AO98" s="2">
        <f t="shared" si="311"/>
        <v>0.45</v>
      </c>
      <c r="AP98" s="2">
        <f t="shared" si="312"/>
        <v>0</v>
      </c>
      <c r="AQ98" s="2">
        <f t="shared" si="313"/>
        <v>0</v>
      </c>
      <c r="AR98" s="2">
        <f t="shared" si="314"/>
        <v>0</v>
      </c>
      <c r="AS98" s="21">
        <f t="shared" si="315"/>
        <v>0</v>
      </c>
      <c r="AT98" s="34">
        <f>P98+AE98</f>
        <v>0.45</v>
      </c>
      <c r="AU98" s="35">
        <f>AT98*100</f>
        <v>45</v>
      </c>
      <c r="AV98" s="38" t="s">
        <v>410</v>
      </c>
    </row>
    <row r="99" spans="1:48" s="37" customFormat="1" ht="33" customHeight="1" x14ac:dyDescent="0.25">
      <c r="A99" s="32" t="s">
        <v>608</v>
      </c>
      <c r="B99" s="2" t="s">
        <v>609</v>
      </c>
      <c r="C99" s="2">
        <v>0</v>
      </c>
      <c r="D99" s="2">
        <v>6</v>
      </c>
      <c r="E99" s="2">
        <v>6</v>
      </c>
      <c r="F99" s="2">
        <v>0</v>
      </c>
      <c r="G99" s="2">
        <v>0</v>
      </c>
      <c r="H99" s="2">
        <v>2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17">
        <v>0.7</v>
      </c>
      <c r="Q99" s="5" t="s">
        <v>191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17"/>
      <c r="AG99" s="2">
        <f t="shared" ref="AG99" si="317">(C99*$P99)+(R99*$AE99)</f>
        <v>0</v>
      </c>
      <c r="AH99" s="2">
        <f t="shared" ref="AH99" si="318">(D99*$P99)+(S99*$AE99)</f>
        <v>4.1999999999999993</v>
      </c>
      <c r="AI99" s="2">
        <f t="shared" ref="AI99" si="319">(E99*$P99)+(T99*$AE99)</f>
        <v>4.1999999999999993</v>
      </c>
      <c r="AJ99" s="2">
        <f t="shared" ref="AJ99" si="320">(F99*$P99)+(U99*$AE99)</f>
        <v>0</v>
      </c>
      <c r="AK99" s="2">
        <f t="shared" ref="AK99" si="321">(G99*$P99)+(V99*$AE99)</f>
        <v>0</v>
      </c>
      <c r="AL99" s="2">
        <f t="shared" ref="AL99" si="322">(H99*$P99)+(W99*$AE99)</f>
        <v>1.4</v>
      </c>
      <c r="AM99" s="2">
        <f t="shared" ref="AM99" si="323">(I99*$P99)+(X99*$AE99)</f>
        <v>0</v>
      </c>
      <c r="AN99" s="2">
        <f t="shared" ref="AN99" si="324">(J99*$P99)+(Y99*$AE99)</f>
        <v>0</v>
      </c>
      <c r="AO99" s="2">
        <f t="shared" ref="AO99" si="325">(K99*$P99)+(Z99*$AE99)</f>
        <v>0</v>
      </c>
      <c r="AP99" s="2">
        <f t="shared" ref="AP99" si="326">(L99*$P99)+(AA99*$AE99)</f>
        <v>0</v>
      </c>
      <c r="AQ99" s="2">
        <f t="shared" ref="AQ99" si="327">(M99*$P99)+(AB99*$AE99)</f>
        <v>0</v>
      </c>
      <c r="AR99" s="2">
        <f t="shared" ref="AR99" si="328">(N99*$P99)+(AC99*$AE99)</f>
        <v>0</v>
      </c>
      <c r="AS99" s="21">
        <f t="shared" ref="AS99" si="329">(O99*$P99)+(AD99*$AE99)</f>
        <v>0</v>
      </c>
      <c r="AT99" s="34">
        <f t="shared" ref="AT99" si="330">P99+AE99</f>
        <v>0.7</v>
      </c>
      <c r="AU99" s="35">
        <f t="shared" ref="AU99" si="331">AT99*100</f>
        <v>70</v>
      </c>
      <c r="AV99" s="38" t="s">
        <v>610</v>
      </c>
    </row>
    <row r="100" spans="1:48" s="37" customFormat="1" ht="33" customHeight="1" x14ac:dyDescent="0.25">
      <c r="A100" s="16" t="s">
        <v>50</v>
      </c>
      <c r="B100" s="2" t="s">
        <v>35</v>
      </c>
      <c r="C100" s="2">
        <v>18</v>
      </c>
      <c r="D100" s="2">
        <v>12</v>
      </c>
      <c r="E100" s="2">
        <v>1</v>
      </c>
      <c r="F100" s="2">
        <v>2</v>
      </c>
      <c r="G100" s="2">
        <v>0</v>
      </c>
      <c r="H100" s="2">
        <v>2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17">
        <v>0.18</v>
      </c>
      <c r="Q100" s="2" t="s">
        <v>292</v>
      </c>
      <c r="R100" s="5">
        <v>18</v>
      </c>
      <c r="S100" s="5">
        <v>19</v>
      </c>
      <c r="T100" s="5">
        <v>4</v>
      </c>
      <c r="U100" s="5">
        <v>1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17">
        <v>0.09</v>
      </c>
      <c r="AF100" s="17"/>
      <c r="AG100" s="2">
        <f t="shared" ref="AG100:AS100" si="332">(C100*$P100)+(R100*$AE100)</f>
        <v>4.8599999999999994</v>
      </c>
      <c r="AH100" s="2">
        <f t="shared" si="332"/>
        <v>3.87</v>
      </c>
      <c r="AI100" s="2">
        <f t="shared" si="332"/>
        <v>0.54</v>
      </c>
      <c r="AJ100" s="2">
        <f t="shared" si="332"/>
        <v>0.44999999999999996</v>
      </c>
      <c r="AK100" s="2">
        <f t="shared" si="332"/>
        <v>0</v>
      </c>
      <c r="AL100" s="2">
        <f t="shared" si="332"/>
        <v>0.36</v>
      </c>
      <c r="AM100" s="2">
        <f t="shared" si="332"/>
        <v>0</v>
      </c>
      <c r="AN100" s="2">
        <f t="shared" si="332"/>
        <v>0</v>
      </c>
      <c r="AO100" s="2">
        <f t="shared" si="332"/>
        <v>0</v>
      </c>
      <c r="AP100" s="2">
        <f t="shared" si="332"/>
        <v>0</v>
      </c>
      <c r="AQ100" s="2">
        <f t="shared" si="332"/>
        <v>0</v>
      </c>
      <c r="AR100" s="2">
        <f t="shared" si="332"/>
        <v>0</v>
      </c>
      <c r="AS100" s="21">
        <f t="shared" si="332"/>
        <v>0</v>
      </c>
      <c r="AT100" s="34">
        <f>P100+AE100</f>
        <v>0.27</v>
      </c>
      <c r="AU100" s="35">
        <f>AT100*100</f>
        <v>27</v>
      </c>
      <c r="AV100" s="38" t="s">
        <v>44</v>
      </c>
    </row>
    <row r="101" spans="1:48" s="37" customFormat="1" ht="33" customHeight="1" x14ac:dyDescent="0.25">
      <c r="A101" s="16" t="s">
        <v>293</v>
      </c>
      <c r="B101" s="2" t="s">
        <v>280</v>
      </c>
      <c r="C101" s="2">
        <v>19</v>
      </c>
      <c r="D101" s="2">
        <v>18</v>
      </c>
      <c r="E101" s="2">
        <v>4</v>
      </c>
      <c r="F101" s="2">
        <v>3</v>
      </c>
      <c r="G101" s="2">
        <v>0</v>
      </c>
      <c r="H101" s="2">
        <v>1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17">
        <v>0.19</v>
      </c>
      <c r="Q101" s="43" t="s">
        <v>191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17"/>
      <c r="AG101" s="2">
        <f t="shared" ref="AG101:AG105" si="333">(C101*$P101)+(R101*$AE101)</f>
        <v>3.61</v>
      </c>
      <c r="AH101" s="2">
        <f t="shared" ref="AH101:AH105" si="334">(D101*$P101)+(S101*$AE101)</f>
        <v>3.42</v>
      </c>
      <c r="AI101" s="2">
        <f t="shared" ref="AI101:AI105" si="335">(E101*$P101)+(T101*$AE101)</f>
        <v>0.76</v>
      </c>
      <c r="AJ101" s="2">
        <f t="shared" ref="AJ101:AJ105" si="336">(F101*$P101)+(U101*$AE101)</f>
        <v>0.57000000000000006</v>
      </c>
      <c r="AK101" s="2">
        <f t="shared" ref="AK101:AK105" si="337">(G101*$P101)+(V101*$AE101)</f>
        <v>0</v>
      </c>
      <c r="AL101" s="2">
        <f t="shared" ref="AL101:AL105" si="338">(H101*$P101)+(W101*$AE101)</f>
        <v>0.19</v>
      </c>
      <c r="AM101" s="2">
        <f t="shared" ref="AM101:AM105" si="339">(I101*$P101)+(X101*$AE101)</f>
        <v>0</v>
      </c>
      <c r="AN101" s="2">
        <f t="shared" ref="AN101:AN105" si="340">(J101*$P101)+(Y101*$AE101)</f>
        <v>0</v>
      </c>
      <c r="AO101" s="2">
        <f t="shared" ref="AO101:AO105" si="341">(K101*$P101)+(Z101*$AE101)</f>
        <v>0</v>
      </c>
      <c r="AP101" s="2">
        <f t="shared" ref="AP101:AP105" si="342">(L101*$P101)+(AA101*$AE101)</f>
        <v>0</v>
      </c>
      <c r="AQ101" s="2">
        <f t="shared" ref="AQ101:AQ105" si="343">(M101*$P101)+(AB101*$AE101)</f>
        <v>0</v>
      </c>
      <c r="AR101" s="2">
        <f t="shared" ref="AR101:AR105" si="344">(N101*$P101)+(AC101*$AE101)</f>
        <v>0</v>
      </c>
      <c r="AS101" s="21">
        <f t="shared" ref="AS101:AS105" si="345">(O101*$P101)+(AD101*$AE101)</f>
        <v>0</v>
      </c>
      <c r="AT101" s="34">
        <f>P101+AE101</f>
        <v>0.19</v>
      </c>
      <c r="AU101" s="35">
        <f t="shared" ref="AU101:AU105" si="346">AT101*100</f>
        <v>19</v>
      </c>
      <c r="AV101" s="38" t="s">
        <v>417</v>
      </c>
    </row>
    <row r="102" spans="1:48" s="37" customFormat="1" ht="33" customHeight="1" x14ac:dyDescent="0.25">
      <c r="A102" s="16" t="s">
        <v>611</v>
      </c>
      <c r="B102" s="43" t="s">
        <v>191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43" t="s">
        <v>191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17"/>
      <c r="AG102" s="2">
        <f t="shared" ref="AG102" si="347">(C102*$P102)+(R102*$AE102)</f>
        <v>0</v>
      </c>
      <c r="AH102" s="2">
        <f t="shared" ref="AH102" si="348">(D102*$P102)+(S102*$AE102)</f>
        <v>0</v>
      </c>
      <c r="AI102" s="2">
        <f t="shared" ref="AI102" si="349">(E102*$P102)+(T102*$AE102)</f>
        <v>0</v>
      </c>
      <c r="AJ102" s="2">
        <f t="shared" ref="AJ102" si="350">(F102*$P102)+(U102*$AE102)</f>
        <v>0</v>
      </c>
      <c r="AK102" s="2">
        <f t="shared" ref="AK102" si="351">(G102*$P102)+(V102*$AE102)</f>
        <v>0</v>
      </c>
      <c r="AL102" s="2">
        <f t="shared" ref="AL102" si="352">(H102*$P102)+(W102*$AE102)</f>
        <v>0</v>
      </c>
      <c r="AM102" s="2">
        <f t="shared" ref="AM102" si="353">(I102*$P102)+(X102*$AE102)</f>
        <v>0</v>
      </c>
      <c r="AN102" s="2">
        <f t="shared" ref="AN102" si="354">(J102*$P102)+(Y102*$AE102)</f>
        <v>0</v>
      </c>
      <c r="AO102" s="2">
        <f t="shared" ref="AO102" si="355">(K102*$P102)+(Z102*$AE102)</f>
        <v>0</v>
      </c>
      <c r="AP102" s="2">
        <f t="shared" ref="AP102" si="356">(L102*$P102)+(AA102*$AE102)</f>
        <v>0</v>
      </c>
      <c r="AQ102" s="2">
        <f t="shared" ref="AQ102" si="357">(M102*$P102)+(AB102*$AE102)</f>
        <v>0</v>
      </c>
      <c r="AR102" s="2">
        <f t="shared" ref="AR102" si="358">(N102*$P102)+(AC102*$AE102)</f>
        <v>0</v>
      </c>
      <c r="AS102" s="21">
        <f t="shared" ref="AS102" si="359">(O102*$P102)+(AD102*$AE102)</f>
        <v>0</v>
      </c>
      <c r="AT102" s="34">
        <f t="shared" ref="AT102" si="360">P102+AE102</f>
        <v>0</v>
      </c>
      <c r="AU102" s="35">
        <f t="shared" ref="AU102" si="361">AT102*100</f>
        <v>0</v>
      </c>
      <c r="AV102" s="39" t="s">
        <v>191</v>
      </c>
    </row>
    <row r="103" spans="1:48" s="37" customFormat="1" ht="33" customHeight="1" x14ac:dyDescent="0.25">
      <c r="A103" s="16" t="s">
        <v>612</v>
      </c>
      <c r="B103" s="43" t="s">
        <v>330</v>
      </c>
      <c r="C103" s="2">
        <v>0</v>
      </c>
      <c r="D103" s="2">
        <v>0</v>
      </c>
      <c r="E103" s="2">
        <v>0</v>
      </c>
      <c r="F103" s="2">
        <v>0</v>
      </c>
      <c r="G103" s="2">
        <v>8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0.9</v>
      </c>
      <c r="Q103" s="43" t="s">
        <v>191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17"/>
      <c r="AG103" s="2">
        <f t="shared" ref="AG103" si="362">(C103*$P103)+(R103*$AE103)</f>
        <v>0</v>
      </c>
      <c r="AH103" s="2">
        <f t="shared" ref="AH103" si="363">(D103*$P103)+(S103*$AE103)</f>
        <v>0</v>
      </c>
      <c r="AI103" s="2">
        <f t="shared" ref="AI103" si="364">(E103*$P103)+(T103*$AE103)</f>
        <v>0</v>
      </c>
      <c r="AJ103" s="2">
        <f t="shared" ref="AJ103" si="365">(F103*$P103)+(U103*$AE103)</f>
        <v>0</v>
      </c>
      <c r="AK103" s="2">
        <f t="shared" ref="AK103" si="366">(G103*$P103)+(V103*$AE103)</f>
        <v>7.2</v>
      </c>
      <c r="AL103" s="2">
        <f t="shared" ref="AL103" si="367">(H103*$P103)+(W103*$AE103)</f>
        <v>0</v>
      </c>
      <c r="AM103" s="2">
        <f t="shared" ref="AM103" si="368">(I103*$P103)+(X103*$AE103)</f>
        <v>0</v>
      </c>
      <c r="AN103" s="2">
        <f t="shared" ref="AN103" si="369">(J103*$P103)+(Y103*$AE103)</f>
        <v>0</v>
      </c>
      <c r="AO103" s="2">
        <f t="shared" ref="AO103" si="370">(K103*$P103)+(Z103*$AE103)</f>
        <v>0</v>
      </c>
      <c r="AP103" s="2">
        <f t="shared" ref="AP103" si="371">(L103*$P103)+(AA103*$AE103)</f>
        <v>0</v>
      </c>
      <c r="AQ103" s="2">
        <f t="shared" ref="AQ103" si="372">(M103*$P103)+(AB103*$AE103)</f>
        <v>0</v>
      </c>
      <c r="AR103" s="2">
        <f t="shared" ref="AR103" si="373">(N103*$P103)+(AC103*$AE103)</f>
        <v>0</v>
      </c>
      <c r="AS103" s="21">
        <f t="shared" ref="AS103" si="374">(O103*$P103)+(AD103*$AE103)</f>
        <v>0</v>
      </c>
      <c r="AT103" s="34">
        <f t="shared" ref="AT103" si="375">P103+AE103</f>
        <v>0.9</v>
      </c>
      <c r="AU103" s="35">
        <f t="shared" ref="AU103" si="376">AT103*100</f>
        <v>90</v>
      </c>
      <c r="AV103" s="39" t="s">
        <v>613</v>
      </c>
    </row>
    <row r="104" spans="1:48" s="37" customFormat="1" ht="33" customHeight="1" x14ac:dyDescent="0.25">
      <c r="A104" s="16" t="s">
        <v>614</v>
      </c>
      <c r="B104" s="5" t="s">
        <v>383</v>
      </c>
      <c r="C104" s="5">
        <v>36</v>
      </c>
      <c r="D104" s="5">
        <v>58</v>
      </c>
      <c r="E104" s="5">
        <v>6</v>
      </c>
      <c r="F104" s="5">
        <v>0</v>
      </c>
      <c r="G104" s="5">
        <v>2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17">
        <v>0.05</v>
      </c>
      <c r="Q104" s="45" t="s">
        <v>191</v>
      </c>
      <c r="R104" s="42">
        <v>0</v>
      </c>
      <c r="S104" s="42">
        <v>0</v>
      </c>
      <c r="T104" s="42">
        <v>0</v>
      </c>
      <c r="U104" s="42">
        <v>0</v>
      </c>
      <c r="V104" s="42">
        <v>0</v>
      </c>
      <c r="W104" s="42">
        <v>0</v>
      </c>
      <c r="X104" s="42">
        <v>0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17"/>
      <c r="AG104" s="2">
        <f t="shared" ref="AG104:AS104" si="377">(C104*$P104)+(R104*$AE104)</f>
        <v>1.8</v>
      </c>
      <c r="AH104" s="2">
        <f t="shared" si="377"/>
        <v>2.9000000000000004</v>
      </c>
      <c r="AI104" s="2">
        <f t="shared" si="377"/>
        <v>0.30000000000000004</v>
      </c>
      <c r="AJ104" s="2">
        <f t="shared" si="377"/>
        <v>0</v>
      </c>
      <c r="AK104" s="2">
        <f t="shared" si="377"/>
        <v>0.1</v>
      </c>
      <c r="AL104" s="2">
        <f t="shared" si="377"/>
        <v>0</v>
      </c>
      <c r="AM104" s="2">
        <f t="shared" si="377"/>
        <v>0</v>
      </c>
      <c r="AN104" s="2">
        <f t="shared" si="377"/>
        <v>0</v>
      </c>
      <c r="AO104" s="2">
        <f t="shared" si="377"/>
        <v>0</v>
      </c>
      <c r="AP104" s="2">
        <f t="shared" si="377"/>
        <v>0</v>
      </c>
      <c r="AQ104" s="2">
        <f t="shared" si="377"/>
        <v>0</v>
      </c>
      <c r="AR104" s="2">
        <f t="shared" si="377"/>
        <v>0</v>
      </c>
      <c r="AS104" s="21">
        <f t="shared" si="377"/>
        <v>0</v>
      </c>
      <c r="AT104" s="34">
        <f t="shared" ref="AT104" si="378">P104+AE104</f>
        <v>0.05</v>
      </c>
      <c r="AU104" s="35">
        <f t="shared" ref="AU104" si="379">AT104*100</f>
        <v>5</v>
      </c>
      <c r="AV104" s="39" t="s">
        <v>615</v>
      </c>
    </row>
    <row r="105" spans="1:48" s="37" customFormat="1" ht="33" customHeight="1" x14ac:dyDescent="0.25">
      <c r="A105" s="16" t="s">
        <v>393</v>
      </c>
      <c r="B105" s="5" t="s">
        <v>103</v>
      </c>
      <c r="C105" s="5">
        <v>0</v>
      </c>
      <c r="D105" s="5">
        <v>8</v>
      </c>
      <c r="E105" s="5">
        <v>23</v>
      </c>
      <c r="F105" s="5">
        <v>0</v>
      </c>
      <c r="G105" s="5">
        <v>4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17">
        <v>0.82</v>
      </c>
      <c r="Q105" s="2" t="s">
        <v>126</v>
      </c>
      <c r="R105" s="5">
        <v>4</v>
      </c>
      <c r="S105" s="5">
        <v>8</v>
      </c>
      <c r="T105" s="5">
        <v>0</v>
      </c>
      <c r="U105" s="5">
        <v>2</v>
      </c>
      <c r="V105" s="5">
        <v>4</v>
      </c>
      <c r="W105" s="5">
        <v>0</v>
      </c>
      <c r="X105" s="5">
        <v>0</v>
      </c>
      <c r="Y105" s="5">
        <v>0</v>
      </c>
      <c r="Z105" s="5">
        <v>0</v>
      </c>
      <c r="AA105" s="5">
        <v>1</v>
      </c>
      <c r="AB105" s="5">
        <v>0</v>
      </c>
      <c r="AC105" s="5">
        <v>1</v>
      </c>
      <c r="AD105" s="5">
        <v>0</v>
      </c>
      <c r="AE105" s="5">
        <v>0.08</v>
      </c>
      <c r="AF105" s="17"/>
      <c r="AG105" s="2">
        <f t="shared" si="333"/>
        <v>0.32</v>
      </c>
      <c r="AH105" s="2">
        <f t="shared" si="334"/>
        <v>7.1999999999999993</v>
      </c>
      <c r="AI105" s="2">
        <f t="shared" si="335"/>
        <v>18.86</v>
      </c>
      <c r="AJ105" s="2">
        <f t="shared" si="336"/>
        <v>0.16</v>
      </c>
      <c r="AK105" s="2">
        <f t="shared" si="337"/>
        <v>3.5999999999999996</v>
      </c>
      <c r="AL105" s="2">
        <f t="shared" si="338"/>
        <v>0</v>
      </c>
      <c r="AM105" s="2">
        <f t="shared" si="339"/>
        <v>0</v>
      </c>
      <c r="AN105" s="2">
        <f t="shared" si="340"/>
        <v>0</v>
      </c>
      <c r="AO105" s="2">
        <f t="shared" si="341"/>
        <v>0</v>
      </c>
      <c r="AP105" s="2">
        <f t="shared" si="342"/>
        <v>0.08</v>
      </c>
      <c r="AQ105" s="2">
        <f t="shared" si="343"/>
        <v>0</v>
      </c>
      <c r="AR105" s="2">
        <f t="shared" si="344"/>
        <v>0.08</v>
      </c>
      <c r="AS105" s="21">
        <f t="shared" si="345"/>
        <v>0</v>
      </c>
      <c r="AT105" s="34">
        <f t="shared" ref="AT105:AT114" si="380">P105+AE105</f>
        <v>0.89999999999999991</v>
      </c>
      <c r="AU105" s="35">
        <f t="shared" si="346"/>
        <v>89.999999999999986</v>
      </c>
      <c r="AV105" s="39" t="s">
        <v>191</v>
      </c>
    </row>
    <row r="106" spans="1:48" s="37" customFormat="1" ht="33" customHeight="1" x14ac:dyDescent="0.25">
      <c r="A106" s="16" t="s">
        <v>394</v>
      </c>
      <c r="B106" s="5" t="s">
        <v>103</v>
      </c>
      <c r="C106" s="5">
        <v>0</v>
      </c>
      <c r="D106" s="5">
        <v>8</v>
      </c>
      <c r="E106" s="5">
        <v>23</v>
      </c>
      <c r="F106" s="5">
        <v>0</v>
      </c>
      <c r="G106" s="5">
        <v>4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17">
        <v>0.92</v>
      </c>
      <c r="Q106" s="43" t="s">
        <v>191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17"/>
      <c r="AG106" s="2">
        <f t="shared" ref="AG106" si="381">(C106*$P106)+(R106*$AE106)</f>
        <v>0</v>
      </c>
      <c r="AH106" s="2">
        <f t="shared" ref="AH106" si="382">(D106*$P106)+(S106*$AE106)</f>
        <v>7.36</v>
      </c>
      <c r="AI106" s="2">
        <f t="shared" ref="AI106" si="383">(E106*$P106)+(T106*$AE106)</f>
        <v>21.16</v>
      </c>
      <c r="AJ106" s="2">
        <f t="shared" ref="AJ106" si="384">(F106*$P106)+(U106*$AE106)</f>
        <v>0</v>
      </c>
      <c r="AK106" s="2">
        <f t="shared" ref="AK106" si="385">(G106*$P106)+(V106*$AE106)</f>
        <v>3.68</v>
      </c>
      <c r="AL106" s="2">
        <f t="shared" ref="AL106" si="386">(H106*$P106)+(W106*$AE106)</f>
        <v>0</v>
      </c>
      <c r="AM106" s="2">
        <f t="shared" ref="AM106" si="387">(I106*$P106)+(X106*$AE106)</f>
        <v>0</v>
      </c>
      <c r="AN106" s="2">
        <f t="shared" ref="AN106" si="388">(J106*$P106)+(Y106*$AE106)</f>
        <v>0</v>
      </c>
      <c r="AO106" s="2">
        <f t="shared" ref="AO106" si="389">(K106*$P106)+(Z106*$AE106)</f>
        <v>0</v>
      </c>
      <c r="AP106" s="2">
        <f t="shared" ref="AP106" si="390">(L106*$P106)+(AA106*$AE106)</f>
        <v>0</v>
      </c>
      <c r="AQ106" s="2">
        <f t="shared" ref="AQ106" si="391">(M106*$P106)+(AB106*$AE106)</f>
        <v>0</v>
      </c>
      <c r="AR106" s="2">
        <f t="shared" ref="AR106" si="392">(N106*$P106)+(AC106*$AE106)</f>
        <v>0</v>
      </c>
      <c r="AS106" s="21">
        <f t="shared" ref="AS106" si="393">(O106*$P106)+(AD106*$AE106)</f>
        <v>0</v>
      </c>
      <c r="AT106" s="34">
        <f t="shared" si="380"/>
        <v>0.92</v>
      </c>
      <c r="AU106" s="35">
        <f t="shared" ref="AU106" si="394">AT106*100</f>
        <v>92</v>
      </c>
      <c r="AV106" s="39" t="s">
        <v>191</v>
      </c>
    </row>
    <row r="107" spans="1:48" s="37" customFormat="1" ht="33" customHeight="1" x14ac:dyDescent="0.25">
      <c r="A107" s="16" t="s">
        <v>616</v>
      </c>
      <c r="B107" s="5" t="s">
        <v>202</v>
      </c>
      <c r="C107" s="5">
        <v>0</v>
      </c>
      <c r="D107" s="5">
        <v>6</v>
      </c>
      <c r="E107" s="5">
        <v>6</v>
      </c>
      <c r="F107" s="5">
        <v>0</v>
      </c>
      <c r="G107" s="5">
        <v>0</v>
      </c>
      <c r="H107" s="5">
        <v>2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17">
        <v>0.7</v>
      </c>
      <c r="Q107" s="43" t="s">
        <v>191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17"/>
      <c r="AG107" s="2">
        <f t="shared" ref="AG107:AG108" si="395">(C107*$P107)+(R107*$AE107)</f>
        <v>0</v>
      </c>
      <c r="AH107" s="2">
        <f t="shared" ref="AH107:AH108" si="396">(D107*$P107)+(S107*$AE107)</f>
        <v>4.1999999999999993</v>
      </c>
      <c r="AI107" s="2">
        <f t="shared" ref="AI107:AI108" si="397">(E107*$P107)+(T107*$AE107)</f>
        <v>4.1999999999999993</v>
      </c>
      <c r="AJ107" s="2">
        <f t="shared" ref="AJ107:AJ108" si="398">(F107*$P107)+(U107*$AE107)</f>
        <v>0</v>
      </c>
      <c r="AK107" s="2">
        <f t="shared" ref="AK107:AK108" si="399">(G107*$P107)+(V107*$AE107)</f>
        <v>0</v>
      </c>
      <c r="AL107" s="2">
        <f t="shared" ref="AL107:AL108" si="400">(H107*$P107)+(W107*$AE107)</f>
        <v>1.4</v>
      </c>
      <c r="AM107" s="2">
        <f t="shared" ref="AM107:AM108" si="401">(I107*$P107)+(X107*$AE107)</f>
        <v>0</v>
      </c>
      <c r="AN107" s="2">
        <f t="shared" ref="AN107:AN108" si="402">(J107*$P107)+(Y107*$AE107)</f>
        <v>0</v>
      </c>
      <c r="AO107" s="2">
        <f t="shared" ref="AO107:AO108" si="403">(K107*$P107)+(Z107*$AE107)</f>
        <v>0</v>
      </c>
      <c r="AP107" s="2">
        <f t="shared" ref="AP107:AP108" si="404">(L107*$P107)+(AA107*$AE107)</f>
        <v>0</v>
      </c>
      <c r="AQ107" s="2">
        <f t="shared" ref="AQ107:AQ108" si="405">(M107*$P107)+(AB107*$AE107)</f>
        <v>0</v>
      </c>
      <c r="AR107" s="2">
        <f t="shared" ref="AR107:AR108" si="406">(N107*$P107)+(AC107*$AE107)</f>
        <v>0</v>
      </c>
      <c r="AS107" s="21">
        <f t="shared" ref="AS107:AS108" si="407">(O107*$P107)+(AD107*$AE107)</f>
        <v>0</v>
      </c>
      <c r="AT107" s="34">
        <f t="shared" si="380"/>
        <v>0.7</v>
      </c>
      <c r="AU107" s="35">
        <f>AT107*100</f>
        <v>70</v>
      </c>
      <c r="AV107" s="38" t="s">
        <v>610</v>
      </c>
    </row>
    <row r="108" spans="1:48" s="37" customFormat="1" ht="33" customHeight="1" x14ac:dyDescent="0.25">
      <c r="A108" s="16" t="s">
        <v>139</v>
      </c>
      <c r="B108" s="2" t="s">
        <v>58</v>
      </c>
      <c r="C108" s="2">
        <v>0</v>
      </c>
      <c r="D108" s="2">
        <v>0</v>
      </c>
      <c r="E108" s="2">
        <v>1</v>
      </c>
      <c r="F108" s="2">
        <v>0</v>
      </c>
      <c r="G108" s="2">
        <v>0</v>
      </c>
      <c r="H108" s="2">
        <v>1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17">
        <v>0.7</v>
      </c>
      <c r="Q108" s="43" t="s">
        <v>191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17"/>
      <c r="AG108" s="2">
        <f t="shared" si="395"/>
        <v>0</v>
      </c>
      <c r="AH108" s="2">
        <f t="shared" si="396"/>
        <v>0</v>
      </c>
      <c r="AI108" s="2">
        <f t="shared" si="397"/>
        <v>0.7</v>
      </c>
      <c r="AJ108" s="2">
        <f t="shared" si="398"/>
        <v>0</v>
      </c>
      <c r="AK108" s="2">
        <f t="shared" si="399"/>
        <v>0</v>
      </c>
      <c r="AL108" s="2">
        <f t="shared" si="400"/>
        <v>0.7</v>
      </c>
      <c r="AM108" s="2">
        <f t="shared" si="401"/>
        <v>0</v>
      </c>
      <c r="AN108" s="2">
        <f t="shared" si="402"/>
        <v>0</v>
      </c>
      <c r="AO108" s="2">
        <f t="shared" si="403"/>
        <v>0</v>
      </c>
      <c r="AP108" s="2">
        <f t="shared" si="404"/>
        <v>0</v>
      </c>
      <c r="AQ108" s="2">
        <f t="shared" si="405"/>
        <v>0</v>
      </c>
      <c r="AR108" s="2">
        <f t="shared" si="406"/>
        <v>0</v>
      </c>
      <c r="AS108" s="2">
        <f t="shared" si="407"/>
        <v>0</v>
      </c>
      <c r="AT108" s="34">
        <f t="shared" si="380"/>
        <v>0.7</v>
      </c>
      <c r="AU108" s="35">
        <f>AT108*100</f>
        <v>70</v>
      </c>
      <c r="AV108" s="39" t="s">
        <v>191</v>
      </c>
    </row>
    <row r="109" spans="1:48" s="37" customFormat="1" ht="33" customHeight="1" x14ac:dyDescent="0.25">
      <c r="A109" s="16" t="s">
        <v>617</v>
      </c>
      <c r="B109" s="5" t="s">
        <v>618</v>
      </c>
      <c r="C109" s="2">
        <v>0</v>
      </c>
      <c r="D109" s="2">
        <v>0</v>
      </c>
      <c r="E109" s="2">
        <v>4</v>
      </c>
      <c r="F109" s="2">
        <v>0</v>
      </c>
      <c r="G109" s="2">
        <v>1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17">
        <v>0.27</v>
      </c>
      <c r="Q109" s="45" t="s">
        <v>191</v>
      </c>
      <c r="R109" s="42">
        <v>0</v>
      </c>
      <c r="S109" s="42">
        <v>0</v>
      </c>
      <c r="T109" s="42">
        <v>0</v>
      </c>
      <c r="U109" s="42">
        <v>0</v>
      </c>
      <c r="V109" s="42">
        <v>0</v>
      </c>
      <c r="W109" s="42">
        <v>0</v>
      </c>
      <c r="X109" s="42">
        <v>0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17"/>
      <c r="AG109" s="2">
        <f t="shared" ref="AG109:AS109" si="408">(C109*$P109)+(R109*$AE109)</f>
        <v>0</v>
      </c>
      <c r="AH109" s="2">
        <f t="shared" si="408"/>
        <v>0</v>
      </c>
      <c r="AI109" s="2">
        <f t="shared" si="408"/>
        <v>1.08</v>
      </c>
      <c r="AJ109" s="2">
        <f t="shared" si="408"/>
        <v>0</v>
      </c>
      <c r="AK109" s="2">
        <f t="shared" si="408"/>
        <v>0.27</v>
      </c>
      <c r="AL109" s="2">
        <f t="shared" si="408"/>
        <v>0</v>
      </c>
      <c r="AM109" s="2">
        <f t="shared" si="408"/>
        <v>0</v>
      </c>
      <c r="AN109" s="2">
        <f t="shared" si="408"/>
        <v>0</v>
      </c>
      <c r="AO109" s="2">
        <f t="shared" si="408"/>
        <v>0</v>
      </c>
      <c r="AP109" s="2">
        <f t="shared" si="408"/>
        <v>0</v>
      </c>
      <c r="AQ109" s="2">
        <f t="shared" si="408"/>
        <v>0</v>
      </c>
      <c r="AR109" s="2">
        <f t="shared" si="408"/>
        <v>0</v>
      </c>
      <c r="AS109" s="21">
        <f t="shared" si="408"/>
        <v>0</v>
      </c>
      <c r="AT109" s="34">
        <f t="shared" si="380"/>
        <v>0.27</v>
      </c>
      <c r="AU109" s="35">
        <f>AT109*100</f>
        <v>27</v>
      </c>
      <c r="AV109" s="39" t="s">
        <v>191</v>
      </c>
    </row>
    <row r="110" spans="1:48" s="37" customFormat="1" ht="33" customHeight="1" x14ac:dyDescent="0.25">
      <c r="A110" s="16" t="s">
        <v>204</v>
      </c>
      <c r="B110" s="2" t="s">
        <v>205</v>
      </c>
      <c r="C110" s="5">
        <v>0</v>
      </c>
      <c r="D110" s="5">
        <v>2</v>
      </c>
      <c r="E110" s="5">
        <v>2</v>
      </c>
      <c r="F110" s="5">
        <v>0</v>
      </c>
      <c r="G110" s="5">
        <v>0</v>
      </c>
      <c r="H110" s="5">
        <v>2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17">
        <v>0.54</v>
      </c>
      <c r="Q110" s="45" t="s">
        <v>191</v>
      </c>
      <c r="R110" s="42">
        <v>0</v>
      </c>
      <c r="S110" s="42">
        <v>0</v>
      </c>
      <c r="T110" s="42">
        <v>0</v>
      </c>
      <c r="U110" s="42">
        <v>0</v>
      </c>
      <c r="V110" s="42">
        <v>0</v>
      </c>
      <c r="W110" s="42">
        <v>0</v>
      </c>
      <c r="X110" s="42">
        <v>0</v>
      </c>
      <c r="Y110" s="42">
        <v>0</v>
      </c>
      <c r="Z110" s="42">
        <v>0</v>
      </c>
      <c r="AA110" s="42">
        <v>0</v>
      </c>
      <c r="AB110" s="42">
        <v>0</v>
      </c>
      <c r="AC110" s="42">
        <v>0</v>
      </c>
      <c r="AD110" s="42">
        <v>0</v>
      </c>
      <c r="AE110" s="42">
        <v>0</v>
      </c>
      <c r="AF110" s="17"/>
      <c r="AG110" s="2">
        <f t="shared" ref="AG110:AS110" si="409">(C110*$P110)+(R110*$AE110)</f>
        <v>0</v>
      </c>
      <c r="AH110" s="2">
        <f t="shared" si="409"/>
        <v>1.08</v>
      </c>
      <c r="AI110" s="2">
        <f t="shared" si="409"/>
        <v>1.08</v>
      </c>
      <c r="AJ110" s="2">
        <f t="shared" si="409"/>
        <v>0</v>
      </c>
      <c r="AK110" s="2">
        <f t="shared" si="409"/>
        <v>0</v>
      </c>
      <c r="AL110" s="2">
        <f t="shared" si="409"/>
        <v>1.08</v>
      </c>
      <c r="AM110" s="2">
        <f t="shared" si="409"/>
        <v>0</v>
      </c>
      <c r="AN110" s="2">
        <f t="shared" si="409"/>
        <v>0</v>
      </c>
      <c r="AO110" s="2">
        <f t="shared" si="409"/>
        <v>0</v>
      </c>
      <c r="AP110" s="2">
        <f t="shared" si="409"/>
        <v>0</v>
      </c>
      <c r="AQ110" s="2">
        <f t="shared" si="409"/>
        <v>0</v>
      </c>
      <c r="AR110" s="2">
        <f t="shared" si="409"/>
        <v>0</v>
      </c>
      <c r="AS110" s="21">
        <f t="shared" si="409"/>
        <v>0</v>
      </c>
      <c r="AT110" s="34">
        <f t="shared" si="380"/>
        <v>0.54</v>
      </c>
      <c r="AU110" s="35">
        <f>AT110*100</f>
        <v>54</v>
      </c>
      <c r="AV110" s="38" t="s">
        <v>206</v>
      </c>
    </row>
    <row r="111" spans="1:48" s="37" customFormat="1" ht="33" customHeight="1" x14ac:dyDescent="0.25">
      <c r="A111" s="16" t="s">
        <v>395</v>
      </c>
      <c r="B111" s="32" t="s">
        <v>396</v>
      </c>
      <c r="C111" s="2">
        <v>0</v>
      </c>
      <c r="D111" s="2">
        <v>6</v>
      </c>
      <c r="E111" s="2">
        <v>6</v>
      </c>
      <c r="F111" s="2">
        <v>0</v>
      </c>
      <c r="G111" s="2">
        <v>0</v>
      </c>
      <c r="H111" s="2">
        <v>2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17">
        <v>0.91</v>
      </c>
      <c r="Q111" s="45" t="s">
        <v>191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17"/>
      <c r="AG111" s="2">
        <f t="shared" ref="AG111" si="410">(C111*$P111)+(R111*$AE111)</f>
        <v>0</v>
      </c>
      <c r="AH111" s="2">
        <f t="shared" ref="AH111" si="411">(D111*$P111)+(S111*$AE111)</f>
        <v>5.46</v>
      </c>
      <c r="AI111" s="2">
        <f t="shared" ref="AI111" si="412">(E111*$P111)+(T111*$AE111)</f>
        <v>5.46</v>
      </c>
      <c r="AJ111" s="2">
        <f t="shared" ref="AJ111" si="413">(F111*$P111)+(U111*$AE111)</f>
        <v>0</v>
      </c>
      <c r="AK111" s="2">
        <f t="shared" ref="AK111" si="414">(G111*$P111)+(V111*$AE111)</f>
        <v>0</v>
      </c>
      <c r="AL111" s="2">
        <f t="shared" ref="AL111" si="415">(H111*$P111)+(W111*$AE111)</f>
        <v>1.82</v>
      </c>
      <c r="AM111" s="2">
        <f t="shared" ref="AM111" si="416">(I111*$P111)+(X111*$AE111)</f>
        <v>0</v>
      </c>
      <c r="AN111" s="2">
        <f t="shared" ref="AN111" si="417">(J111*$P111)+(Y111*$AE111)</f>
        <v>0</v>
      </c>
      <c r="AO111" s="2">
        <f t="shared" ref="AO111" si="418">(K111*$P111)+(Z111*$AE111)</f>
        <v>0</v>
      </c>
      <c r="AP111" s="2">
        <f t="shared" ref="AP111" si="419">(L111*$P111)+(AA111*$AE111)</f>
        <v>0</v>
      </c>
      <c r="AQ111" s="2">
        <f t="shared" ref="AQ111" si="420">(M111*$P111)+(AB111*$AE111)</f>
        <v>0</v>
      </c>
      <c r="AR111" s="2">
        <f t="shared" ref="AR111" si="421">(N111*$P111)+(AC111*$AE111)</f>
        <v>0</v>
      </c>
      <c r="AS111" s="21">
        <f t="shared" ref="AS111" si="422">(O111*$P111)+(AD111*$AE111)</f>
        <v>0</v>
      </c>
      <c r="AT111" s="34">
        <f t="shared" si="380"/>
        <v>0.91</v>
      </c>
      <c r="AU111" s="35">
        <f t="shared" ref="AU111" si="423">AT111*100</f>
        <v>91</v>
      </c>
      <c r="AV111" s="39" t="s">
        <v>191</v>
      </c>
    </row>
    <row r="112" spans="1:48" s="37" customFormat="1" ht="33" customHeight="1" x14ac:dyDescent="0.25">
      <c r="A112" s="16" t="s">
        <v>71</v>
      </c>
      <c r="B112" s="5" t="s">
        <v>107</v>
      </c>
      <c r="C112" s="5">
        <v>22</v>
      </c>
      <c r="D112" s="5">
        <v>17</v>
      </c>
      <c r="E112" s="5">
        <v>5</v>
      </c>
      <c r="F112" s="5">
        <v>3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17">
        <v>0.12</v>
      </c>
      <c r="Q112" s="44" t="s">
        <v>97</v>
      </c>
      <c r="R112" s="42">
        <v>16</v>
      </c>
      <c r="S112" s="42">
        <v>22</v>
      </c>
      <c r="T112" s="42">
        <v>1</v>
      </c>
      <c r="U112" s="42">
        <v>3</v>
      </c>
      <c r="V112" s="42">
        <v>0</v>
      </c>
      <c r="W112" s="42">
        <v>1</v>
      </c>
      <c r="X112" s="42">
        <v>0</v>
      </c>
      <c r="Y112" s="42">
        <v>0</v>
      </c>
      <c r="Z112" s="42">
        <v>0</v>
      </c>
      <c r="AA112" s="42">
        <v>0</v>
      </c>
      <c r="AB112" s="42">
        <v>0</v>
      </c>
      <c r="AC112" s="42">
        <v>0</v>
      </c>
      <c r="AD112" s="42">
        <v>0</v>
      </c>
      <c r="AE112" s="17">
        <v>0.2</v>
      </c>
      <c r="AF112" s="17"/>
      <c r="AG112" s="2">
        <f t="shared" ref="AG112:AS112" si="424">(C112*$P112)+(R112*$AE112)</f>
        <v>5.84</v>
      </c>
      <c r="AH112" s="2">
        <f t="shared" si="424"/>
        <v>6.44</v>
      </c>
      <c r="AI112" s="2">
        <f t="shared" si="424"/>
        <v>0.8</v>
      </c>
      <c r="AJ112" s="2">
        <f t="shared" si="424"/>
        <v>0.96000000000000008</v>
      </c>
      <c r="AK112" s="2">
        <f t="shared" si="424"/>
        <v>0</v>
      </c>
      <c r="AL112" s="2">
        <f t="shared" si="424"/>
        <v>0.2</v>
      </c>
      <c r="AM112" s="2">
        <f t="shared" si="424"/>
        <v>0</v>
      </c>
      <c r="AN112" s="2">
        <f t="shared" si="424"/>
        <v>0</v>
      </c>
      <c r="AO112" s="2">
        <f t="shared" si="424"/>
        <v>0</v>
      </c>
      <c r="AP112" s="2">
        <f t="shared" si="424"/>
        <v>0</v>
      </c>
      <c r="AQ112" s="2">
        <f t="shared" si="424"/>
        <v>0</v>
      </c>
      <c r="AR112" s="2">
        <f t="shared" si="424"/>
        <v>0</v>
      </c>
      <c r="AS112" s="21">
        <f t="shared" si="424"/>
        <v>0</v>
      </c>
      <c r="AT112" s="34">
        <f t="shared" si="380"/>
        <v>0.32</v>
      </c>
      <c r="AU112" s="35">
        <f>AT112*100</f>
        <v>32</v>
      </c>
      <c r="AV112" s="39" t="s">
        <v>191</v>
      </c>
    </row>
    <row r="113" spans="1:48" s="37" customFormat="1" ht="33" customHeight="1" x14ac:dyDescent="0.25">
      <c r="A113" s="16" t="s">
        <v>207</v>
      </c>
      <c r="B113" s="5" t="s">
        <v>208</v>
      </c>
      <c r="C113" s="5">
        <v>22</v>
      </c>
      <c r="D113" s="5">
        <v>17</v>
      </c>
      <c r="E113" s="5">
        <v>5</v>
      </c>
      <c r="F113" s="5">
        <v>3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17">
        <v>0.12</v>
      </c>
      <c r="Q113" s="44" t="s">
        <v>97</v>
      </c>
      <c r="R113" s="42">
        <v>16</v>
      </c>
      <c r="S113" s="42">
        <v>22</v>
      </c>
      <c r="T113" s="42">
        <v>1</v>
      </c>
      <c r="U113" s="42">
        <v>3</v>
      </c>
      <c r="V113" s="42">
        <v>0</v>
      </c>
      <c r="W113" s="42">
        <v>1</v>
      </c>
      <c r="X113" s="42">
        <v>0</v>
      </c>
      <c r="Y113" s="42">
        <v>0</v>
      </c>
      <c r="Z113" s="42">
        <v>0</v>
      </c>
      <c r="AA113" s="42">
        <v>0</v>
      </c>
      <c r="AB113" s="42">
        <v>0</v>
      </c>
      <c r="AC113" s="42">
        <v>0</v>
      </c>
      <c r="AD113" s="42">
        <v>0</v>
      </c>
      <c r="AE113" s="17">
        <v>0.2</v>
      </c>
      <c r="AF113" s="17"/>
      <c r="AG113" s="2">
        <f t="shared" ref="AG113" si="425">(C113*$P113)+(R113*$AE113)</f>
        <v>5.84</v>
      </c>
      <c r="AH113" s="2">
        <f t="shared" ref="AH113" si="426">(D113*$P113)+(S113*$AE113)</f>
        <v>6.44</v>
      </c>
      <c r="AI113" s="2">
        <f t="shared" ref="AI113" si="427">(E113*$P113)+(T113*$AE113)</f>
        <v>0.8</v>
      </c>
      <c r="AJ113" s="2">
        <f t="shared" ref="AJ113" si="428">(F113*$P113)+(U113*$AE113)</f>
        <v>0.96000000000000008</v>
      </c>
      <c r="AK113" s="2">
        <f t="shared" ref="AK113" si="429">(G113*$P113)+(V113*$AE113)</f>
        <v>0</v>
      </c>
      <c r="AL113" s="2">
        <f t="shared" ref="AL113" si="430">(H113*$P113)+(W113*$AE113)</f>
        <v>0.2</v>
      </c>
      <c r="AM113" s="2">
        <f t="shared" ref="AM113" si="431">(I113*$P113)+(X113*$AE113)</f>
        <v>0</v>
      </c>
      <c r="AN113" s="2">
        <f t="shared" ref="AN113" si="432">(J113*$P113)+(Y113*$AE113)</f>
        <v>0</v>
      </c>
      <c r="AO113" s="2">
        <f t="shared" ref="AO113" si="433">(K113*$P113)+(Z113*$AE113)</f>
        <v>0</v>
      </c>
      <c r="AP113" s="2">
        <f t="shared" ref="AP113" si="434">(L113*$P113)+(AA113*$AE113)</f>
        <v>0</v>
      </c>
      <c r="AQ113" s="2">
        <f t="shared" ref="AQ113" si="435">(M113*$P113)+(AB113*$AE113)</f>
        <v>0</v>
      </c>
      <c r="AR113" s="2">
        <f t="shared" ref="AR113" si="436">(N113*$P113)+(AC113*$AE113)</f>
        <v>0</v>
      </c>
      <c r="AS113" s="21">
        <f t="shared" ref="AS113" si="437">(O113*$P113)+(AD113*$AE113)</f>
        <v>0</v>
      </c>
      <c r="AT113" s="34">
        <f t="shared" si="380"/>
        <v>0.32</v>
      </c>
      <c r="AU113" s="35">
        <f t="shared" ref="AU113" si="438">AT113*100</f>
        <v>32</v>
      </c>
      <c r="AV113" s="39" t="s">
        <v>191</v>
      </c>
    </row>
    <row r="114" spans="1:48" s="37" customFormat="1" ht="33" customHeight="1" x14ac:dyDescent="0.25">
      <c r="A114" s="16" t="s">
        <v>538</v>
      </c>
      <c r="B114" s="5" t="s">
        <v>113</v>
      </c>
      <c r="C114" s="5">
        <v>22</v>
      </c>
      <c r="D114" s="5">
        <v>19</v>
      </c>
      <c r="E114" s="5">
        <v>3</v>
      </c>
      <c r="F114" s="5">
        <v>1</v>
      </c>
      <c r="G114" s="5">
        <v>0</v>
      </c>
      <c r="H114" s="5">
        <v>2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17">
        <v>0.55000000000000004</v>
      </c>
      <c r="Q114" s="45" t="s">
        <v>191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42">
        <v>0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17"/>
      <c r="AG114" s="2">
        <f t="shared" ref="AG114" si="439">(C114*$P114)+(R114*$AE114)</f>
        <v>12.100000000000001</v>
      </c>
      <c r="AH114" s="2">
        <f t="shared" ref="AH114" si="440">(D114*$P114)+(S114*$AE114)</f>
        <v>10.450000000000001</v>
      </c>
      <c r="AI114" s="2">
        <f t="shared" ref="AI114" si="441">(E114*$P114)+(T114*$AE114)</f>
        <v>1.6500000000000001</v>
      </c>
      <c r="AJ114" s="2">
        <f t="shared" ref="AJ114" si="442">(F114*$P114)+(U114*$AE114)</f>
        <v>0.55000000000000004</v>
      </c>
      <c r="AK114" s="2">
        <f t="shared" ref="AK114" si="443">(G114*$P114)+(V114*$AE114)</f>
        <v>0</v>
      </c>
      <c r="AL114" s="2">
        <f t="shared" ref="AL114" si="444">(H114*$P114)+(W114*$AE114)</f>
        <v>1.1000000000000001</v>
      </c>
      <c r="AM114" s="2">
        <f t="shared" ref="AM114" si="445">(I114*$P114)+(X114*$AE114)</f>
        <v>0</v>
      </c>
      <c r="AN114" s="2">
        <f t="shared" ref="AN114" si="446">(J114*$P114)+(Y114*$AE114)</f>
        <v>0</v>
      </c>
      <c r="AO114" s="2">
        <f t="shared" ref="AO114" si="447">(K114*$P114)+(Z114*$AE114)</f>
        <v>0</v>
      </c>
      <c r="AP114" s="2">
        <f t="shared" ref="AP114" si="448">(L114*$P114)+(AA114*$AE114)</f>
        <v>0</v>
      </c>
      <c r="AQ114" s="2">
        <f t="shared" ref="AQ114" si="449">(M114*$P114)+(AB114*$AE114)</f>
        <v>0</v>
      </c>
      <c r="AR114" s="2">
        <f t="shared" ref="AR114" si="450">(N114*$P114)+(AC114*$AE114)</f>
        <v>0</v>
      </c>
      <c r="AS114" s="21">
        <f t="shared" ref="AS114" si="451">(O114*$P114)+(AD114*$AE114)</f>
        <v>0</v>
      </c>
      <c r="AT114" s="34">
        <f t="shared" si="380"/>
        <v>0.55000000000000004</v>
      </c>
      <c r="AU114" s="35">
        <f t="shared" ref="AU114" si="452">AT114*100</f>
        <v>55.000000000000007</v>
      </c>
      <c r="AV114" s="39" t="s">
        <v>191</v>
      </c>
    </row>
    <row r="115" spans="1:48" s="37" customFormat="1" ht="33" customHeight="1" x14ac:dyDescent="0.25">
      <c r="A115" s="16" t="s">
        <v>539</v>
      </c>
      <c r="B115" s="5" t="s">
        <v>113</v>
      </c>
      <c r="C115" s="5">
        <v>22</v>
      </c>
      <c r="D115" s="5">
        <v>19</v>
      </c>
      <c r="E115" s="5">
        <v>3</v>
      </c>
      <c r="F115" s="5">
        <v>1</v>
      </c>
      <c r="G115" s="5">
        <v>0</v>
      </c>
      <c r="H115" s="5">
        <v>2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17">
        <v>0.52</v>
      </c>
      <c r="Q115" s="45" t="s">
        <v>191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2">
        <v>0</v>
      </c>
      <c r="X115" s="42">
        <v>0</v>
      </c>
      <c r="Y115" s="42">
        <v>0</v>
      </c>
      <c r="Z115" s="42">
        <v>0</v>
      </c>
      <c r="AA115" s="42">
        <v>0</v>
      </c>
      <c r="AB115" s="42">
        <v>0</v>
      </c>
      <c r="AC115" s="42">
        <v>0</v>
      </c>
      <c r="AD115" s="42">
        <v>0</v>
      </c>
      <c r="AE115" s="42">
        <v>0</v>
      </c>
      <c r="AF115" s="17"/>
      <c r="AG115" s="2">
        <f t="shared" ref="AG115" si="453">(C115*$P115)+(R115*$AE115)</f>
        <v>11.440000000000001</v>
      </c>
      <c r="AH115" s="2">
        <f t="shared" ref="AH115" si="454">(D115*$P115)+(S115*$AE115)</f>
        <v>9.8800000000000008</v>
      </c>
      <c r="AI115" s="2">
        <f t="shared" ref="AI115" si="455">(E115*$P115)+(T115*$AE115)</f>
        <v>1.56</v>
      </c>
      <c r="AJ115" s="2">
        <f t="shared" ref="AJ115" si="456">(F115*$P115)+(U115*$AE115)</f>
        <v>0.52</v>
      </c>
      <c r="AK115" s="2">
        <f t="shared" ref="AK115" si="457">(G115*$P115)+(V115*$AE115)</f>
        <v>0</v>
      </c>
      <c r="AL115" s="2">
        <f t="shared" ref="AL115" si="458">(H115*$P115)+(W115*$AE115)</f>
        <v>1.04</v>
      </c>
      <c r="AM115" s="2">
        <f t="shared" ref="AM115" si="459">(I115*$P115)+(X115*$AE115)</f>
        <v>0</v>
      </c>
      <c r="AN115" s="2">
        <f t="shared" ref="AN115" si="460">(J115*$P115)+(Y115*$AE115)</f>
        <v>0</v>
      </c>
      <c r="AO115" s="2">
        <f t="shared" ref="AO115" si="461">(K115*$P115)+(Z115*$AE115)</f>
        <v>0</v>
      </c>
      <c r="AP115" s="2">
        <f t="shared" ref="AP115" si="462">(L115*$P115)+(AA115*$AE115)</f>
        <v>0</v>
      </c>
      <c r="AQ115" s="2">
        <f t="shared" ref="AQ115" si="463">(M115*$P115)+(AB115*$AE115)</f>
        <v>0</v>
      </c>
      <c r="AR115" s="2">
        <f t="shared" ref="AR115" si="464">(N115*$P115)+(AC115*$AE115)</f>
        <v>0</v>
      </c>
      <c r="AS115" s="21">
        <f t="shared" ref="AS115" si="465">(O115*$P115)+(AD115*$AE115)</f>
        <v>0</v>
      </c>
      <c r="AT115" s="34">
        <f t="shared" ref="AT115" si="466">P115+AE115</f>
        <v>0.52</v>
      </c>
      <c r="AU115" s="35">
        <f t="shared" ref="AU115" si="467">AT115*100</f>
        <v>52</v>
      </c>
      <c r="AV115" s="39" t="s">
        <v>191</v>
      </c>
    </row>
    <row r="116" spans="1:48" s="37" customFormat="1" ht="33" customHeight="1" x14ac:dyDescent="0.25">
      <c r="A116" s="16" t="s">
        <v>294</v>
      </c>
      <c r="B116" s="5" t="s">
        <v>295</v>
      </c>
      <c r="C116" s="5">
        <v>18</v>
      </c>
      <c r="D116" s="5">
        <v>12</v>
      </c>
      <c r="E116" s="5">
        <v>1</v>
      </c>
      <c r="F116" s="5">
        <v>3</v>
      </c>
      <c r="G116" s="5">
        <v>0</v>
      </c>
      <c r="H116" s="5">
        <v>0</v>
      </c>
      <c r="I116" s="5">
        <v>0</v>
      </c>
      <c r="J116" s="5">
        <v>5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17">
        <v>7.0000000000000007E-2</v>
      </c>
      <c r="Q116" s="45" t="s">
        <v>191</v>
      </c>
      <c r="R116" s="42">
        <v>0</v>
      </c>
      <c r="S116" s="42">
        <v>0</v>
      </c>
      <c r="T116" s="42">
        <v>0</v>
      </c>
      <c r="U116" s="42">
        <v>0</v>
      </c>
      <c r="V116" s="42">
        <v>0</v>
      </c>
      <c r="W116" s="42">
        <v>0</v>
      </c>
      <c r="X116" s="42">
        <v>0</v>
      </c>
      <c r="Y116" s="42">
        <v>0</v>
      </c>
      <c r="Z116" s="42">
        <v>0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17"/>
      <c r="AG116" s="2">
        <f t="shared" ref="AG116:AG118" si="468">(C116*$P116)+(R116*$AE116)</f>
        <v>1.2600000000000002</v>
      </c>
      <c r="AH116" s="2">
        <f t="shared" ref="AH116:AH118" si="469">(D116*$P116)+(S116*$AE116)</f>
        <v>0.84000000000000008</v>
      </c>
      <c r="AI116" s="2">
        <f t="shared" ref="AI116:AI118" si="470">(E116*$P116)+(T116*$AE116)</f>
        <v>7.0000000000000007E-2</v>
      </c>
      <c r="AJ116" s="2">
        <f t="shared" ref="AJ116:AJ118" si="471">(F116*$P116)+(U116*$AE116)</f>
        <v>0.21000000000000002</v>
      </c>
      <c r="AK116" s="2">
        <f t="shared" ref="AK116:AK118" si="472">(G116*$P116)+(V116*$AE116)</f>
        <v>0</v>
      </c>
      <c r="AL116" s="2">
        <f t="shared" ref="AL116:AL118" si="473">(H116*$P116)+(W116*$AE116)</f>
        <v>0</v>
      </c>
      <c r="AM116" s="2">
        <f t="shared" ref="AM116:AM118" si="474">(I116*$P116)+(X116*$AE116)</f>
        <v>0</v>
      </c>
      <c r="AN116" s="2">
        <f t="shared" ref="AN116:AN118" si="475">(J116*$P116)+(Y116*$AE116)</f>
        <v>0.35000000000000003</v>
      </c>
      <c r="AO116" s="2">
        <f t="shared" ref="AO116:AO118" si="476">(K116*$P116)+(Z116*$AE116)</f>
        <v>0</v>
      </c>
      <c r="AP116" s="2">
        <f t="shared" ref="AP116:AP118" si="477">(L116*$P116)+(AA116*$AE116)</f>
        <v>0</v>
      </c>
      <c r="AQ116" s="2">
        <f t="shared" ref="AQ116:AQ118" si="478">(M116*$P116)+(AB116*$AE116)</f>
        <v>0</v>
      </c>
      <c r="AR116" s="2">
        <f t="shared" ref="AR116:AR118" si="479">(N116*$P116)+(AC116*$AE116)</f>
        <v>0</v>
      </c>
      <c r="AS116" s="21">
        <f t="shared" ref="AS116:AS118" si="480">(O116*$P116)+(AD116*$AE116)</f>
        <v>0</v>
      </c>
      <c r="AT116" s="34">
        <f t="shared" ref="AT116:AT123" si="481">P116+AE116</f>
        <v>7.0000000000000007E-2</v>
      </c>
      <c r="AU116" s="35">
        <f t="shared" ref="AU116:AU117" si="482">AT116*100</f>
        <v>7.0000000000000009</v>
      </c>
      <c r="AV116" s="39" t="s">
        <v>296</v>
      </c>
    </row>
    <row r="117" spans="1:48" s="37" customFormat="1" ht="33" customHeight="1" x14ac:dyDescent="0.25">
      <c r="A117" s="16" t="s">
        <v>297</v>
      </c>
      <c r="B117" s="5" t="s">
        <v>298</v>
      </c>
      <c r="C117" s="5">
        <v>10</v>
      </c>
      <c r="D117" s="5">
        <v>8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17">
        <v>0.01</v>
      </c>
      <c r="Q117" s="45" t="s">
        <v>191</v>
      </c>
      <c r="R117" s="42">
        <v>0</v>
      </c>
      <c r="S117" s="42">
        <v>0</v>
      </c>
      <c r="T117" s="42">
        <v>0</v>
      </c>
      <c r="U117" s="42">
        <v>0</v>
      </c>
      <c r="V117" s="42">
        <v>0</v>
      </c>
      <c r="W117" s="42">
        <v>0</v>
      </c>
      <c r="X117" s="42">
        <v>0</v>
      </c>
      <c r="Y117" s="42">
        <v>0</v>
      </c>
      <c r="Z117" s="42">
        <v>0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17"/>
      <c r="AG117" s="2">
        <f t="shared" si="468"/>
        <v>0.1</v>
      </c>
      <c r="AH117" s="2">
        <f t="shared" si="469"/>
        <v>0.08</v>
      </c>
      <c r="AI117" s="2">
        <f t="shared" si="470"/>
        <v>0</v>
      </c>
      <c r="AJ117" s="2">
        <f t="shared" si="471"/>
        <v>0</v>
      </c>
      <c r="AK117" s="2">
        <f t="shared" si="472"/>
        <v>0</v>
      </c>
      <c r="AL117" s="2">
        <f t="shared" si="473"/>
        <v>0</v>
      </c>
      <c r="AM117" s="2">
        <f t="shared" si="474"/>
        <v>0</v>
      </c>
      <c r="AN117" s="2">
        <f t="shared" si="475"/>
        <v>0</v>
      </c>
      <c r="AO117" s="2">
        <f t="shared" si="476"/>
        <v>0</v>
      </c>
      <c r="AP117" s="2">
        <f t="shared" si="477"/>
        <v>0</v>
      </c>
      <c r="AQ117" s="2">
        <f t="shared" si="478"/>
        <v>0</v>
      </c>
      <c r="AR117" s="2">
        <f t="shared" si="479"/>
        <v>0</v>
      </c>
      <c r="AS117" s="21">
        <f t="shared" si="480"/>
        <v>0</v>
      </c>
      <c r="AT117" s="34">
        <f t="shared" si="481"/>
        <v>0.01</v>
      </c>
      <c r="AU117" s="35">
        <f t="shared" si="482"/>
        <v>1</v>
      </c>
      <c r="AV117" s="39" t="s">
        <v>38</v>
      </c>
    </row>
    <row r="118" spans="1:48" s="37" customFormat="1" ht="33" customHeight="1" x14ac:dyDescent="0.25">
      <c r="A118" s="32" t="s">
        <v>299</v>
      </c>
      <c r="B118" s="5" t="s">
        <v>300</v>
      </c>
      <c r="C118" s="5">
        <v>7</v>
      </c>
      <c r="D118" s="5">
        <v>7</v>
      </c>
      <c r="E118" s="5">
        <v>3</v>
      </c>
      <c r="F118" s="5">
        <v>1</v>
      </c>
      <c r="G118" s="5">
        <v>1</v>
      </c>
      <c r="H118" s="5">
        <v>3</v>
      </c>
      <c r="I118" s="5">
        <v>0</v>
      </c>
      <c r="J118" s="5">
        <v>0</v>
      </c>
      <c r="K118" s="5">
        <v>1</v>
      </c>
      <c r="L118" s="5">
        <v>0</v>
      </c>
      <c r="M118" s="5">
        <v>0</v>
      </c>
      <c r="N118" s="5">
        <v>0</v>
      </c>
      <c r="O118" s="5">
        <v>0</v>
      </c>
      <c r="P118" s="17">
        <v>0.39</v>
      </c>
      <c r="Q118" s="42" t="s">
        <v>301</v>
      </c>
      <c r="R118" s="42">
        <v>43</v>
      </c>
      <c r="S118" s="42">
        <v>74</v>
      </c>
      <c r="T118" s="42">
        <v>9</v>
      </c>
      <c r="U118" s="42">
        <v>0</v>
      </c>
      <c r="V118" s="42">
        <v>2</v>
      </c>
      <c r="W118" s="42">
        <v>0</v>
      </c>
      <c r="X118" s="42">
        <v>0</v>
      </c>
      <c r="Y118" s="42">
        <v>0</v>
      </c>
      <c r="Z118" s="42">
        <v>0</v>
      </c>
      <c r="AA118" s="42">
        <v>0</v>
      </c>
      <c r="AB118" s="42">
        <v>0</v>
      </c>
      <c r="AC118" s="42">
        <v>0</v>
      </c>
      <c r="AD118" s="42">
        <v>0</v>
      </c>
      <c r="AE118" s="42">
        <v>0.15</v>
      </c>
      <c r="AF118" s="17"/>
      <c r="AG118" s="2">
        <f t="shared" si="468"/>
        <v>9.18</v>
      </c>
      <c r="AH118" s="2">
        <f t="shared" si="469"/>
        <v>13.83</v>
      </c>
      <c r="AI118" s="2">
        <f t="shared" si="470"/>
        <v>2.5199999999999996</v>
      </c>
      <c r="AJ118" s="2">
        <f t="shared" si="471"/>
        <v>0.39</v>
      </c>
      <c r="AK118" s="2">
        <f t="shared" si="472"/>
        <v>0.69</v>
      </c>
      <c r="AL118" s="2">
        <f t="shared" si="473"/>
        <v>1.17</v>
      </c>
      <c r="AM118" s="2">
        <f t="shared" si="474"/>
        <v>0</v>
      </c>
      <c r="AN118" s="2">
        <f t="shared" si="475"/>
        <v>0</v>
      </c>
      <c r="AO118" s="2">
        <f t="shared" si="476"/>
        <v>0.39</v>
      </c>
      <c r="AP118" s="2">
        <f t="shared" si="477"/>
        <v>0</v>
      </c>
      <c r="AQ118" s="2">
        <f t="shared" si="478"/>
        <v>0</v>
      </c>
      <c r="AR118" s="2">
        <f t="shared" si="479"/>
        <v>0</v>
      </c>
      <c r="AS118" s="21">
        <f t="shared" si="480"/>
        <v>0</v>
      </c>
      <c r="AT118" s="34">
        <f t="shared" si="481"/>
        <v>0.54</v>
      </c>
      <c r="AU118" s="35">
        <f t="shared" ref="AU118" si="483">AT118*100</f>
        <v>54</v>
      </c>
      <c r="AV118" s="39" t="s">
        <v>38</v>
      </c>
    </row>
    <row r="119" spans="1:48" s="37" customFormat="1" ht="33" customHeight="1" x14ac:dyDescent="0.25">
      <c r="A119" s="16" t="s">
        <v>619</v>
      </c>
      <c r="B119" s="5" t="s">
        <v>304</v>
      </c>
      <c r="C119" s="5">
        <v>22</v>
      </c>
      <c r="D119" s="5">
        <v>19</v>
      </c>
      <c r="E119" s="5">
        <v>3</v>
      </c>
      <c r="F119" s="5">
        <v>1</v>
      </c>
      <c r="G119" s="5">
        <v>0</v>
      </c>
      <c r="H119" s="5">
        <v>0</v>
      </c>
      <c r="I119" s="5">
        <v>2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17">
        <v>0.03</v>
      </c>
      <c r="Q119" s="45" t="s">
        <v>191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42">
        <v>0</v>
      </c>
      <c r="X119" s="42">
        <v>0</v>
      </c>
      <c r="Y119" s="42">
        <v>0</v>
      </c>
      <c r="Z119" s="42">
        <v>0</v>
      </c>
      <c r="AA119" s="42">
        <v>0</v>
      </c>
      <c r="AB119" s="42">
        <v>0</v>
      </c>
      <c r="AC119" s="42">
        <v>0</v>
      </c>
      <c r="AD119" s="42">
        <v>0</v>
      </c>
      <c r="AE119" s="42">
        <v>0</v>
      </c>
      <c r="AF119" s="17"/>
      <c r="AG119" s="2">
        <f t="shared" ref="AG119:AS120" si="484">(C119*$P119)+(R119*$AE119)</f>
        <v>0.65999999999999992</v>
      </c>
      <c r="AH119" s="2">
        <f t="shared" si="484"/>
        <v>0.56999999999999995</v>
      </c>
      <c r="AI119" s="2">
        <f t="shared" si="484"/>
        <v>0.09</v>
      </c>
      <c r="AJ119" s="2">
        <f t="shared" si="484"/>
        <v>0.03</v>
      </c>
      <c r="AK119" s="2">
        <f t="shared" si="484"/>
        <v>0</v>
      </c>
      <c r="AL119" s="2">
        <f t="shared" si="484"/>
        <v>0</v>
      </c>
      <c r="AM119" s="2">
        <f t="shared" si="484"/>
        <v>0.06</v>
      </c>
      <c r="AN119" s="2">
        <f t="shared" si="484"/>
        <v>0</v>
      </c>
      <c r="AO119" s="2">
        <f t="shared" si="484"/>
        <v>0</v>
      </c>
      <c r="AP119" s="2">
        <f t="shared" si="484"/>
        <v>0</v>
      </c>
      <c r="AQ119" s="2">
        <f t="shared" si="484"/>
        <v>0</v>
      </c>
      <c r="AR119" s="2">
        <f t="shared" si="484"/>
        <v>0</v>
      </c>
      <c r="AS119" s="21">
        <f t="shared" si="484"/>
        <v>0</v>
      </c>
      <c r="AT119" s="34">
        <f t="shared" si="481"/>
        <v>0.03</v>
      </c>
      <c r="AU119" s="35">
        <f>AT119*100</f>
        <v>3</v>
      </c>
      <c r="AV119" s="38" t="s">
        <v>579</v>
      </c>
    </row>
    <row r="120" spans="1:48" s="37" customFormat="1" ht="33" customHeight="1" x14ac:dyDescent="0.25">
      <c r="A120" s="16" t="s">
        <v>302</v>
      </c>
      <c r="B120" s="5" t="s">
        <v>303</v>
      </c>
      <c r="C120" s="5">
        <v>14</v>
      </c>
      <c r="D120" s="5">
        <v>4</v>
      </c>
      <c r="E120" s="5">
        <v>2</v>
      </c>
      <c r="F120" s="5">
        <v>2</v>
      </c>
      <c r="G120" s="5">
        <v>2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17">
        <v>0.7</v>
      </c>
      <c r="Q120" s="45" t="s">
        <v>191</v>
      </c>
      <c r="R120" s="42">
        <v>0</v>
      </c>
      <c r="S120" s="42">
        <v>0</v>
      </c>
      <c r="T120" s="42">
        <v>0</v>
      </c>
      <c r="U120" s="42">
        <v>0</v>
      </c>
      <c r="V120" s="42">
        <v>0</v>
      </c>
      <c r="W120" s="42">
        <v>0</v>
      </c>
      <c r="X120" s="42">
        <v>0</v>
      </c>
      <c r="Y120" s="42">
        <v>0</v>
      </c>
      <c r="Z120" s="42">
        <v>0</v>
      </c>
      <c r="AA120" s="42">
        <v>0</v>
      </c>
      <c r="AB120" s="42">
        <v>0</v>
      </c>
      <c r="AC120" s="42">
        <v>0</v>
      </c>
      <c r="AD120" s="42">
        <v>0</v>
      </c>
      <c r="AE120" s="42">
        <v>0</v>
      </c>
      <c r="AF120" s="17"/>
      <c r="AG120" s="2">
        <f t="shared" si="484"/>
        <v>9.7999999999999989</v>
      </c>
      <c r="AH120" s="2">
        <f t="shared" si="484"/>
        <v>2.8</v>
      </c>
      <c r="AI120" s="2">
        <f t="shared" si="484"/>
        <v>1.4</v>
      </c>
      <c r="AJ120" s="2">
        <f t="shared" si="484"/>
        <v>1.4</v>
      </c>
      <c r="AK120" s="2">
        <f t="shared" si="484"/>
        <v>1.4</v>
      </c>
      <c r="AL120" s="2">
        <f t="shared" si="484"/>
        <v>0</v>
      </c>
      <c r="AM120" s="2">
        <f t="shared" si="484"/>
        <v>0</v>
      </c>
      <c r="AN120" s="2">
        <f t="shared" si="484"/>
        <v>0</v>
      </c>
      <c r="AO120" s="2">
        <f t="shared" si="484"/>
        <v>0</v>
      </c>
      <c r="AP120" s="2">
        <f t="shared" si="484"/>
        <v>0</v>
      </c>
      <c r="AQ120" s="2">
        <f t="shared" si="484"/>
        <v>0</v>
      </c>
      <c r="AR120" s="2">
        <f t="shared" si="484"/>
        <v>0</v>
      </c>
      <c r="AS120" s="21">
        <f t="shared" si="484"/>
        <v>0</v>
      </c>
      <c r="AT120" s="34">
        <f t="shared" si="481"/>
        <v>0.7</v>
      </c>
      <c r="AU120" s="35">
        <f>AT120*100</f>
        <v>70</v>
      </c>
      <c r="AV120" s="39" t="s">
        <v>30</v>
      </c>
    </row>
    <row r="121" spans="1:48" s="37" customFormat="1" ht="33" customHeight="1" x14ac:dyDescent="0.25">
      <c r="A121" s="16" t="s">
        <v>540</v>
      </c>
      <c r="B121" s="5" t="s">
        <v>304</v>
      </c>
      <c r="C121" s="5">
        <v>22</v>
      </c>
      <c r="D121" s="5">
        <v>19</v>
      </c>
      <c r="E121" s="5">
        <v>3</v>
      </c>
      <c r="F121" s="5">
        <v>1</v>
      </c>
      <c r="G121" s="5">
        <v>0</v>
      </c>
      <c r="H121" s="5">
        <v>0</v>
      </c>
      <c r="I121" s="5">
        <v>2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17">
        <v>2.8000000000000001E-2</v>
      </c>
      <c r="Q121" s="45" t="s">
        <v>191</v>
      </c>
      <c r="R121" s="42">
        <v>0</v>
      </c>
      <c r="S121" s="42">
        <v>0</v>
      </c>
      <c r="T121" s="42">
        <v>0</v>
      </c>
      <c r="U121" s="42">
        <v>0</v>
      </c>
      <c r="V121" s="42">
        <v>0</v>
      </c>
      <c r="W121" s="42">
        <v>0</v>
      </c>
      <c r="X121" s="42">
        <v>0</v>
      </c>
      <c r="Y121" s="42">
        <v>0</v>
      </c>
      <c r="Z121" s="42">
        <v>0</v>
      </c>
      <c r="AA121" s="42">
        <v>0</v>
      </c>
      <c r="AB121" s="42">
        <v>0</v>
      </c>
      <c r="AC121" s="42">
        <v>0</v>
      </c>
      <c r="AD121" s="42">
        <v>0</v>
      </c>
      <c r="AE121" s="42">
        <v>0</v>
      </c>
      <c r="AF121" s="17"/>
      <c r="AG121" s="2">
        <f t="shared" ref="AG121" si="485">(C121*$P121)+(R121*$AE121)</f>
        <v>0.61599999999999999</v>
      </c>
      <c r="AH121" s="2">
        <f t="shared" ref="AH121" si="486">(D121*$P121)+(S121*$AE121)</f>
        <v>0.53200000000000003</v>
      </c>
      <c r="AI121" s="2">
        <f t="shared" ref="AI121" si="487">(E121*$P121)+(T121*$AE121)</f>
        <v>8.4000000000000005E-2</v>
      </c>
      <c r="AJ121" s="2">
        <f t="shared" ref="AJ121" si="488">(F121*$P121)+(U121*$AE121)</f>
        <v>2.8000000000000001E-2</v>
      </c>
      <c r="AK121" s="2">
        <f t="shared" ref="AK121" si="489">(G121*$P121)+(V121*$AE121)</f>
        <v>0</v>
      </c>
      <c r="AL121" s="2">
        <f t="shared" ref="AL121" si="490">(H121*$P121)+(W121*$AE121)</f>
        <v>0</v>
      </c>
      <c r="AM121" s="2">
        <f t="shared" ref="AM121" si="491">(I121*$P121)+(X121*$AE121)</f>
        <v>5.6000000000000001E-2</v>
      </c>
      <c r="AN121" s="2">
        <f t="shared" ref="AN121" si="492">(J121*$P121)+(Y121*$AE121)</f>
        <v>0</v>
      </c>
      <c r="AO121" s="2">
        <f t="shared" ref="AO121" si="493">(K121*$P121)+(Z121*$AE121)</f>
        <v>0</v>
      </c>
      <c r="AP121" s="2">
        <f t="shared" ref="AP121" si="494">(L121*$P121)+(AA121*$AE121)</f>
        <v>0</v>
      </c>
      <c r="AQ121" s="2">
        <f t="shared" ref="AQ121" si="495">(M121*$P121)+(AB121*$AE121)</f>
        <v>0</v>
      </c>
      <c r="AR121" s="2">
        <f t="shared" ref="AR121" si="496">(N121*$P121)+(AC121*$AE121)</f>
        <v>0</v>
      </c>
      <c r="AS121" s="21">
        <f t="shared" ref="AS121" si="497">(O121*$P121)+(AD121*$AE121)</f>
        <v>0</v>
      </c>
      <c r="AT121" s="34">
        <f t="shared" si="481"/>
        <v>2.8000000000000001E-2</v>
      </c>
      <c r="AU121" s="35">
        <f t="shared" ref="AU121" si="498">AT121*100</f>
        <v>2.8000000000000003</v>
      </c>
      <c r="AV121" s="39" t="s">
        <v>541</v>
      </c>
    </row>
    <row r="122" spans="1:48" s="37" customFormat="1" ht="33" customHeight="1" x14ac:dyDescent="0.25">
      <c r="A122" s="49" t="s">
        <v>507</v>
      </c>
      <c r="B122" s="5" t="s">
        <v>508</v>
      </c>
      <c r="C122" s="5">
        <v>22</v>
      </c>
      <c r="D122" s="5">
        <v>19</v>
      </c>
      <c r="E122" s="5">
        <v>3</v>
      </c>
      <c r="F122" s="5">
        <v>1</v>
      </c>
      <c r="G122" s="5">
        <v>0</v>
      </c>
      <c r="H122" s="5">
        <v>0</v>
      </c>
      <c r="I122" s="5">
        <v>2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17">
        <v>0.05</v>
      </c>
      <c r="Q122" s="45" t="s">
        <v>191</v>
      </c>
      <c r="R122" s="42">
        <v>0</v>
      </c>
      <c r="S122" s="42">
        <v>0</v>
      </c>
      <c r="T122" s="42">
        <v>0</v>
      </c>
      <c r="U122" s="42">
        <v>0</v>
      </c>
      <c r="V122" s="42">
        <v>0</v>
      </c>
      <c r="W122" s="42">
        <v>0</v>
      </c>
      <c r="X122" s="42">
        <v>0</v>
      </c>
      <c r="Y122" s="42">
        <v>0</v>
      </c>
      <c r="Z122" s="42">
        <v>0</v>
      </c>
      <c r="AA122" s="42">
        <v>0</v>
      </c>
      <c r="AB122" s="42">
        <v>0</v>
      </c>
      <c r="AC122" s="42">
        <v>0</v>
      </c>
      <c r="AD122" s="42">
        <v>0</v>
      </c>
      <c r="AE122" s="42">
        <v>0</v>
      </c>
      <c r="AF122" s="17"/>
      <c r="AG122" s="2">
        <f t="shared" ref="AG122" si="499">(C122*$P122)+(R122*$AE122)</f>
        <v>1.1000000000000001</v>
      </c>
      <c r="AH122" s="2">
        <f t="shared" ref="AH122" si="500">(D122*$P122)+(S122*$AE122)</f>
        <v>0.95000000000000007</v>
      </c>
      <c r="AI122" s="2">
        <f t="shared" ref="AI122" si="501">(E122*$P122)+(T122*$AE122)</f>
        <v>0.15000000000000002</v>
      </c>
      <c r="AJ122" s="2">
        <f t="shared" ref="AJ122" si="502">(F122*$P122)+(U122*$AE122)</f>
        <v>0.05</v>
      </c>
      <c r="AK122" s="2">
        <f t="shared" ref="AK122" si="503">(G122*$P122)+(V122*$AE122)</f>
        <v>0</v>
      </c>
      <c r="AL122" s="2">
        <f t="shared" ref="AL122" si="504">(H122*$P122)+(W122*$AE122)</f>
        <v>0</v>
      </c>
      <c r="AM122" s="2">
        <f t="shared" ref="AM122" si="505">(I122*$P122)+(X122*$AE122)</f>
        <v>0.1</v>
      </c>
      <c r="AN122" s="2">
        <f t="shared" ref="AN122" si="506">(J122*$P122)+(Y122*$AE122)</f>
        <v>0</v>
      </c>
      <c r="AO122" s="2">
        <f t="shared" ref="AO122" si="507">(K122*$P122)+(Z122*$AE122)</f>
        <v>0</v>
      </c>
      <c r="AP122" s="2">
        <f t="shared" ref="AP122" si="508">(L122*$P122)+(AA122*$AE122)</f>
        <v>0</v>
      </c>
      <c r="AQ122" s="2">
        <f t="shared" ref="AQ122" si="509">(M122*$P122)+(AB122*$AE122)</f>
        <v>0</v>
      </c>
      <c r="AR122" s="2">
        <f t="shared" ref="AR122" si="510">(N122*$P122)+(AC122*$AE122)</f>
        <v>0</v>
      </c>
      <c r="AS122" s="21">
        <f t="shared" ref="AS122" si="511">(O122*$P122)+(AD122*$AE122)</f>
        <v>0</v>
      </c>
      <c r="AT122" s="34">
        <f t="shared" si="481"/>
        <v>0.05</v>
      </c>
      <c r="AU122" s="35">
        <f t="shared" ref="AU122" si="512">AT122*100</f>
        <v>5</v>
      </c>
      <c r="AV122" s="39" t="s">
        <v>191</v>
      </c>
    </row>
    <row r="123" spans="1:48" s="37" customFormat="1" ht="33" customHeight="1" x14ac:dyDescent="0.25">
      <c r="A123" s="16" t="s">
        <v>397</v>
      </c>
      <c r="B123" s="5" t="s">
        <v>304</v>
      </c>
      <c r="C123" s="5">
        <v>22</v>
      </c>
      <c r="D123" s="5">
        <v>19</v>
      </c>
      <c r="E123" s="5">
        <v>3</v>
      </c>
      <c r="F123" s="5">
        <v>1</v>
      </c>
      <c r="G123" s="5">
        <v>0</v>
      </c>
      <c r="H123" s="5">
        <v>0</v>
      </c>
      <c r="I123" s="5">
        <v>2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17">
        <v>0.03</v>
      </c>
      <c r="Q123" s="45" t="s">
        <v>191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v>0</v>
      </c>
      <c r="Z123" s="42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17"/>
      <c r="AG123" s="2">
        <f t="shared" ref="AG123" si="513">(C123*$P123)+(R123*$AE123)</f>
        <v>0.65999999999999992</v>
      </c>
      <c r="AH123" s="2">
        <f t="shared" ref="AH123" si="514">(D123*$P123)+(S123*$AE123)</f>
        <v>0.56999999999999995</v>
      </c>
      <c r="AI123" s="2">
        <f t="shared" ref="AI123" si="515">(E123*$P123)+(T123*$AE123)</f>
        <v>0.09</v>
      </c>
      <c r="AJ123" s="2">
        <f t="shared" ref="AJ123" si="516">(F123*$P123)+(U123*$AE123)</f>
        <v>0.03</v>
      </c>
      <c r="AK123" s="2">
        <f t="shared" ref="AK123" si="517">(G123*$P123)+(V123*$AE123)</f>
        <v>0</v>
      </c>
      <c r="AL123" s="2">
        <f t="shared" ref="AL123" si="518">(H123*$P123)+(W123*$AE123)</f>
        <v>0</v>
      </c>
      <c r="AM123" s="2">
        <f t="shared" ref="AM123" si="519">(I123*$P123)+(X123*$AE123)</f>
        <v>0.06</v>
      </c>
      <c r="AN123" s="2">
        <f t="shared" ref="AN123" si="520">(J123*$P123)+(Y123*$AE123)</f>
        <v>0</v>
      </c>
      <c r="AO123" s="2">
        <f t="shared" ref="AO123" si="521">(K123*$P123)+(Z123*$AE123)</f>
        <v>0</v>
      </c>
      <c r="AP123" s="2">
        <f t="shared" ref="AP123" si="522">(L123*$P123)+(AA123*$AE123)</f>
        <v>0</v>
      </c>
      <c r="AQ123" s="2">
        <f t="shared" ref="AQ123" si="523">(M123*$P123)+(AB123*$AE123)</f>
        <v>0</v>
      </c>
      <c r="AR123" s="2">
        <f t="shared" ref="AR123" si="524">(N123*$P123)+(AC123*$AE123)</f>
        <v>0</v>
      </c>
      <c r="AS123" s="21">
        <f t="shared" ref="AS123" si="525">(O123*$P123)+(AD123*$AE123)</f>
        <v>0</v>
      </c>
      <c r="AT123" s="34">
        <f t="shared" si="481"/>
        <v>0.03</v>
      </c>
      <c r="AU123" s="35">
        <f t="shared" ref="AU123" si="526">AT123*100</f>
        <v>3</v>
      </c>
      <c r="AV123" s="39" t="s">
        <v>191</v>
      </c>
    </row>
    <row r="124" spans="1:48" s="37" customFormat="1" ht="33" customHeight="1" x14ac:dyDescent="0.25">
      <c r="A124" s="16" t="s">
        <v>620</v>
      </c>
      <c r="B124" s="5" t="s">
        <v>621</v>
      </c>
      <c r="C124" s="5">
        <v>9</v>
      </c>
      <c r="D124" s="5">
        <v>11</v>
      </c>
      <c r="E124" s="5">
        <v>3</v>
      </c>
      <c r="F124" s="5">
        <v>1</v>
      </c>
      <c r="G124" s="5">
        <v>1</v>
      </c>
      <c r="H124" s="5">
        <v>3</v>
      </c>
      <c r="I124" s="5">
        <v>0</v>
      </c>
      <c r="J124" s="5">
        <v>0</v>
      </c>
      <c r="K124" s="5">
        <v>1</v>
      </c>
      <c r="L124" s="5">
        <v>0</v>
      </c>
      <c r="M124" s="5">
        <v>0</v>
      </c>
      <c r="N124" s="5">
        <v>0</v>
      </c>
      <c r="O124" s="5">
        <v>0</v>
      </c>
      <c r="P124" s="17">
        <v>0.45</v>
      </c>
      <c r="Q124" s="45" t="s">
        <v>191</v>
      </c>
      <c r="R124" s="42">
        <v>0</v>
      </c>
      <c r="S124" s="42">
        <v>0</v>
      </c>
      <c r="T124" s="42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v>0</v>
      </c>
      <c r="Z124" s="42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17"/>
      <c r="AG124" s="2">
        <f t="shared" ref="AG124" si="527">(C124*$P124)+(R124*$AE124)</f>
        <v>4.05</v>
      </c>
      <c r="AH124" s="2">
        <f t="shared" ref="AH124" si="528">(D124*$P124)+(S124*$AE124)</f>
        <v>4.95</v>
      </c>
      <c r="AI124" s="2">
        <f t="shared" ref="AI124" si="529">(E124*$P124)+(T124*$AE124)</f>
        <v>1.35</v>
      </c>
      <c r="AJ124" s="2">
        <f t="shared" ref="AJ124" si="530">(F124*$P124)+(U124*$AE124)</f>
        <v>0.45</v>
      </c>
      <c r="AK124" s="2">
        <f t="shared" ref="AK124" si="531">(G124*$P124)+(V124*$AE124)</f>
        <v>0.45</v>
      </c>
      <c r="AL124" s="2">
        <f t="shared" ref="AL124" si="532">(H124*$P124)+(W124*$AE124)</f>
        <v>1.35</v>
      </c>
      <c r="AM124" s="2">
        <f t="shared" ref="AM124" si="533">(I124*$P124)+(X124*$AE124)</f>
        <v>0</v>
      </c>
      <c r="AN124" s="2">
        <f t="shared" ref="AN124" si="534">(J124*$P124)+(Y124*$AE124)</f>
        <v>0</v>
      </c>
      <c r="AO124" s="2">
        <f t="shared" ref="AO124" si="535">(K124*$P124)+(Z124*$AE124)</f>
        <v>0.45</v>
      </c>
      <c r="AP124" s="2">
        <f t="shared" ref="AP124" si="536">(L124*$P124)+(AA124*$AE124)</f>
        <v>0</v>
      </c>
      <c r="AQ124" s="2">
        <f t="shared" ref="AQ124" si="537">(M124*$P124)+(AB124*$AE124)</f>
        <v>0</v>
      </c>
      <c r="AR124" s="2">
        <f t="shared" ref="AR124" si="538">(N124*$P124)+(AC124*$AE124)</f>
        <v>0</v>
      </c>
      <c r="AS124" s="21">
        <f t="shared" ref="AS124" si="539">(O124*$P124)+(AD124*$AE124)</f>
        <v>0</v>
      </c>
      <c r="AT124" s="34">
        <f t="shared" ref="AT124" si="540">P124+AE124</f>
        <v>0.45</v>
      </c>
      <c r="AU124" s="35">
        <f t="shared" ref="AU124" si="541">AT124*100</f>
        <v>45</v>
      </c>
      <c r="AV124" s="39" t="s">
        <v>410</v>
      </c>
    </row>
    <row r="125" spans="1:48" s="37" customFormat="1" ht="33" customHeight="1" x14ac:dyDescent="0.25">
      <c r="A125" s="16" t="s">
        <v>93</v>
      </c>
      <c r="B125" s="2" t="s">
        <v>110</v>
      </c>
      <c r="C125" s="2">
        <v>18</v>
      </c>
      <c r="D125" s="2">
        <v>24</v>
      </c>
      <c r="E125" s="2">
        <v>6</v>
      </c>
      <c r="F125" s="2">
        <v>2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17">
        <v>0.36</v>
      </c>
      <c r="Q125" s="45" t="s">
        <v>191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v>0</v>
      </c>
      <c r="Z125" s="42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17"/>
      <c r="AG125" s="2">
        <f t="shared" ref="AG125" si="542">(C125*$P125)+(R125*$AE125)</f>
        <v>6.4799999999999995</v>
      </c>
      <c r="AH125" s="2">
        <f t="shared" ref="AH125" si="543">(D125*$P125)+(S125*$AE125)</f>
        <v>8.64</v>
      </c>
      <c r="AI125" s="2">
        <f t="shared" ref="AI125" si="544">(E125*$P125)+(T125*$AE125)</f>
        <v>2.16</v>
      </c>
      <c r="AJ125" s="2">
        <f t="shared" ref="AJ125" si="545">(F125*$P125)+(U125*$AE125)</f>
        <v>0.72</v>
      </c>
      <c r="AK125" s="2">
        <f t="shared" ref="AK125" si="546">(G125*$P125)+(V125*$AE125)</f>
        <v>0</v>
      </c>
      <c r="AL125" s="2">
        <f t="shared" ref="AL125" si="547">(H125*$P125)+(W125*$AE125)</f>
        <v>0</v>
      </c>
      <c r="AM125" s="2">
        <f t="shared" ref="AM125" si="548">(I125*$P125)+(X125*$AE125)</f>
        <v>0</v>
      </c>
      <c r="AN125" s="2">
        <f t="shared" ref="AN125" si="549">(J125*$P125)+(Y125*$AE125)</f>
        <v>0</v>
      </c>
      <c r="AO125" s="2">
        <f t="shared" ref="AO125" si="550">(K125*$P125)+(Z125*$AE125)</f>
        <v>0</v>
      </c>
      <c r="AP125" s="2">
        <f t="shared" ref="AP125" si="551">(L125*$P125)+(AA125*$AE125)</f>
        <v>0</v>
      </c>
      <c r="AQ125" s="2">
        <f t="shared" ref="AQ125" si="552">(M125*$P125)+(AB125*$AE125)</f>
        <v>0</v>
      </c>
      <c r="AR125" s="2">
        <f t="shared" ref="AR125" si="553">(N125*$P125)+(AC125*$AE125)</f>
        <v>0</v>
      </c>
      <c r="AS125" s="21">
        <f t="shared" ref="AS125" si="554">(O125*$P125)+(AD125*$AE125)</f>
        <v>0</v>
      </c>
      <c r="AT125" s="34">
        <f>P125+AE125</f>
        <v>0.36</v>
      </c>
      <c r="AU125" s="35">
        <f>AT125*100</f>
        <v>36</v>
      </c>
      <c r="AV125" s="39" t="s">
        <v>398</v>
      </c>
    </row>
    <row r="126" spans="1:48" s="37" customFormat="1" ht="33" customHeight="1" x14ac:dyDescent="0.25">
      <c r="A126" s="16" t="s">
        <v>94</v>
      </c>
      <c r="B126" s="5" t="s">
        <v>109</v>
      </c>
      <c r="C126" s="5">
        <v>5</v>
      </c>
      <c r="D126" s="5">
        <v>12</v>
      </c>
      <c r="E126" s="5">
        <v>3</v>
      </c>
      <c r="F126" s="5">
        <v>1</v>
      </c>
      <c r="G126" s="5">
        <v>2</v>
      </c>
      <c r="H126" s="5">
        <v>0</v>
      </c>
      <c r="I126" s="5">
        <v>0</v>
      </c>
      <c r="J126" s="5">
        <v>0</v>
      </c>
      <c r="K126" s="5">
        <v>1</v>
      </c>
      <c r="L126" s="5">
        <v>0</v>
      </c>
      <c r="M126" s="5">
        <v>0</v>
      </c>
      <c r="N126" s="5">
        <v>0</v>
      </c>
      <c r="O126" s="5">
        <v>0</v>
      </c>
      <c r="P126" s="17">
        <v>0.39</v>
      </c>
      <c r="Q126" s="45" t="s">
        <v>191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17"/>
      <c r="AG126" s="2">
        <f t="shared" ref="AG126" si="555">(C126*$P126)+(R126*$AE126)</f>
        <v>1.9500000000000002</v>
      </c>
      <c r="AH126" s="2">
        <f t="shared" ref="AH126" si="556">(D126*$P126)+(S126*$AE126)</f>
        <v>4.68</v>
      </c>
      <c r="AI126" s="2">
        <f t="shared" ref="AI126" si="557">(E126*$P126)+(T126*$AE126)</f>
        <v>1.17</v>
      </c>
      <c r="AJ126" s="2">
        <f t="shared" ref="AJ126" si="558">(F126*$P126)+(U126*$AE126)</f>
        <v>0.39</v>
      </c>
      <c r="AK126" s="2">
        <f t="shared" ref="AK126" si="559">(G126*$P126)+(V126*$AE126)</f>
        <v>0.78</v>
      </c>
      <c r="AL126" s="2">
        <f t="shared" ref="AL126" si="560">(H126*$P126)+(W126*$AE126)</f>
        <v>0</v>
      </c>
      <c r="AM126" s="2">
        <f t="shared" ref="AM126" si="561">(I126*$P126)+(X126*$AE126)</f>
        <v>0</v>
      </c>
      <c r="AN126" s="2">
        <f t="shared" ref="AN126" si="562">(J126*$P126)+(Y126*$AE126)</f>
        <v>0</v>
      </c>
      <c r="AO126" s="2">
        <f t="shared" ref="AO126" si="563">(K126*$P126)+(Z126*$AE126)</f>
        <v>0.39</v>
      </c>
      <c r="AP126" s="2">
        <f t="shared" ref="AP126" si="564">(L126*$P126)+(AA126*$AE126)</f>
        <v>0</v>
      </c>
      <c r="AQ126" s="2">
        <f t="shared" ref="AQ126" si="565">(M126*$P126)+(AB126*$AE126)</f>
        <v>0</v>
      </c>
      <c r="AR126" s="2">
        <f t="shared" ref="AR126" si="566">(N126*$P126)+(AC126*$AE126)</f>
        <v>0</v>
      </c>
      <c r="AS126" s="21">
        <f t="shared" ref="AS126" si="567">(O126*$P126)+(AD126*$AE126)</f>
        <v>0</v>
      </c>
      <c r="AT126" s="34">
        <f>P126+AE126</f>
        <v>0.39</v>
      </c>
      <c r="AU126" s="35">
        <f>AT126*100</f>
        <v>39</v>
      </c>
      <c r="AV126" s="38" t="s">
        <v>108</v>
      </c>
    </row>
    <row r="127" spans="1:48" s="37" customFormat="1" ht="33" customHeight="1" x14ac:dyDescent="0.25">
      <c r="A127" s="16" t="s">
        <v>622</v>
      </c>
      <c r="B127" s="5" t="s">
        <v>105</v>
      </c>
      <c r="C127" s="5">
        <v>19</v>
      </c>
      <c r="D127" s="5">
        <v>17</v>
      </c>
      <c r="E127" s="5">
        <v>3</v>
      </c>
      <c r="F127" s="5">
        <v>3</v>
      </c>
      <c r="G127" s="5">
        <v>0</v>
      </c>
      <c r="H127" s="5">
        <v>2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17">
        <v>0.26</v>
      </c>
      <c r="Q127" s="45" t="s">
        <v>191</v>
      </c>
      <c r="R127" s="42">
        <v>0</v>
      </c>
      <c r="S127" s="42">
        <v>0</v>
      </c>
      <c r="T127" s="42">
        <v>0</v>
      </c>
      <c r="U127" s="42">
        <v>0</v>
      </c>
      <c r="V127" s="42">
        <v>0</v>
      </c>
      <c r="W127" s="42">
        <v>0</v>
      </c>
      <c r="X127" s="42">
        <v>0</v>
      </c>
      <c r="Y127" s="42">
        <v>0</v>
      </c>
      <c r="Z127" s="42">
        <v>0</v>
      </c>
      <c r="AA127" s="42">
        <v>0</v>
      </c>
      <c r="AB127" s="42">
        <v>0</v>
      </c>
      <c r="AC127" s="42">
        <v>0</v>
      </c>
      <c r="AD127" s="42">
        <v>0</v>
      </c>
      <c r="AE127" s="42">
        <v>0</v>
      </c>
      <c r="AF127" s="17"/>
      <c r="AG127" s="2">
        <f t="shared" ref="AG127" si="568">(C127*$P127)+(R127*$AE127)</f>
        <v>4.9400000000000004</v>
      </c>
      <c r="AH127" s="2">
        <f t="shared" ref="AH127" si="569">(D127*$P127)+(S127*$AE127)</f>
        <v>4.42</v>
      </c>
      <c r="AI127" s="2">
        <f t="shared" ref="AI127" si="570">(E127*$P127)+(T127*$AE127)</f>
        <v>0.78</v>
      </c>
      <c r="AJ127" s="2">
        <f t="shared" ref="AJ127" si="571">(F127*$P127)+(U127*$AE127)</f>
        <v>0.78</v>
      </c>
      <c r="AK127" s="2">
        <f t="shared" ref="AK127" si="572">(G127*$P127)+(V127*$AE127)</f>
        <v>0</v>
      </c>
      <c r="AL127" s="2">
        <f t="shared" ref="AL127" si="573">(H127*$P127)+(W127*$AE127)</f>
        <v>0.52</v>
      </c>
      <c r="AM127" s="2">
        <f t="shared" ref="AM127" si="574">(I127*$P127)+(X127*$AE127)</f>
        <v>0</v>
      </c>
      <c r="AN127" s="2">
        <f t="shared" ref="AN127" si="575">(J127*$P127)+(Y127*$AE127)</f>
        <v>0</v>
      </c>
      <c r="AO127" s="2">
        <f t="shared" ref="AO127" si="576">(K127*$P127)+(Z127*$AE127)</f>
        <v>0</v>
      </c>
      <c r="AP127" s="2">
        <f t="shared" ref="AP127" si="577">(L127*$P127)+(AA127*$AE127)</f>
        <v>0</v>
      </c>
      <c r="AQ127" s="2">
        <f t="shared" ref="AQ127" si="578">(M127*$P127)+(AB127*$AE127)</f>
        <v>0</v>
      </c>
      <c r="AR127" s="2">
        <f t="shared" ref="AR127" si="579">(N127*$P127)+(AC127*$AE127)</f>
        <v>0</v>
      </c>
      <c r="AS127" s="21">
        <f t="shared" ref="AS127" si="580">(O127*$P127)+(AD127*$AE127)</f>
        <v>0</v>
      </c>
      <c r="AT127" s="34">
        <f t="shared" ref="AT127" si="581">P127+AE127</f>
        <v>0.26</v>
      </c>
      <c r="AU127" s="35">
        <f t="shared" ref="AU127" si="582">AT127*100</f>
        <v>26</v>
      </c>
      <c r="AV127" s="38" t="s">
        <v>623</v>
      </c>
    </row>
    <row r="128" spans="1:48" s="37" customFormat="1" ht="33" customHeight="1" x14ac:dyDescent="0.25">
      <c r="A128" s="16" t="s">
        <v>727</v>
      </c>
      <c r="B128" s="5" t="s">
        <v>105</v>
      </c>
      <c r="C128" s="5">
        <v>19</v>
      </c>
      <c r="D128" s="5">
        <v>17</v>
      </c>
      <c r="E128" s="5">
        <v>3</v>
      </c>
      <c r="F128" s="5">
        <v>3</v>
      </c>
      <c r="G128" s="5">
        <v>0</v>
      </c>
      <c r="H128" s="5">
        <v>2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17">
        <v>0.03</v>
      </c>
      <c r="Q128" s="45" t="s">
        <v>191</v>
      </c>
      <c r="R128" s="42">
        <v>0</v>
      </c>
      <c r="S128" s="42">
        <v>0</v>
      </c>
      <c r="T128" s="42">
        <v>0</v>
      </c>
      <c r="U128" s="42">
        <v>0</v>
      </c>
      <c r="V128" s="42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0</v>
      </c>
      <c r="AB128" s="42">
        <v>0</v>
      </c>
      <c r="AC128" s="42">
        <v>0</v>
      </c>
      <c r="AD128" s="42">
        <v>0</v>
      </c>
      <c r="AE128" s="42">
        <v>0</v>
      </c>
      <c r="AF128" s="17"/>
      <c r="AG128" s="2">
        <f t="shared" ref="AG128" si="583">(C128*$P128)+(R128*$AE128)</f>
        <v>0.56999999999999995</v>
      </c>
      <c r="AH128" s="2">
        <f t="shared" ref="AH128" si="584">(D128*$P128)+(S128*$AE128)</f>
        <v>0.51</v>
      </c>
      <c r="AI128" s="2">
        <f t="shared" ref="AI128" si="585">(E128*$P128)+(T128*$AE128)</f>
        <v>0.09</v>
      </c>
      <c r="AJ128" s="2">
        <f t="shared" ref="AJ128" si="586">(F128*$P128)+(U128*$AE128)</f>
        <v>0.09</v>
      </c>
      <c r="AK128" s="2">
        <f t="shared" ref="AK128" si="587">(G128*$P128)+(V128*$AE128)</f>
        <v>0</v>
      </c>
      <c r="AL128" s="2">
        <f t="shared" ref="AL128" si="588">(H128*$P128)+(W128*$AE128)</f>
        <v>0.06</v>
      </c>
      <c r="AM128" s="2">
        <f t="shared" ref="AM128" si="589">(I128*$P128)+(X128*$AE128)</f>
        <v>0</v>
      </c>
      <c r="AN128" s="2">
        <f t="shared" ref="AN128" si="590">(J128*$P128)+(Y128*$AE128)</f>
        <v>0</v>
      </c>
      <c r="AO128" s="2">
        <f t="shared" ref="AO128" si="591">(K128*$P128)+(Z128*$AE128)</f>
        <v>0</v>
      </c>
      <c r="AP128" s="2">
        <f t="shared" ref="AP128" si="592">(L128*$P128)+(AA128*$AE128)</f>
        <v>0</v>
      </c>
      <c r="AQ128" s="2">
        <f t="shared" ref="AQ128" si="593">(M128*$P128)+(AB128*$AE128)</f>
        <v>0</v>
      </c>
      <c r="AR128" s="2">
        <f t="shared" ref="AR128" si="594">(N128*$P128)+(AC128*$AE128)</f>
        <v>0</v>
      </c>
      <c r="AS128" s="21">
        <f t="shared" ref="AS128" si="595">(O128*$P128)+(AD128*$AE128)</f>
        <v>0</v>
      </c>
      <c r="AT128" s="34">
        <f t="shared" ref="AT128" si="596">P128+AE128</f>
        <v>0.03</v>
      </c>
      <c r="AU128" s="35">
        <f t="shared" ref="AU128" si="597">AT128*100</f>
        <v>3</v>
      </c>
      <c r="AV128" s="39" t="s">
        <v>191</v>
      </c>
    </row>
    <row r="129" spans="1:48" s="37" customFormat="1" ht="33" customHeight="1" x14ac:dyDescent="0.25">
      <c r="A129" s="16" t="s">
        <v>140</v>
      </c>
      <c r="B129" s="2" t="s">
        <v>173</v>
      </c>
      <c r="C129" s="2">
        <v>15</v>
      </c>
      <c r="D129" s="2">
        <v>22</v>
      </c>
      <c r="E129" s="2">
        <v>2</v>
      </c>
      <c r="F129" s="2">
        <v>1</v>
      </c>
      <c r="G129" s="2">
        <v>0</v>
      </c>
      <c r="H129" s="2">
        <v>1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17">
        <v>0.9</v>
      </c>
      <c r="Q129" s="45" t="s">
        <v>191</v>
      </c>
      <c r="R129" s="42">
        <v>0</v>
      </c>
      <c r="S129" s="42">
        <v>0</v>
      </c>
      <c r="T129" s="42">
        <v>0</v>
      </c>
      <c r="U129" s="42">
        <v>0</v>
      </c>
      <c r="V129" s="42">
        <v>0</v>
      </c>
      <c r="W129" s="42">
        <v>0</v>
      </c>
      <c r="X129" s="42">
        <v>0</v>
      </c>
      <c r="Y129" s="42">
        <v>0</v>
      </c>
      <c r="Z129" s="42">
        <v>0</v>
      </c>
      <c r="AA129" s="42">
        <v>0</v>
      </c>
      <c r="AB129" s="42">
        <v>0</v>
      </c>
      <c r="AC129" s="42">
        <v>0</v>
      </c>
      <c r="AD129" s="42">
        <v>0</v>
      </c>
      <c r="AE129" s="42">
        <v>0</v>
      </c>
      <c r="AF129" s="17"/>
      <c r="AG129" s="2">
        <f t="shared" ref="AG129:AS129" si="598">(C129*$P129)+(R129*$AE129)</f>
        <v>13.5</v>
      </c>
      <c r="AH129" s="2">
        <f t="shared" si="598"/>
        <v>19.8</v>
      </c>
      <c r="AI129" s="2">
        <f t="shared" si="598"/>
        <v>1.8</v>
      </c>
      <c r="AJ129" s="2">
        <f t="shared" si="598"/>
        <v>0.9</v>
      </c>
      <c r="AK129" s="2">
        <f t="shared" si="598"/>
        <v>0</v>
      </c>
      <c r="AL129" s="2">
        <f t="shared" si="598"/>
        <v>0.9</v>
      </c>
      <c r="AM129" s="2">
        <f t="shared" si="598"/>
        <v>0</v>
      </c>
      <c r="AN129" s="2">
        <f t="shared" si="598"/>
        <v>0</v>
      </c>
      <c r="AO129" s="2">
        <f t="shared" si="598"/>
        <v>0</v>
      </c>
      <c r="AP129" s="2">
        <f t="shared" si="598"/>
        <v>0</v>
      </c>
      <c r="AQ129" s="2">
        <f t="shared" si="598"/>
        <v>0</v>
      </c>
      <c r="AR129" s="2">
        <f t="shared" si="598"/>
        <v>0</v>
      </c>
      <c r="AS129" s="2">
        <f t="shared" si="598"/>
        <v>0</v>
      </c>
      <c r="AT129" s="34">
        <f>P129+AE129</f>
        <v>0.9</v>
      </c>
      <c r="AU129" s="35">
        <f>AT129*100</f>
        <v>90</v>
      </c>
      <c r="AV129" s="39" t="s">
        <v>191</v>
      </c>
    </row>
    <row r="130" spans="1:48" s="37" customFormat="1" ht="33" customHeight="1" x14ac:dyDescent="0.25">
      <c r="A130" s="16" t="s">
        <v>728</v>
      </c>
      <c r="B130" s="2" t="s">
        <v>105</v>
      </c>
      <c r="C130" s="2">
        <v>19</v>
      </c>
      <c r="D130" s="2">
        <v>17</v>
      </c>
      <c r="E130" s="2">
        <v>3</v>
      </c>
      <c r="F130" s="2">
        <v>3</v>
      </c>
      <c r="G130" s="2">
        <v>0</v>
      </c>
      <c r="H130" s="2">
        <v>2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17">
        <v>0.06</v>
      </c>
      <c r="Q130" s="45" t="s">
        <v>191</v>
      </c>
      <c r="R130" s="42">
        <v>0</v>
      </c>
      <c r="S130" s="42">
        <v>0</v>
      </c>
      <c r="T130" s="42">
        <v>0</v>
      </c>
      <c r="U130" s="42">
        <v>0</v>
      </c>
      <c r="V130" s="42">
        <v>0</v>
      </c>
      <c r="W130" s="42">
        <v>0</v>
      </c>
      <c r="X130" s="42">
        <v>0</v>
      </c>
      <c r="Y130" s="42">
        <v>0</v>
      </c>
      <c r="Z130" s="42">
        <v>0</v>
      </c>
      <c r="AA130" s="42">
        <v>0</v>
      </c>
      <c r="AB130" s="42">
        <v>0</v>
      </c>
      <c r="AC130" s="42">
        <v>0</v>
      </c>
      <c r="AD130" s="42">
        <v>0</v>
      </c>
      <c r="AE130" s="42">
        <v>0</v>
      </c>
      <c r="AF130" s="17"/>
      <c r="AG130" s="2">
        <f t="shared" ref="AG130" si="599">(C130*$P130)+(R130*$AE130)</f>
        <v>1.1399999999999999</v>
      </c>
      <c r="AH130" s="2">
        <f t="shared" ref="AH130" si="600">(D130*$P130)+(S130*$AE130)</f>
        <v>1.02</v>
      </c>
      <c r="AI130" s="2">
        <f t="shared" ref="AI130" si="601">(E130*$P130)+(T130*$AE130)</f>
        <v>0.18</v>
      </c>
      <c r="AJ130" s="2">
        <f t="shared" ref="AJ130" si="602">(F130*$P130)+(U130*$AE130)</f>
        <v>0.18</v>
      </c>
      <c r="AK130" s="2">
        <f t="shared" ref="AK130" si="603">(G130*$P130)+(V130*$AE130)</f>
        <v>0</v>
      </c>
      <c r="AL130" s="2">
        <f t="shared" ref="AL130" si="604">(H130*$P130)+(W130*$AE130)</f>
        <v>0.12</v>
      </c>
      <c r="AM130" s="2">
        <f t="shared" ref="AM130" si="605">(I130*$P130)+(X130*$AE130)</f>
        <v>0</v>
      </c>
      <c r="AN130" s="2">
        <f t="shared" ref="AN130" si="606">(J130*$P130)+(Y130*$AE130)</f>
        <v>0</v>
      </c>
      <c r="AO130" s="2">
        <f t="shared" ref="AO130" si="607">(K130*$P130)+(Z130*$AE130)</f>
        <v>0</v>
      </c>
      <c r="AP130" s="2">
        <f t="shared" ref="AP130" si="608">(L130*$P130)+(AA130*$AE130)</f>
        <v>0</v>
      </c>
      <c r="AQ130" s="2">
        <f t="shared" ref="AQ130" si="609">(M130*$P130)+(AB130*$AE130)</f>
        <v>0</v>
      </c>
      <c r="AR130" s="2">
        <f t="shared" ref="AR130" si="610">(N130*$P130)+(AC130*$AE130)</f>
        <v>0</v>
      </c>
      <c r="AS130" s="2">
        <f t="shared" ref="AS130" si="611">(O130*$P130)+(AD130*$AE130)</f>
        <v>0</v>
      </c>
      <c r="AT130" s="34">
        <f t="shared" ref="AT130" si="612">P130+AE130</f>
        <v>0.06</v>
      </c>
      <c r="AU130" s="35">
        <f t="shared" ref="AU130" si="613">AT130*100</f>
        <v>6</v>
      </c>
      <c r="AV130" s="39" t="s">
        <v>191</v>
      </c>
    </row>
    <row r="131" spans="1:48" s="37" customFormat="1" ht="33" customHeight="1" x14ac:dyDescent="0.25">
      <c r="A131" s="16" t="s">
        <v>72</v>
      </c>
      <c r="B131" s="2" t="s">
        <v>111</v>
      </c>
      <c r="C131" s="2">
        <v>8</v>
      </c>
      <c r="D131" s="2">
        <v>14</v>
      </c>
      <c r="E131" s="2">
        <v>1</v>
      </c>
      <c r="F131" s="2">
        <v>4</v>
      </c>
      <c r="G131" s="2">
        <v>1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17">
        <v>0.7</v>
      </c>
      <c r="Q131" s="45" t="s">
        <v>191</v>
      </c>
      <c r="R131" s="42">
        <v>0</v>
      </c>
      <c r="S131" s="42">
        <v>0</v>
      </c>
      <c r="T131" s="42">
        <v>0</v>
      </c>
      <c r="U131" s="42">
        <v>0</v>
      </c>
      <c r="V131" s="42">
        <v>0</v>
      </c>
      <c r="W131" s="42">
        <v>0</v>
      </c>
      <c r="X131" s="42">
        <v>0</v>
      </c>
      <c r="Y131" s="42">
        <v>0</v>
      </c>
      <c r="Z131" s="42">
        <v>0</v>
      </c>
      <c r="AA131" s="42">
        <v>0</v>
      </c>
      <c r="AB131" s="42">
        <v>0</v>
      </c>
      <c r="AC131" s="42">
        <v>0</v>
      </c>
      <c r="AD131" s="42">
        <v>0</v>
      </c>
      <c r="AE131" s="42">
        <v>0</v>
      </c>
      <c r="AF131" s="17"/>
      <c r="AG131" s="2">
        <f t="shared" ref="AG131:AS131" si="614">(C131*$P131)+(R131*$AE131)</f>
        <v>5.6</v>
      </c>
      <c r="AH131" s="2">
        <f t="shared" si="614"/>
        <v>9.7999999999999989</v>
      </c>
      <c r="AI131" s="2">
        <f t="shared" si="614"/>
        <v>0.7</v>
      </c>
      <c r="AJ131" s="2">
        <f t="shared" si="614"/>
        <v>2.8</v>
      </c>
      <c r="AK131" s="2">
        <f t="shared" si="614"/>
        <v>0.7</v>
      </c>
      <c r="AL131" s="2">
        <f t="shared" si="614"/>
        <v>0</v>
      </c>
      <c r="AM131" s="2">
        <f t="shared" si="614"/>
        <v>0</v>
      </c>
      <c r="AN131" s="2">
        <f t="shared" si="614"/>
        <v>0</v>
      </c>
      <c r="AO131" s="2">
        <f t="shared" si="614"/>
        <v>0</v>
      </c>
      <c r="AP131" s="2">
        <f t="shared" si="614"/>
        <v>0</v>
      </c>
      <c r="AQ131" s="2">
        <f t="shared" si="614"/>
        <v>0</v>
      </c>
      <c r="AR131" s="2">
        <f t="shared" si="614"/>
        <v>0</v>
      </c>
      <c r="AS131" s="21">
        <f t="shared" si="614"/>
        <v>0</v>
      </c>
      <c r="AT131" s="34">
        <f>P131+AE131</f>
        <v>0.7</v>
      </c>
      <c r="AU131" s="35">
        <f>AT131*100</f>
        <v>70</v>
      </c>
      <c r="AV131" s="38" t="s">
        <v>209</v>
      </c>
    </row>
    <row r="132" spans="1:48" s="37" customFormat="1" ht="33" customHeight="1" x14ac:dyDescent="0.25">
      <c r="A132" s="16" t="s">
        <v>287</v>
      </c>
      <c r="B132" s="2" t="s">
        <v>104</v>
      </c>
      <c r="C132" s="2">
        <v>15</v>
      </c>
      <c r="D132" s="2">
        <v>22</v>
      </c>
      <c r="E132" s="2">
        <v>2</v>
      </c>
      <c r="F132" s="2">
        <v>1</v>
      </c>
      <c r="G132" s="2">
        <v>0</v>
      </c>
      <c r="H132" s="2">
        <v>1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17">
        <v>0.9</v>
      </c>
      <c r="Q132" s="46" t="s">
        <v>238</v>
      </c>
      <c r="R132" s="42">
        <v>32</v>
      </c>
      <c r="S132" s="42">
        <v>28</v>
      </c>
      <c r="T132" s="42">
        <v>2</v>
      </c>
      <c r="U132" s="42">
        <v>0</v>
      </c>
      <c r="V132" s="42">
        <v>2</v>
      </c>
      <c r="W132" s="42">
        <v>0</v>
      </c>
      <c r="X132" s="42">
        <v>0</v>
      </c>
      <c r="Y132" s="42">
        <v>0</v>
      </c>
      <c r="Z132" s="42">
        <v>0</v>
      </c>
      <c r="AA132" s="42">
        <v>0</v>
      </c>
      <c r="AB132" s="42">
        <v>0</v>
      </c>
      <c r="AC132" s="42">
        <v>0</v>
      </c>
      <c r="AD132" s="42">
        <v>0</v>
      </c>
      <c r="AE132" s="42">
        <v>0.1</v>
      </c>
      <c r="AF132" s="17"/>
      <c r="AG132" s="2">
        <f t="shared" ref="AG132:AG133" si="615">(C132*$P132)+(R132*$AE132)</f>
        <v>16.7</v>
      </c>
      <c r="AH132" s="2">
        <f t="shared" ref="AH132:AH133" si="616">(D132*$P132)+(S132*$AE132)</f>
        <v>22.6</v>
      </c>
      <c r="AI132" s="2">
        <f t="shared" ref="AI132:AI133" si="617">(E132*$P132)+(T132*$AE132)</f>
        <v>2</v>
      </c>
      <c r="AJ132" s="2">
        <f t="shared" ref="AJ132:AJ133" si="618">(F132*$P132)+(U132*$AE132)</f>
        <v>0.9</v>
      </c>
      <c r="AK132" s="2">
        <f t="shared" ref="AK132:AK133" si="619">(G132*$P132)+(V132*$AE132)</f>
        <v>0.2</v>
      </c>
      <c r="AL132" s="2">
        <f t="shared" ref="AL132:AL133" si="620">(H132*$P132)+(W132*$AE132)</f>
        <v>0.9</v>
      </c>
      <c r="AM132" s="2">
        <f t="shared" ref="AM132:AM133" si="621">(I132*$P132)+(X132*$AE132)</f>
        <v>0</v>
      </c>
      <c r="AN132" s="2">
        <f t="shared" ref="AN132:AN133" si="622">(J132*$P132)+(Y132*$AE132)</f>
        <v>0</v>
      </c>
      <c r="AO132" s="2">
        <f t="shared" ref="AO132:AO133" si="623">(K132*$P132)+(Z132*$AE132)</f>
        <v>0</v>
      </c>
      <c r="AP132" s="2">
        <f t="shared" ref="AP132:AP133" si="624">(L132*$P132)+(AA132*$AE132)</f>
        <v>0</v>
      </c>
      <c r="AQ132" s="2">
        <f t="shared" ref="AQ132:AQ133" si="625">(M132*$P132)+(AB132*$AE132)</f>
        <v>0</v>
      </c>
      <c r="AR132" s="2">
        <f t="shared" ref="AR132:AR133" si="626">(N132*$P132)+(AC132*$AE132)</f>
        <v>0</v>
      </c>
      <c r="AS132" s="21">
        <f t="shared" ref="AS132:AS133" si="627">(O132*$P132)+(AD132*$AE132)</f>
        <v>0</v>
      </c>
      <c r="AT132" s="34">
        <f>P132+AE132</f>
        <v>1</v>
      </c>
      <c r="AU132" s="35">
        <f t="shared" ref="AU132:AU133" si="628">AT132*100</f>
        <v>100</v>
      </c>
      <c r="AV132" s="39" t="s">
        <v>191</v>
      </c>
    </row>
    <row r="133" spans="1:48" s="37" customFormat="1" ht="33" customHeight="1" x14ac:dyDescent="0.25">
      <c r="A133" s="16" t="s">
        <v>729</v>
      </c>
      <c r="B133" s="2" t="s">
        <v>178</v>
      </c>
      <c r="C133" s="2">
        <v>8</v>
      </c>
      <c r="D133" s="2">
        <v>10</v>
      </c>
      <c r="E133" s="2">
        <v>3</v>
      </c>
      <c r="F133" s="2">
        <v>5</v>
      </c>
      <c r="G133" s="2">
        <v>1</v>
      </c>
      <c r="H133" s="2">
        <v>1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17">
        <v>0.03</v>
      </c>
      <c r="Q133" s="46" t="s">
        <v>177</v>
      </c>
      <c r="R133" s="42">
        <v>23</v>
      </c>
      <c r="S133" s="42">
        <v>19</v>
      </c>
      <c r="T133" s="42">
        <v>3</v>
      </c>
      <c r="U133" s="42">
        <v>1</v>
      </c>
      <c r="V133" s="42">
        <v>0</v>
      </c>
      <c r="W133" s="42">
        <v>1</v>
      </c>
      <c r="X133" s="42">
        <v>0</v>
      </c>
      <c r="Y133" s="42">
        <v>3</v>
      </c>
      <c r="Z133" s="42">
        <v>0</v>
      </c>
      <c r="AA133" s="42">
        <v>0</v>
      </c>
      <c r="AB133" s="42">
        <v>0</v>
      </c>
      <c r="AC133" s="42">
        <v>0</v>
      </c>
      <c r="AD133" s="42">
        <v>0</v>
      </c>
      <c r="AE133" s="42">
        <v>0.02</v>
      </c>
      <c r="AF133" s="17"/>
      <c r="AG133" s="2">
        <f t="shared" si="615"/>
        <v>0.7</v>
      </c>
      <c r="AH133" s="2">
        <f t="shared" si="616"/>
        <v>0.67999999999999994</v>
      </c>
      <c r="AI133" s="2">
        <f t="shared" si="617"/>
        <v>0.15</v>
      </c>
      <c r="AJ133" s="2">
        <f t="shared" si="618"/>
        <v>0.16999999999999998</v>
      </c>
      <c r="AK133" s="2">
        <f t="shared" si="619"/>
        <v>0.03</v>
      </c>
      <c r="AL133" s="2">
        <f t="shared" si="620"/>
        <v>0.05</v>
      </c>
      <c r="AM133" s="2">
        <f t="shared" si="621"/>
        <v>0</v>
      </c>
      <c r="AN133" s="2">
        <f t="shared" si="622"/>
        <v>0.06</v>
      </c>
      <c r="AO133" s="2">
        <f t="shared" si="623"/>
        <v>0</v>
      </c>
      <c r="AP133" s="2">
        <f t="shared" si="624"/>
        <v>0</v>
      </c>
      <c r="AQ133" s="2">
        <f t="shared" si="625"/>
        <v>0</v>
      </c>
      <c r="AR133" s="2">
        <f t="shared" si="626"/>
        <v>0</v>
      </c>
      <c r="AS133" s="21">
        <f t="shared" si="627"/>
        <v>0</v>
      </c>
      <c r="AT133" s="34">
        <f>P133+AE133</f>
        <v>0.05</v>
      </c>
      <c r="AU133" s="35">
        <f t="shared" si="628"/>
        <v>5</v>
      </c>
      <c r="AV133" s="39" t="s">
        <v>191</v>
      </c>
    </row>
    <row r="134" spans="1:48" s="37" customFormat="1" ht="33" customHeight="1" x14ac:dyDescent="0.25">
      <c r="A134" s="16" t="s">
        <v>141</v>
      </c>
      <c r="B134" s="2" t="s">
        <v>171</v>
      </c>
      <c r="C134" s="2">
        <v>14</v>
      </c>
      <c r="D134" s="2">
        <v>13</v>
      </c>
      <c r="E134" s="2">
        <v>7</v>
      </c>
      <c r="F134" s="2">
        <v>1</v>
      </c>
      <c r="G134" s="2">
        <v>1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17">
        <v>0.1</v>
      </c>
      <c r="Q134" s="46" t="s">
        <v>227</v>
      </c>
      <c r="R134" s="32">
        <v>15</v>
      </c>
      <c r="S134" s="32">
        <v>18</v>
      </c>
      <c r="T134" s="32">
        <v>6</v>
      </c>
      <c r="U134" s="32">
        <v>6</v>
      </c>
      <c r="V134" s="32">
        <v>1</v>
      </c>
      <c r="W134" s="32">
        <v>0</v>
      </c>
      <c r="X134" s="32">
        <v>0</v>
      </c>
      <c r="Y134" s="32">
        <v>0</v>
      </c>
      <c r="Z134" s="32">
        <v>0</v>
      </c>
      <c r="AA134" s="32">
        <v>0</v>
      </c>
      <c r="AB134" s="32">
        <v>0</v>
      </c>
      <c r="AC134" s="32">
        <v>0</v>
      </c>
      <c r="AD134" s="32">
        <v>0</v>
      </c>
      <c r="AE134" s="17">
        <v>0.1</v>
      </c>
      <c r="AF134" s="17"/>
      <c r="AG134" s="2">
        <f>(C134*$P134)+(R134*$AE134)</f>
        <v>2.9000000000000004</v>
      </c>
      <c r="AH134" s="2">
        <f t="shared" ref="AH134" si="629">(D134*$P134)+(S134*$AE134)</f>
        <v>3.1</v>
      </c>
      <c r="AI134" s="2">
        <f t="shared" ref="AI134" si="630">(E134*$P134)+(T134*$AE134)</f>
        <v>1.3000000000000003</v>
      </c>
      <c r="AJ134" s="2">
        <f t="shared" ref="AJ134" si="631">(F134*$P134)+(U134*$AE134)</f>
        <v>0.70000000000000007</v>
      </c>
      <c r="AK134" s="2">
        <f t="shared" ref="AK134" si="632">(G134*$P134)+(V134*$AE134)</f>
        <v>0.2</v>
      </c>
      <c r="AL134" s="2">
        <f t="shared" ref="AL134" si="633">(H134*$P134)+(W134*$AE134)</f>
        <v>0</v>
      </c>
      <c r="AM134" s="2">
        <f t="shared" ref="AM134" si="634">(I134*$P134)+(X134*$AE134)</f>
        <v>0</v>
      </c>
      <c r="AN134" s="2">
        <f t="shared" ref="AN134" si="635">(J134*$P134)+(Y134*$AE134)</f>
        <v>0</v>
      </c>
      <c r="AO134" s="2">
        <f t="shared" ref="AO134" si="636">(K134*$P134)+(Z134*$AE134)</f>
        <v>0</v>
      </c>
      <c r="AP134" s="2">
        <f t="shared" ref="AP134" si="637">(L134*$P134)+(AA134*$AE134)</f>
        <v>0</v>
      </c>
      <c r="AQ134" s="2">
        <f t="shared" ref="AQ134" si="638">(M134*$P134)+(AB134*$AE134)</f>
        <v>0</v>
      </c>
      <c r="AR134" s="2">
        <f t="shared" ref="AR134" si="639">(N134*$P134)+(AC134*$AE134)</f>
        <v>0</v>
      </c>
      <c r="AS134" s="2">
        <f t="shared" ref="AS134" si="640">(O134*$P134)+(AD134*$AE134)</f>
        <v>0</v>
      </c>
      <c r="AT134" s="34">
        <f>P134+AE134</f>
        <v>0.2</v>
      </c>
      <c r="AU134" s="35">
        <f t="shared" ref="AU134:AU248" si="641">AT134*100</f>
        <v>20</v>
      </c>
      <c r="AV134" s="39" t="s">
        <v>191</v>
      </c>
    </row>
    <row r="135" spans="1:48" s="37" customFormat="1" ht="33" customHeight="1" x14ac:dyDescent="0.25">
      <c r="A135" s="16" t="s">
        <v>624</v>
      </c>
      <c r="B135" s="2" t="s">
        <v>625</v>
      </c>
      <c r="C135" s="2">
        <v>11</v>
      </c>
      <c r="D135" s="2">
        <v>9</v>
      </c>
      <c r="E135" s="2">
        <v>2</v>
      </c>
      <c r="F135" s="2">
        <v>1</v>
      </c>
      <c r="G135" s="2">
        <v>0</v>
      </c>
      <c r="H135" s="2">
        <v>0</v>
      </c>
      <c r="I135" s="2">
        <v>2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17">
        <v>0.4</v>
      </c>
      <c r="Q135" s="41" t="s">
        <v>191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17"/>
      <c r="AG135" s="2">
        <f t="shared" ref="AG135:AG236" si="642">(C135*$P135)+(R135*$AE135)</f>
        <v>4.4000000000000004</v>
      </c>
      <c r="AH135" s="2">
        <f t="shared" ref="AH135:AH236" si="643">(D135*$P135)+(S135*$AE135)</f>
        <v>3.6</v>
      </c>
      <c r="AI135" s="2">
        <f t="shared" ref="AI135:AI236" si="644">(E135*$P135)+(T135*$AE135)</f>
        <v>0.8</v>
      </c>
      <c r="AJ135" s="2">
        <f t="shared" ref="AJ135:AJ236" si="645">(F135*$P135)+(U135*$AE135)</f>
        <v>0.4</v>
      </c>
      <c r="AK135" s="2">
        <f t="shared" ref="AK135:AK236" si="646">(G135*$P135)+(V135*$AE135)</f>
        <v>0</v>
      </c>
      <c r="AL135" s="2">
        <f t="shared" ref="AL135:AL236" si="647">(H135*$P135)+(W135*$AE135)</f>
        <v>0</v>
      </c>
      <c r="AM135" s="2">
        <f t="shared" ref="AM135:AM236" si="648">(I135*$P135)+(X135*$AE135)</f>
        <v>0.8</v>
      </c>
      <c r="AN135" s="2">
        <f t="shared" ref="AN135:AN236" si="649">(J135*$P135)+(Y135*$AE135)</f>
        <v>0</v>
      </c>
      <c r="AO135" s="2">
        <f t="shared" ref="AO135:AO236" si="650">(K135*$P135)+(Z135*$AE135)</f>
        <v>0</v>
      </c>
      <c r="AP135" s="2">
        <f t="shared" ref="AP135:AP236" si="651">(L135*$P135)+(AA135*$AE135)</f>
        <v>0</v>
      </c>
      <c r="AQ135" s="2">
        <f t="shared" ref="AQ135:AQ236" si="652">(M135*$P135)+(AB135*$AE135)</f>
        <v>0</v>
      </c>
      <c r="AR135" s="2">
        <f t="shared" ref="AR135:AS236" si="653">(N135*$P135)+(AC135*$AE135)</f>
        <v>0</v>
      </c>
      <c r="AS135" s="21">
        <f t="shared" ref="AS135:AS236" si="654">(O135*$P135)+(AD135*$AE135)</f>
        <v>0</v>
      </c>
      <c r="AT135" s="34">
        <f>P135+AE135</f>
        <v>0.4</v>
      </c>
      <c r="AU135" s="35">
        <f t="shared" si="641"/>
        <v>40</v>
      </c>
      <c r="AV135" s="38" t="s">
        <v>626</v>
      </c>
    </row>
    <row r="136" spans="1:48" s="37" customFormat="1" ht="33" customHeight="1" x14ac:dyDescent="0.25">
      <c r="A136" s="16" t="s">
        <v>627</v>
      </c>
      <c r="B136" s="2" t="s">
        <v>628</v>
      </c>
      <c r="C136" s="2">
        <v>10</v>
      </c>
      <c r="D136" s="2">
        <v>9</v>
      </c>
      <c r="E136" s="2">
        <v>3</v>
      </c>
      <c r="F136" s="2">
        <v>0</v>
      </c>
      <c r="G136" s="2">
        <v>0</v>
      </c>
      <c r="H136" s="2">
        <v>2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17">
        <v>0.38</v>
      </c>
      <c r="Q136" s="41" t="s">
        <v>191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17"/>
      <c r="AG136" s="2">
        <f t="shared" ref="AG136" si="655">(C136*$P136)+(R136*$AE136)</f>
        <v>3.8</v>
      </c>
      <c r="AH136" s="2">
        <f t="shared" ref="AH136" si="656">(D136*$P136)+(S136*$AE136)</f>
        <v>3.42</v>
      </c>
      <c r="AI136" s="2">
        <f t="shared" ref="AI136" si="657">(E136*$P136)+(T136*$AE136)</f>
        <v>1.1400000000000001</v>
      </c>
      <c r="AJ136" s="2">
        <f t="shared" ref="AJ136" si="658">(F136*$P136)+(U136*$AE136)</f>
        <v>0</v>
      </c>
      <c r="AK136" s="2">
        <f t="shared" ref="AK136" si="659">(G136*$P136)+(V136*$AE136)</f>
        <v>0</v>
      </c>
      <c r="AL136" s="2">
        <f t="shared" ref="AL136" si="660">(H136*$P136)+(W136*$AE136)</f>
        <v>0.76</v>
      </c>
      <c r="AM136" s="2">
        <f t="shared" ref="AM136" si="661">(I136*$P136)+(X136*$AE136)</f>
        <v>0</v>
      </c>
      <c r="AN136" s="2">
        <f t="shared" ref="AN136" si="662">(J136*$P136)+(Y136*$AE136)</f>
        <v>0</v>
      </c>
      <c r="AO136" s="2">
        <f t="shared" ref="AO136" si="663">(K136*$P136)+(Z136*$AE136)</f>
        <v>0</v>
      </c>
      <c r="AP136" s="2">
        <f t="shared" ref="AP136" si="664">(L136*$P136)+(AA136*$AE136)</f>
        <v>0</v>
      </c>
      <c r="AQ136" s="2">
        <f t="shared" ref="AQ136" si="665">(M136*$P136)+(AB136*$AE136)</f>
        <v>0</v>
      </c>
      <c r="AR136" s="2">
        <f t="shared" ref="AR136" si="666">(N136*$P136)+(AC136*$AE136)</f>
        <v>0</v>
      </c>
      <c r="AS136" s="21">
        <f t="shared" ref="AS136" si="667">(O136*$P136)+(AD136*$AE136)</f>
        <v>0</v>
      </c>
      <c r="AT136" s="34">
        <f t="shared" ref="AT136" si="668">P136+AE136</f>
        <v>0.38</v>
      </c>
      <c r="AU136" s="35">
        <f t="shared" ref="AU136" si="669">AT136*100</f>
        <v>38</v>
      </c>
      <c r="AV136" s="39" t="s">
        <v>191</v>
      </c>
    </row>
    <row r="137" spans="1:48" s="37" customFormat="1" ht="33" customHeight="1" x14ac:dyDescent="0.25">
      <c r="A137" s="16" t="s">
        <v>629</v>
      </c>
      <c r="B137" s="2" t="s">
        <v>115</v>
      </c>
      <c r="C137" s="2">
        <v>15</v>
      </c>
      <c r="D137" s="2">
        <v>11</v>
      </c>
      <c r="E137" s="2">
        <v>4</v>
      </c>
      <c r="F137" s="2">
        <v>1</v>
      </c>
      <c r="G137" s="2">
        <v>0</v>
      </c>
      <c r="H137" s="2">
        <v>1</v>
      </c>
      <c r="I137" s="2">
        <v>0</v>
      </c>
      <c r="J137" s="2">
        <v>3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17">
        <v>0.22</v>
      </c>
      <c r="Q137" s="2" t="s">
        <v>630</v>
      </c>
      <c r="R137" s="2">
        <v>5</v>
      </c>
      <c r="S137" s="2">
        <v>9</v>
      </c>
      <c r="T137" s="2">
        <v>1</v>
      </c>
      <c r="U137" s="2">
        <v>1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0.12</v>
      </c>
      <c r="AF137" s="17"/>
      <c r="AG137" s="2">
        <f t="shared" ref="AG137" si="670">(C137*$P137)+(R137*$AE137)</f>
        <v>3.9</v>
      </c>
      <c r="AH137" s="2">
        <f t="shared" ref="AH137" si="671">(D137*$P137)+(S137*$AE137)</f>
        <v>3.5</v>
      </c>
      <c r="AI137" s="2">
        <f t="shared" ref="AI137" si="672">(E137*$P137)+(T137*$AE137)</f>
        <v>1</v>
      </c>
      <c r="AJ137" s="2">
        <f t="shared" ref="AJ137" si="673">(F137*$P137)+(U137*$AE137)</f>
        <v>0.33999999999999997</v>
      </c>
      <c r="AK137" s="2">
        <f t="shared" ref="AK137" si="674">(G137*$P137)+(V137*$AE137)</f>
        <v>0</v>
      </c>
      <c r="AL137" s="2">
        <f t="shared" ref="AL137" si="675">(H137*$P137)+(W137*$AE137)</f>
        <v>0.22</v>
      </c>
      <c r="AM137" s="2">
        <f t="shared" ref="AM137" si="676">(I137*$P137)+(X137*$AE137)</f>
        <v>0</v>
      </c>
      <c r="AN137" s="2">
        <f t="shared" ref="AN137" si="677">(J137*$P137)+(Y137*$AE137)</f>
        <v>0.66</v>
      </c>
      <c r="AO137" s="2">
        <f t="shared" ref="AO137" si="678">(K137*$P137)+(Z137*$AE137)</f>
        <v>0</v>
      </c>
      <c r="AP137" s="2">
        <f t="shared" ref="AP137" si="679">(L137*$P137)+(AA137*$AE137)</f>
        <v>0</v>
      </c>
      <c r="AQ137" s="2">
        <f t="shared" ref="AQ137" si="680">(M137*$P137)+(AB137*$AE137)</f>
        <v>0</v>
      </c>
      <c r="AR137" s="2">
        <f t="shared" ref="AR137" si="681">(N137*$P137)+(AC137*$AE137)</f>
        <v>0</v>
      </c>
      <c r="AS137" s="21">
        <f t="shared" ref="AS137" si="682">(O137*$P137)+(AD137*$AE137)</f>
        <v>0</v>
      </c>
      <c r="AT137" s="34">
        <f t="shared" ref="AT137" si="683">P137+AE137</f>
        <v>0.33999999999999997</v>
      </c>
      <c r="AU137" s="35">
        <f t="shared" ref="AU137" si="684">AT137*100</f>
        <v>34</v>
      </c>
      <c r="AV137" s="39" t="s">
        <v>631</v>
      </c>
    </row>
    <row r="138" spans="1:48" s="37" customFormat="1" ht="33" customHeight="1" x14ac:dyDescent="0.25">
      <c r="A138" s="16" t="s">
        <v>307</v>
      </c>
      <c r="B138" s="2" t="s">
        <v>306</v>
      </c>
      <c r="C138" s="2">
        <v>15</v>
      </c>
      <c r="D138" s="2">
        <v>25</v>
      </c>
      <c r="E138" s="2">
        <v>0</v>
      </c>
      <c r="F138" s="2">
        <v>5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17">
        <v>0.19</v>
      </c>
      <c r="Q138" s="41" t="s">
        <v>191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17"/>
      <c r="AG138" s="2">
        <f t="shared" ref="AG138" si="685">(C138*$P138)+(R138*$AE138)</f>
        <v>2.85</v>
      </c>
      <c r="AH138" s="2">
        <f t="shared" ref="AH138" si="686">(D138*$P138)+(S138*$AE138)</f>
        <v>4.75</v>
      </c>
      <c r="AI138" s="2">
        <f t="shared" ref="AI138" si="687">(E138*$P138)+(T138*$AE138)</f>
        <v>0</v>
      </c>
      <c r="AJ138" s="2">
        <f t="shared" ref="AJ138" si="688">(F138*$P138)+(U138*$AE138)</f>
        <v>0.95</v>
      </c>
      <c r="AK138" s="2">
        <f t="shared" ref="AK138" si="689">(G138*$P138)+(V138*$AE138)</f>
        <v>0</v>
      </c>
      <c r="AL138" s="2">
        <f t="shared" ref="AL138" si="690">(H138*$P138)+(W138*$AE138)</f>
        <v>0</v>
      </c>
      <c r="AM138" s="2">
        <f t="shared" ref="AM138" si="691">(I138*$P138)+(X138*$AE138)</f>
        <v>0</v>
      </c>
      <c r="AN138" s="2">
        <f t="shared" ref="AN138" si="692">(J138*$P138)+(Y138*$AE138)</f>
        <v>0</v>
      </c>
      <c r="AO138" s="2">
        <f t="shared" ref="AO138" si="693">(K138*$P138)+(Z138*$AE138)</f>
        <v>0</v>
      </c>
      <c r="AP138" s="2">
        <f t="shared" ref="AP138" si="694">(L138*$P138)+(AA138*$AE138)</f>
        <v>0</v>
      </c>
      <c r="AQ138" s="2">
        <f t="shared" ref="AQ138" si="695">(M138*$P138)+(AB138*$AE138)</f>
        <v>0</v>
      </c>
      <c r="AR138" s="2">
        <f t="shared" ref="AR138" si="696">(N138*$P138)+(AC138*$AE138)</f>
        <v>0</v>
      </c>
      <c r="AS138" s="21">
        <f t="shared" ref="AS138" si="697">(O138*$P138)+(AD138*$AE138)</f>
        <v>0</v>
      </c>
      <c r="AT138" s="34">
        <f>P138+AE138</f>
        <v>0.19</v>
      </c>
      <c r="AU138" s="35">
        <f t="shared" ref="AU138" si="698">AT138*100</f>
        <v>19</v>
      </c>
      <c r="AV138" s="38" t="s">
        <v>34</v>
      </c>
    </row>
    <row r="139" spans="1:48" s="37" customFormat="1" ht="33" customHeight="1" x14ac:dyDescent="0.25">
      <c r="A139" s="16" t="s">
        <v>308</v>
      </c>
      <c r="B139" s="41" t="s">
        <v>191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41" t="s">
        <v>191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17"/>
      <c r="AG139" s="2">
        <f t="shared" ref="AG139" si="699">(C139*$P139)+(R139*$AE139)</f>
        <v>0</v>
      </c>
      <c r="AH139" s="2">
        <f t="shared" ref="AH139" si="700">(D139*$P139)+(S139*$AE139)</f>
        <v>0</v>
      </c>
      <c r="AI139" s="2">
        <f t="shared" ref="AI139" si="701">(E139*$P139)+(T139*$AE139)</f>
        <v>0</v>
      </c>
      <c r="AJ139" s="2">
        <f t="shared" ref="AJ139" si="702">(F139*$P139)+(U139*$AE139)</f>
        <v>0</v>
      </c>
      <c r="AK139" s="2">
        <f t="shared" ref="AK139" si="703">(G139*$P139)+(V139*$AE139)</f>
        <v>0</v>
      </c>
      <c r="AL139" s="2">
        <f t="shared" ref="AL139" si="704">(H139*$P139)+(W139*$AE139)</f>
        <v>0</v>
      </c>
      <c r="AM139" s="2">
        <f t="shared" ref="AM139" si="705">(I139*$P139)+(X139*$AE139)</f>
        <v>0</v>
      </c>
      <c r="AN139" s="2">
        <f t="shared" ref="AN139" si="706">(J139*$P139)+(Y139*$AE139)</f>
        <v>0</v>
      </c>
      <c r="AO139" s="2">
        <f t="shared" ref="AO139" si="707">(K139*$P139)+(Z139*$AE139)</f>
        <v>0</v>
      </c>
      <c r="AP139" s="2">
        <f t="shared" ref="AP139" si="708">(L139*$P139)+(AA139*$AE139)</f>
        <v>0</v>
      </c>
      <c r="AQ139" s="2">
        <f t="shared" ref="AQ139" si="709">(M139*$P139)+(AB139*$AE139)</f>
        <v>0</v>
      </c>
      <c r="AR139" s="2">
        <f t="shared" ref="AR139" si="710">(N139*$P139)+(AC139*$AE139)</f>
        <v>0</v>
      </c>
      <c r="AS139" s="21">
        <f t="shared" ref="AS139" si="711">(O139*$P139)+(AD139*$AE139)</f>
        <v>0</v>
      </c>
      <c r="AT139" s="34">
        <f>P139+AE139</f>
        <v>0</v>
      </c>
      <c r="AU139" s="35">
        <f t="shared" ref="AU139:AU140" si="712">AT139*100</f>
        <v>0</v>
      </c>
      <c r="AV139" s="38" t="s">
        <v>309</v>
      </c>
    </row>
    <row r="140" spans="1:48" s="37" customFormat="1" ht="33" customHeight="1" x14ac:dyDescent="0.25">
      <c r="A140" s="16" t="s">
        <v>310</v>
      </c>
      <c r="B140" s="2" t="s">
        <v>303</v>
      </c>
      <c r="C140" s="2">
        <v>14</v>
      </c>
      <c r="D140" s="2">
        <v>4</v>
      </c>
      <c r="E140" s="2">
        <v>2</v>
      </c>
      <c r="F140" s="2">
        <v>2</v>
      </c>
      <c r="G140" s="2">
        <v>2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9.1200000000000003E-2</v>
      </c>
      <c r="Q140" s="41" t="s">
        <v>311</v>
      </c>
      <c r="R140" s="2">
        <v>0</v>
      </c>
      <c r="S140" s="2">
        <v>3</v>
      </c>
      <c r="T140" s="2">
        <v>3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1</v>
      </c>
      <c r="AA140" s="2">
        <v>0</v>
      </c>
      <c r="AB140" s="2">
        <v>0</v>
      </c>
      <c r="AC140" s="2">
        <v>0</v>
      </c>
      <c r="AD140" s="2">
        <v>0</v>
      </c>
      <c r="AE140" s="2">
        <v>0.28000000000000003</v>
      </c>
      <c r="AF140" s="17"/>
      <c r="AG140" s="2">
        <f t="shared" ref="AG140" si="713">(C140*$P140)+(R140*$AE140)</f>
        <v>1.2768000000000002</v>
      </c>
      <c r="AH140" s="2">
        <f t="shared" ref="AH140" si="714">(D140*$P140)+(S140*$AE140)</f>
        <v>1.2048000000000001</v>
      </c>
      <c r="AI140" s="2">
        <f t="shared" ref="AI140" si="715">(E140*$P140)+(T140*$AE140)</f>
        <v>1.0224000000000002</v>
      </c>
      <c r="AJ140" s="2">
        <f t="shared" ref="AJ140" si="716">(F140*$P140)+(U140*$AE140)</f>
        <v>0.18240000000000001</v>
      </c>
      <c r="AK140" s="2">
        <f t="shared" ref="AK140" si="717">(G140*$P140)+(V140*$AE140)</f>
        <v>0.18240000000000001</v>
      </c>
      <c r="AL140" s="2">
        <f t="shared" ref="AL140" si="718">(H140*$P140)+(W140*$AE140)</f>
        <v>0</v>
      </c>
      <c r="AM140" s="2">
        <f t="shared" ref="AM140" si="719">(I140*$P140)+(X140*$AE140)</f>
        <v>0</v>
      </c>
      <c r="AN140" s="2">
        <f t="shared" ref="AN140" si="720">(J140*$P140)+(Y140*$AE140)</f>
        <v>0</v>
      </c>
      <c r="AO140" s="2">
        <f t="shared" ref="AO140" si="721">(K140*$P140)+(Z140*$AE140)</f>
        <v>0.28000000000000003</v>
      </c>
      <c r="AP140" s="2">
        <f t="shared" ref="AP140" si="722">(L140*$P140)+(AA140*$AE140)</f>
        <v>0</v>
      </c>
      <c r="AQ140" s="2">
        <f t="shared" ref="AQ140" si="723">(M140*$P140)+(AB140*$AE140)</f>
        <v>0</v>
      </c>
      <c r="AR140" s="2">
        <f t="shared" ref="AR140" si="724">(N140*$P140)+(AC140*$AE140)</f>
        <v>0</v>
      </c>
      <c r="AS140" s="21">
        <f t="shared" ref="AS140" si="725">(O140*$P140)+(AD140*$AE140)</f>
        <v>0</v>
      </c>
      <c r="AT140" s="34">
        <f>P140+AE140</f>
        <v>0.37120000000000003</v>
      </c>
      <c r="AU140" s="35">
        <f t="shared" si="712"/>
        <v>37.120000000000005</v>
      </c>
      <c r="AV140" s="38" t="s">
        <v>305</v>
      </c>
    </row>
    <row r="141" spans="1:48" s="37" customFormat="1" ht="33" customHeight="1" x14ac:dyDescent="0.25">
      <c r="A141" s="16" t="s">
        <v>730</v>
      </c>
      <c r="B141" s="2" t="s">
        <v>110</v>
      </c>
      <c r="C141" s="2">
        <v>18</v>
      </c>
      <c r="D141" s="2">
        <v>24</v>
      </c>
      <c r="E141" s="2">
        <v>6</v>
      </c>
      <c r="F141" s="2">
        <v>2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0.36</v>
      </c>
      <c r="Q141" s="41" t="s">
        <v>191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17"/>
      <c r="AG141" s="2">
        <f t="shared" ref="AG141" si="726">(C141*$P141)+(R141*$AE141)</f>
        <v>6.4799999999999995</v>
      </c>
      <c r="AH141" s="2">
        <f t="shared" ref="AH141" si="727">(D141*$P141)+(S141*$AE141)</f>
        <v>8.64</v>
      </c>
      <c r="AI141" s="2">
        <f t="shared" ref="AI141" si="728">(E141*$P141)+(T141*$AE141)</f>
        <v>2.16</v>
      </c>
      <c r="AJ141" s="2">
        <f t="shared" ref="AJ141" si="729">(F141*$P141)+(U141*$AE141)</f>
        <v>0.72</v>
      </c>
      <c r="AK141" s="2">
        <f t="shared" ref="AK141" si="730">(G141*$P141)+(V141*$AE141)</f>
        <v>0</v>
      </c>
      <c r="AL141" s="2">
        <f t="shared" ref="AL141" si="731">(H141*$P141)+(W141*$AE141)</f>
        <v>0</v>
      </c>
      <c r="AM141" s="2">
        <f t="shared" ref="AM141" si="732">(I141*$P141)+(X141*$AE141)</f>
        <v>0</v>
      </c>
      <c r="AN141" s="2">
        <f t="shared" ref="AN141" si="733">(J141*$P141)+(Y141*$AE141)</f>
        <v>0</v>
      </c>
      <c r="AO141" s="2">
        <f t="shared" ref="AO141" si="734">(K141*$P141)+(Z141*$AE141)</f>
        <v>0</v>
      </c>
      <c r="AP141" s="2">
        <f t="shared" ref="AP141" si="735">(L141*$P141)+(AA141*$AE141)</f>
        <v>0</v>
      </c>
      <c r="AQ141" s="2">
        <f t="shared" ref="AQ141" si="736">(M141*$P141)+(AB141*$AE141)</f>
        <v>0</v>
      </c>
      <c r="AR141" s="2">
        <f t="shared" ref="AR141" si="737">(N141*$P141)+(AC141*$AE141)</f>
        <v>0</v>
      </c>
      <c r="AS141" s="21">
        <f t="shared" ref="AS141" si="738">(O141*$P141)+(AD141*$AE141)</f>
        <v>0</v>
      </c>
      <c r="AT141" s="34">
        <f t="shared" ref="AT141" si="739">P141+AE141</f>
        <v>0.36</v>
      </c>
      <c r="AU141" s="35">
        <f t="shared" ref="AU141" si="740">AT141*100</f>
        <v>36</v>
      </c>
      <c r="AV141" s="39" t="s">
        <v>191</v>
      </c>
    </row>
    <row r="142" spans="1:48" s="37" customFormat="1" ht="33" customHeight="1" x14ac:dyDescent="0.25">
      <c r="A142" s="16" t="s">
        <v>73</v>
      </c>
      <c r="B142" s="2" t="s">
        <v>112</v>
      </c>
      <c r="C142" s="2">
        <v>9</v>
      </c>
      <c r="D142" s="2">
        <v>4</v>
      </c>
      <c r="E142" s="2">
        <v>2</v>
      </c>
      <c r="F142" s="2">
        <v>1</v>
      </c>
      <c r="G142" s="2">
        <v>1</v>
      </c>
      <c r="H142" s="2">
        <v>3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17">
        <v>0.4</v>
      </c>
      <c r="Q142" s="41" t="s">
        <v>191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17"/>
      <c r="AG142" s="2">
        <f t="shared" si="642"/>
        <v>3.6</v>
      </c>
      <c r="AH142" s="2">
        <f t="shared" si="643"/>
        <v>1.6</v>
      </c>
      <c r="AI142" s="2">
        <f t="shared" si="644"/>
        <v>0.8</v>
      </c>
      <c r="AJ142" s="2">
        <f t="shared" si="645"/>
        <v>0.4</v>
      </c>
      <c r="AK142" s="2">
        <f t="shared" si="646"/>
        <v>0.4</v>
      </c>
      <c r="AL142" s="2">
        <f t="shared" si="647"/>
        <v>1.2000000000000002</v>
      </c>
      <c r="AM142" s="2">
        <f t="shared" si="648"/>
        <v>0</v>
      </c>
      <c r="AN142" s="2">
        <f t="shared" si="649"/>
        <v>0</v>
      </c>
      <c r="AO142" s="2">
        <f t="shared" si="650"/>
        <v>0</v>
      </c>
      <c r="AP142" s="2">
        <f t="shared" si="651"/>
        <v>0</v>
      </c>
      <c r="AQ142" s="2">
        <f t="shared" si="652"/>
        <v>0</v>
      </c>
      <c r="AR142" s="2">
        <f t="shared" si="653"/>
        <v>0</v>
      </c>
      <c r="AS142" s="21">
        <f t="shared" si="653"/>
        <v>0</v>
      </c>
      <c r="AT142" s="34">
        <f>P142+AE142</f>
        <v>0.4</v>
      </c>
      <c r="AU142" s="35">
        <f t="shared" si="641"/>
        <v>40</v>
      </c>
      <c r="AV142" s="39" t="s">
        <v>191</v>
      </c>
    </row>
    <row r="143" spans="1:48" s="37" customFormat="1" ht="33" customHeight="1" x14ac:dyDescent="0.25">
      <c r="A143" s="16" t="s">
        <v>399</v>
      </c>
      <c r="B143" s="2" t="s">
        <v>400</v>
      </c>
      <c r="C143" s="2">
        <v>7</v>
      </c>
      <c r="D143" s="2">
        <v>10</v>
      </c>
      <c r="E143" s="2">
        <v>3</v>
      </c>
      <c r="F143" s="2">
        <v>4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17">
        <v>0.3</v>
      </c>
      <c r="Q143" s="41" t="s">
        <v>401</v>
      </c>
      <c r="R143" s="2">
        <v>22</v>
      </c>
      <c r="S143" s="2">
        <v>18</v>
      </c>
      <c r="T143" s="2">
        <v>4</v>
      </c>
      <c r="U143" s="2">
        <v>2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0.23</v>
      </c>
      <c r="AF143" s="17"/>
      <c r="AG143" s="2">
        <f t="shared" si="642"/>
        <v>7.16</v>
      </c>
      <c r="AH143" s="2">
        <f t="shared" si="643"/>
        <v>7.1400000000000006</v>
      </c>
      <c r="AI143" s="2">
        <f t="shared" si="644"/>
        <v>1.8199999999999998</v>
      </c>
      <c r="AJ143" s="2">
        <f t="shared" si="645"/>
        <v>1.66</v>
      </c>
      <c r="AK143" s="2">
        <f t="shared" si="646"/>
        <v>0</v>
      </c>
      <c r="AL143" s="2">
        <f t="shared" si="647"/>
        <v>0</v>
      </c>
      <c r="AM143" s="2">
        <f t="shared" si="648"/>
        <v>0</v>
      </c>
      <c r="AN143" s="2">
        <f t="shared" si="649"/>
        <v>0</v>
      </c>
      <c r="AO143" s="2">
        <f t="shared" si="650"/>
        <v>0</v>
      </c>
      <c r="AP143" s="2">
        <f t="shared" si="651"/>
        <v>0</v>
      </c>
      <c r="AQ143" s="2">
        <f t="shared" si="652"/>
        <v>0</v>
      </c>
      <c r="AR143" s="2">
        <f t="shared" si="653"/>
        <v>0</v>
      </c>
      <c r="AS143" s="21">
        <f t="shared" si="653"/>
        <v>0</v>
      </c>
      <c r="AT143" s="34">
        <f>P143+AE143</f>
        <v>0.53</v>
      </c>
      <c r="AU143" s="35">
        <f t="shared" si="641"/>
        <v>53</v>
      </c>
      <c r="AV143" s="39" t="s">
        <v>402</v>
      </c>
    </row>
    <row r="144" spans="1:48" s="37" customFormat="1" ht="33" customHeight="1" x14ac:dyDescent="0.25">
      <c r="A144" s="16" t="s">
        <v>632</v>
      </c>
      <c r="B144" s="2" t="s">
        <v>633</v>
      </c>
      <c r="C144" s="2">
        <v>1</v>
      </c>
      <c r="D144" s="2">
        <v>4</v>
      </c>
      <c r="E144" s="2">
        <v>0</v>
      </c>
      <c r="F144" s="2">
        <v>2</v>
      </c>
      <c r="G144" s="2">
        <v>1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17">
        <v>0.19</v>
      </c>
      <c r="Q144" s="41" t="s">
        <v>191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17"/>
      <c r="AG144" s="2">
        <f t="shared" ref="AG144" si="741">(C144*$P144)+(R144*$AE144)</f>
        <v>0.19</v>
      </c>
      <c r="AH144" s="2">
        <f t="shared" ref="AH144" si="742">(D144*$P144)+(S144*$AE144)</f>
        <v>0.76</v>
      </c>
      <c r="AI144" s="2">
        <f t="shared" ref="AI144" si="743">(E144*$P144)+(T144*$AE144)</f>
        <v>0</v>
      </c>
      <c r="AJ144" s="2">
        <f t="shared" ref="AJ144" si="744">(F144*$P144)+(U144*$AE144)</f>
        <v>0.38</v>
      </c>
      <c r="AK144" s="2">
        <f t="shared" ref="AK144" si="745">(G144*$P144)+(V144*$AE144)</f>
        <v>0.19</v>
      </c>
      <c r="AL144" s="2">
        <f t="shared" ref="AL144" si="746">(H144*$P144)+(W144*$AE144)</f>
        <v>0</v>
      </c>
      <c r="AM144" s="2">
        <f t="shared" ref="AM144" si="747">(I144*$P144)+(X144*$AE144)</f>
        <v>0</v>
      </c>
      <c r="AN144" s="2">
        <f t="shared" ref="AN144" si="748">(J144*$P144)+(Y144*$AE144)</f>
        <v>0</v>
      </c>
      <c r="AO144" s="2">
        <f t="shared" ref="AO144" si="749">(K144*$P144)+(Z144*$AE144)</f>
        <v>0</v>
      </c>
      <c r="AP144" s="2">
        <f t="shared" ref="AP144" si="750">(L144*$P144)+(AA144*$AE144)</f>
        <v>0</v>
      </c>
      <c r="AQ144" s="2">
        <f t="shared" ref="AQ144" si="751">(M144*$P144)+(AB144*$AE144)</f>
        <v>0</v>
      </c>
      <c r="AR144" s="2">
        <f t="shared" ref="AR144" si="752">(N144*$P144)+(AC144*$AE144)</f>
        <v>0</v>
      </c>
      <c r="AS144" s="21">
        <f t="shared" ref="AS144" si="753">(O144*$P144)+(AD144*$AE144)</f>
        <v>0</v>
      </c>
      <c r="AT144" s="34">
        <f t="shared" ref="AT144" si="754">P144+AE144</f>
        <v>0.19</v>
      </c>
      <c r="AU144" s="35">
        <f t="shared" ref="AU144" si="755">AT144*100</f>
        <v>19</v>
      </c>
      <c r="AV144" s="39" t="s">
        <v>634</v>
      </c>
    </row>
    <row r="145" spans="1:48" s="37" customFormat="1" ht="33" customHeight="1" x14ac:dyDescent="0.25">
      <c r="A145" s="16" t="s">
        <v>403</v>
      </c>
      <c r="B145" s="2" t="s">
        <v>404</v>
      </c>
      <c r="C145" s="2">
        <v>13</v>
      </c>
      <c r="D145" s="2">
        <v>19</v>
      </c>
      <c r="E145" s="2">
        <v>3</v>
      </c>
      <c r="F145" s="2">
        <v>2</v>
      </c>
      <c r="G145" s="2">
        <v>0</v>
      </c>
      <c r="H145" s="2">
        <v>3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17">
        <v>0.08</v>
      </c>
      <c r="Q145" s="41" t="s">
        <v>191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17"/>
      <c r="AG145" s="2">
        <f t="shared" ref="AG145" si="756">(C145*$P145)+(R145*$AE145)</f>
        <v>1.04</v>
      </c>
      <c r="AH145" s="2">
        <f t="shared" ref="AH145" si="757">(D145*$P145)+(S145*$AE145)</f>
        <v>1.52</v>
      </c>
      <c r="AI145" s="2">
        <f t="shared" ref="AI145" si="758">(E145*$P145)+(T145*$AE145)</f>
        <v>0.24</v>
      </c>
      <c r="AJ145" s="2">
        <f t="shared" ref="AJ145" si="759">(F145*$P145)+(U145*$AE145)</f>
        <v>0.16</v>
      </c>
      <c r="AK145" s="2">
        <f t="shared" ref="AK145" si="760">(G145*$P145)+(V145*$AE145)</f>
        <v>0</v>
      </c>
      <c r="AL145" s="2">
        <f t="shared" ref="AL145" si="761">(H145*$P145)+(W145*$AE145)</f>
        <v>0.24</v>
      </c>
      <c r="AM145" s="2">
        <f t="shared" ref="AM145" si="762">(I145*$P145)+(X145*$AE145)</f>
        <v>0</v>
      </c>
      <c r="AN145" s="2">
        <f t="shared" ref="AN145" si="763">(J145*$P145)+(Y145*$AE145)</f>
        <v>0</v>
      </c>
      <c r="AO145" s="2">
        <f t="shared" ref="AO145" si="764">(K145*$P145)+(Z145*$AE145)</f>
        <v>0</v>
      </c>
      <c r="AP145" s="2">
        <f t="shared" ref="AP145" si="765">(L145*$P145)+(AA145*$AE145)</f>
        <v>0</v>
      </c>
      <c r="AQ145" s="2">
        <f t="shared" ref="AQ145" si="766">(M145*$P145)+(AB145*$AE145)</f>
        <v>0</v>
      </c>
      <c r="AR145" s="2">
        <f t="shared" ref="AR145" si="767">(N145*$P145)+(AC145*$AE145)</f>
        <v>0</v>
      </c>
      <c r="AS145" s="21">
        <f t="shared" ref="AS145" si="768">(O145*$P145)+(AD145*$AE145)</f>
        <v>0</v>
      </c>
      <c r="AT145" s="34">
        <f t="shared" ref="AT145:AT213" si="769">P145+AE145</f>
        <v>0.08</v>
      </c>
      <c r="AU145" s="35">
        <f t="shared" ref="AU145" si="770">AT145*100</f>
        <v>8</v>
      </c>
      <c r="AV145" s="39" t="s">
        <v>408</v>
      </c>
    </row>
    <row r="146" spans="1:48" s="37" customFormat="1" ht="33" customHeight="1" x14ac:dyDescent="0.25">
      <c r="A146" s="16" t="s">
        <v>731</v>
      </c>
      <c r="B146" s="2" t="s">
        <v>118</v>
      </c>
      <c r="C146" s="2">
        <v>26</v>
      </c>
      <c r="D146" s="2">
        <v>22</v>
      </c>
      <c r="E146" s="2">
        <v>3</v>
      </c>
      <c r="F146" s="2">
        <v>2</v>
      </c>
      <c r="G146" s="2">
        <v>0</v>
      </c>
      <c r="H146" s="2">
        <v>1</v>
      </c>
      <c r="I146" s="2">
        <v>0</v>
      </c>
      <c r="J146" s="2">
        <v>3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17">
        <v>0.25</v>
      </c>
      <c r="Q146" s="41" t="s">
        <v>191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17"/>
      <c r="AG146" s="2">
        <f t="shared" ref="AG146" si="771">(C146*$P146)+(R146*$AE146)</f>
        <v>6.5</v>
      </c>
      <c r="AH146" s="2">
        <f t="shared" ref="AH146" si="772">(D146*$P146)+(S146*$AE146)</f>
        <v>5.5</v>
      </c>
      <c r="AI146" s="2">
        <f t="shared" ref="AI146" si="773">(E146*$P146)+(T146*$AE146)</f>
        <v>0.75</v>
      </c>
      <c r="AJ146" s="2">
        <f t="shared" ref="AJ146" si="774">(F146*$P146)+(U146*$AE146)</f>
        <v>0.5</v>
      </c>
      <c r="AK146" s="2">
        <f t="shared" ref="AK146" si="775">(G146*$P146)+(V146*$AE146)</f>
        <v>0</v>
      </c>
      <c r="AL146" s="2">
        <f t="shared" ref="AL146" si="776">(H146*$P146)+(W146*$AE146)</f>
        <v>0.25</v>
      </c>
      <c r="AM146" s="2">
        <f t="shared" ref="AM146" si="777">(I146*$P146)+(X146*$AE146)</f>
        <v>0</v>
      </c>
      <c r="AN146" s="2">
        <f t="shared" ref="AN146" si="778">(J146*$P146)+(Y146*$AE146)</f>
        <v>0.75</v>
      </c>
      <c r="AO146" s="2">
        <f t="shared" ref="AO146" si="779">(K146*$P146)+(Z146*$AE146)</f>
        <v>0</v>
      </c>
      <c r="AP146" s="2">
        <f t="shared" ref="AP146" si="780">(L146*$P146)+(AA146*$AE146)</f>
        <v>0</v>
      </c>
      <c r="AQ146" s="2">
        <f t="shared" ref="AQ146" si="781">(M146*$P146)+(AB146*$AE146)</f>
        <v>0</v>
      </c>
      <c r="AR146" s="2">
        <f t="shared" ref="AR146" si="782">(N146*$P146)+(AC146*$AE146)</f>
        <v>0</v>
      </c>
      <c r="AS146" s="21">
        <f t="shared" ref="AS146" si="783">(O146*$P146)+(AD146*$AE146)</f>
        <v>0</v>
      </c>
      <c r="AT146" s="34">
        <f t="shared" ref="AT146" si="784">P146+AE146</f>
        <v>0.25</v>
      </c>
      <c r="AU146" s="35">
        <f t="shared" ref="AU146" si="785">AT146*100</f>
        <v>25</v>
      </c>
      <c r="AV146" s="39" t="s">
        <v>191</v>
      </c>
    </row>
    <row r="147" spans="1:48" s="37" customFormat="1" ht="33" customHeight="1" x14ac:dyDescent="0.25">
      <c r="A147" s="16" t="s">
        <v>312</v>
      </c>
      <c r="B147" s="2" t="s">
        <v>303</v>
      </c>
      <c r="C147" s="2">
        <v>14</v>
      </c>
      <c r="D147" s="2">
        <v>4</v>
      </c>
      <c r="E147" s="2">
        <v>2</v>
      </c>
      <c r="F147" s="2">
        <v>2</v>
      </c>
      <c r="G147" s="2">
        <v>2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17">
        <v>0.22</v>
      </c>
      <c r="Q147" s="41" t="s">
        <v>40</v>
      </c>
      <c r="R147" s="2">
        <v>12</v>
      </c>
      <c r="S147" s="2">
        <v>13</v>
      </c>
      <c r="T147" s="2">
        <v>0</v>
      </c>
      <c r="U147" s="2">
        <v>3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0.22</v>
      </c>
      <c r="AF147" s="17"/>
      <c r="AG147" s="2">
        <f t="shared" si="642"/>
        <v>5.7200000000000006</v>
      </c>
      <c r="AH147" s="2">
        <f t="shared" si="643"/>
        <v>3.7399999999999998</v>
      </c>
      <c r="AI147" s="2">
        <f t="shared" si="644"/>
        <v>0.44</v>
      </c>
      <c r="AJ147" s="2">
        <f t="shared" si="645"/>
        <v>1.1000000000000001</v>
      </c>
      <c r="AK147" s="2">
        <f t="shared" si="646"/>
        <v>0.44</v>
      </c>
      <c r="AL147" s="2">
        <f t="shared" si="647"/>
        <v>0</v>
      </c>
      <c r="AM147" s="2">
        <f t="shared" si="648"/>
        <v>0</v>
      </c>
      <c r="AN147" s="2">
        <f t="shared" si="649"/>
        <v>0</v>
      </c>
      <c r="AO147" s="2">
        <f t="shared" si="650"/>
        <v>0</v>
      </c>
      <c r="AP147" s="2">
        <f t="shared" si="651"/>
        <v>0</v>
      </c>
      <c r="AQ147" s="2">
        <f t="shared" si="652"/>
        <v>0</v>
      </c>
      <c r="AR147" s="2">
        <f t="shared" si="653"/>
        <v>0</v>
      </c>
      <c r="AS147" s="21">
        <f t="shared" si="653"/>
        <v>0</v>
      </c>
      <c r="AT147" s="34">
        <f t="shared" si="769"/>
        <v>0.44</v>
      </c>
      <c r="AU147" s="35">
        <f t="shared" si="641"/>
        <v>44</v>
      </c>
      <c r="AV147" s="39" t="s">
        <v>38</v>
      </c>
    </row>
    <row r="148" spans="1:48" s="37" customFormat="1" ht="33" customHeight="1" x14ac:dyDescent="0.25">
      <c r="A148" s="16" t="s">
        <v>313</v>
      </c>
      <c r="B148" s="2" t="s">
        <v>314</v>
      </c>
      <c r="C148" s="2">
        <v>10</v>
      </c>
      <c r="D148" s="2">
        <v>5</v>
      </c>
      <c r="E148" s="2">
        <v>2</v>
      </c>
      <c r="F148" s="2">
        <v>1</v>
      </c>
      <c r="G148" s="2">
        <v>0</v>
      </c>
      <c r="H148" s="2">
        <v>2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17">
        <v>0.22</v>
      </c>
      <c r="Q148" s="41" t="s">
        <v>191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17"/>
      <c r="AG148" s="2">
        <f t="shared" ref="AG148:AG149" si="786">(C148*$P148)+(R148*$AE148)</f>
        <v>2.2000000000000002</v>
      </c>
      <c r="AH148" s="2">
        <f t="shared" ref="AH148:AH149" si="787">(D148*$P148)+(S148*$AE148)</f>
        <v>1.1000000000000001</v>
      </c>
      <c r="AI148" s="2">
        <f t="shared" ref="AI148:AI149" si="788">(E148*$P148)+(T148*$AE148)</f>
        <v>0.44</v>
      </c>
      <c r="AJ148" s="2">
        <f t="shared" ref="AJ148:AJ149" si="789">(F148*$P148)+(U148*$AE148)</f>
        <v>0.22</v>
      </c>
      <c r="AK148" s="2">
        <f t="shared" ref="AK148:AK149" si="790">(G148*$P148)+(V148*$AE148)</f>
        <v>0</v>
      </c>
      <c r="AL148" s="2">
        <f t="shared" ref="AL148:AL149" si="791">(H148*$P148)+(W148*$AE148)</f>
        <v>0.44</v>
      </c>
      <c r="AM148" s="2">
        <f t="shared" ref="AM148:AM149" si="792">(I148*$P148)+(X148*$AE148)</f>
        <v>0</v>
      </c>
      <c r="AN148" s="2">
        <f t="shared" ref="AN148:AN149" si="793">(J148*$P148)+(Y148*$AE148)</f>
        <v>0</v>
      </c>
      <c r="AO148" s="2">
        <f t="shared" ref="AO148:AO149" si="794">(K148*$P148)+(Z148*$AE148)</f>
        <v>0</v>
      </c>
      <c r="AP148" s="2">
        <f t="shared" ref="AP148:AP149" si="795">(L148*$P148)+(AA148*$AE148)</f>
        <v>0</v>
      </c>
      <c r="AQ148" s="2">
        <f t="shared" ref="AQ148:AQ149" si="796">(M148*$P148)+(AB148*$AE148)</f>
        <v>0</v>
      </c>
      <c r="AR148" s="2">
        <f t="shared" ref="AR148:AR149" si="797">(N148*$P148)+(AC148*$AE148)</f>
        <v>0</v>
      </c>
      <c r="AS148" s="21">
        <f t="shared" ref="AS148:AS149" si="798">(O148*$P148)+(AD148*$AE148)</f>
        <v>0</v>
      </c>
      <c r="AT148" s="34">
        <f t="shared" si="769"/>
        <v>0.22</v>
      </c>
      <c r="AU148" s="35">
        <f t="shared" ref="AU148" si="799">AT148*100</f>
        <v>22</v>
      </c>
      <c r="AV148" s="39" t="s">
        <v>44</v>
      </c>
    </row>
    <row r="149" spans="1:48" s="37" customFormat="1" ht="33" customHeight="1" x14ac:dyDescent="0.25">
      <c r="A149" s="16" t="s">
        <v>89</v>
      </c>
      <c r="B149" s="2" t="s">
        <v>113</v>
      </c>
      <c r="C149" s="2">
        <v>22</v>
      </c>
      <c r="D149" s="2">
        <v>19</v>
      </c>
      <c r="E149" s="2">
        <v>3</v>
      </c>
      <c r="F149" s="2">
        <v>1</v>
      </c>
      <c r="G149" s="2">
        <v>0</v>
      </c>
      <c r="H149" s="2">
        <v>2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17">
        <v>0.11</v>
      </c>
      <c r="Q149" s="41" t="s">
        <v>191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17"/>
      <c r="AG149" s="2">
        <f t="shared" si="786"/>
        <v>2.42</v>
      </c>
      <c r="AH149" s="2">
        <f t="shared" si="787"/>
        <v>2.09</v>
      </c>
      <c r="AI149" s="2">
        <f t="shared" si="788"/>
        <v>0.33</v>
      </c>
      <c r="AJ149" s="2">
        <f t="shared" si="789"/>
        <v>0.11</v>
      </c>
      <c r="AK149" s="2">
        <f t="shared" si="790"/>
        <v>0</v>
      </c>
      <c r="AL149" s="2">
        <f t="shared" si="791"/>
        <v>0.22</v>
      </c>
      <c r="AM149" s="2">
        <f t="shared" si="792"/>
        <v>0</v>
      </c>
      <c r="AN149" s="2">
        <f t="shared" si="793"/>
        <v>0</v>
      </c>
      <c r="AO149" s="2">
        <f t="shared" si="794"/>
        <v>0</v>
      </c>
      <c r="AP149" s="2">
        <f t="shared" si="795"/>
        <v>0</v>
      </c>
      <c r="AQ149" s="2">
        <f t="shared" si="796"/>
        <v>0</v>
      </c>
      <c r="AR149" s="2">
        <f t="shared" si="797"/>
        <v>0</v>
      </c>
      <c r="AS149" s="21">
        <f t="shared" si="798"/>
        <v>0</v>
      </c>
      <c r="AT149" s="34">
        <f t="shared" si="769"/>
        <v>0.11</v>
      </c>
      <c r="AU149" s="35">
        <f t="shared" ref="AU149" si="800">AT149*100</f>
        <v>11</v>
      </c>
      <c r="AV149" s="39" t="s">
        <v>418</v>
      </c>
    </row>
    <row r="150" spans="1:48" s="37" customFormat="1" ht="33" customHeight="1" x14ac:dyDescent="0.25">
      <c r="A150" s="16" t="s">
        <v>405</v>
      </c>
      <c r="B150" s="2" t="s">
        <v>119</v>
      </c>
      <c r="C150" s="2">
        <v>6</v>
      </c>
      <c r="D150" s="2">
        <v>18</v>
      </c>
      <c r="E150" s="2">
        <v>9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3</v>
      </c>
      <c r="L150" s="2">
        <v>0</v>
      </c>
      <c r="M150" s="2">
        <v>0</v>
      </c>
      <c r="N150" s="2">
        <v>0</v>
      </c>
      <c r="O150" s="2">
        <v>0</v>
      </c>
      <c r="P150" s="17">
        <v>0.8</v>
      </c>
      <c r="Q150" s="41" t="s">
        <v>191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17"/>
      <c r="AG150" s="2">
        <f t="shared" ref="AG150:AG152" si="801">(C150*$P150)+(R150*$AE150)</f>
        <v>4.8000000000000007</v>
      </c>
      <c r="AH150" s="2">
        <f t="shared" ref="AH150:AH152" si="802">(D150*$P150)+(S150*$AE150)</f>
        <v>14.4</v>
      </c>
      <c r="AI150" s="2">
        <f t="shared" ref="AI150:AI152" si="803">(E150*$P150)+(T150*$AE150)</f>
        <v>7.2</v>
      </c>
      <c r="AJ150" s="2">
        <f t="shared" ref="AJ150:AJ152" si="804">(F150*$P150)+(U150*$AE150)</f>
        <v>0</v>
      </c>
      <c r="AK150" s="2">
        <f t="shared" ref="AK150:AK152" si="805">(G150*$P150)+(V150*$AE150)</f>
        <v>0</v>
      </c>
      <c r="AL150" s="2">
        <f t="shared" ref="AL150:AL152" si="806">(H150*$P150)+(W150*$AE150)</f>
        <v>0</v>
      </c>
      <c r="AM150" s="2">
        <f t="shared" ref="AM150:AM152" si="807">(I150*$P150)+(X150*$AE150)</f>
        <v>0</v>
      </c>
      <c r="AN150" s="2">
        <f t="shared" ref="AN150:AN152" si="808">(J150*$P150)+(Y150*$AE150)</f>
        <v>0</v>
      </c>
      <c r="AO150" s="2">
        <f t="shared" ref="AO150:AO152" si="809">(K150*$P150)+(Z150*$AE150)</f>
        <v>2.4000000000000004</v>
      </c>
      <c r="AP150" s="2">
        <f t="shared" ref="AP150:AP152" si="810">(L150*$P150)+(AA150*$AE150)</f>
        <v>0</v>
      </c>
      <c r="AQ150" s="2">
        <f t="shared" ref="AQ150:AQ152" si="811">(M150*$P150)+(AB150*$AE150)</f>
        <v>0</v>
      </c>
      <c r="AR150" s="2">
        <f t="shared" ref="AR150:AR152" si="812">(N150*$P150)+(AC150*$AE150)</f>
        <v>0</v>
      </c>
      <c r="AS150" s="21">
        <f t="shared" ref="AS150:AS152" si="813">(O150*$P150)+(AD150*$AE150)</f>
        <v>0</v>
      </c>
      <c r="AT150" s="34">
        <f t="shared" si="769"/>
        <v>0.8</v>
      </c>
      <c r="AU150" s="35">
        <f t="shared" ref="AU150:AU152" si="814">AT150*100</f>
        <v>80</v>
      </c>
      <c r="AV150" s="39" t="s">
        <v>296</v>
      </c>
    </row>
    <row r="151" spans="1:48" s="37" customFormat="1" ht="33" customHeight="1" x14ac:dyDescent="0.25">
      <c r="A151" s="16" t="s">
        <v>532</v>
      </c>
      <c r="B151" s="41" t="s">
        <v>126</v>
      </c>
      <c r="C151" s="2">
        <v>4</v>
      </c>
      <c r="D151" s="2">
        <v>8</v>
      </c>
      <c r="E151" s="2">
        <v>0</v>
      </c>
      <c r="F151" s="2">
        <v>2</v>
      </c>
      <c r="G151" s="2">
        <v>4</v>
      </c>
      <c r="H151" s="2">
        <v>0</v>
      </c>
      <c r="I151" s="2">
        <v>0</v>
      </c>
      <c r="J151" s="2">
        <v>0</v>
      </c>
      <c r="K151" s="2">
        <v>0</v>
      </c>
      <c r="L151" s="2">
        <v>1</v>
      </c>
      <c r="M151" s="2">
        <v>0</v>
      </c>
      <c r="N151" s="2">
        <v>1</v>
      </c>
      <c r="O151" s="2">
        <v>0</v>
      </c>
      <c r="P151" s="17">
        <v>0.71</v>
      </c>
      <c r="Q151" s="41" t="s">
        <v>33</v>
      </c>
      <c r="R151" s="2">
        <v>21</v>
      </c>
      <c r="S151" s="2">
        <v>22</v>
      </c>
      <c r="T151" s="2">
        <v>4</v>
      </c>
      <c r="U151" s="2">
        <v>1</v>
      </c>
      <c r="V151" s="2">
        <v>0</v>
      </c>
      <c r="W151" s="2">
        <v>1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0.09</v>
      </c>
      <c r="AF151" s="17"/>
      <c r="AG151" s="2">
        <f t="shared" si="801"/>
        <v>4.7299999999999995</v>
      </c>
      <c r="AH151" s="2">
        <f t="shared" si="802"/>
        <v>7.66</v>
      </c>
      <c r="AI151" s="2">
        <f t="shared" si="803"/>
        <v>0.36</v>
      </c>
      <c r="AJ151" s="2">
        <f t="shared" si="804"/>
        <v>1.51</v>
      </c>
      <c r="AK151" s="2">
        <f t="shared" si="805"/>
        <v>2.84</v>
      </c>
      <c r="AL151" s="2">
        <f t="shared" si="806"/>
        <v>0.09</v>
      </c>
      <c r="AM151" s="2">
        <f t="shared" si="807"/>
        <v>0</v>
      </c>
      <c r="AN151" s="2">
        <f t="shared" si="808"/>
        <v>0</v>
      </c>
      <c r="AO151" s="2">
        <f t="shared" si="809"/>
        <v>0</v>
      </c>
      <c r="AP151" s="2">
        <f t="shared" si="810"/>
        <v>0.71</v>
      </c>
      <c r="AQ151" s="2">
        <f t="shared" si="811"/>
        <v>0</v>
      </c>
      <c r="AR151" s="2">
        <f t="shared" si="812"/>
        <v>0.71</v>
      </c>
      <c r="AS151" s="21">
        <f t="shared" si="813"/>
        <v>0</v>
      </c>
      <c r="AT151" s="34">
        <f t="shared" si="769"/>
        <v>0.79999999999999993</v>
      </c>
      <c r="AU151" s="35">
        <f t="shared" si="814"/>
        <v>80</v>
      </c>
      <c r="AV151" s="39" t="s">
        <v>191</v>
      </c>
    </row>
    <row r="152" spans="1:48" s="37" customFormat="1" ht="33" customHeight="1" x14ac:dyDescent="0.25">
      <c r="A152" s="16" t="s">
        <v>509</v>
      </c>
      <c r="B152" s="2" t="s">
        <v>489</v>
      </c>
      <c r="C152" s="2">
        <v>17</v>
      </c>
      <c r="D152" s="2">
        <v>20</v>
      </c>
      <c r="E152" s="2">
        <v>3</v>
      </c>
      <c r="F152" s="2">
        <v>2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17">
        <v>0.25</v>
      </c>
      <c r="Q152" s="41" t="s">
        <v>510</v>
      </c>
      <c r="R152" s="2">
        <v>7</v>
      </c>
      <c r="S152" s="2">
        <v>5</v>
      </c>
      <c r="T152" s="2">
        <v>1</v>
      </c>
      <c r="U152" s="2">
        <v>1</v>
      </c>
      <c r="V152" s="2">
        <v>1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0.05</v>
      </c>
      <c r="AF152" s="17"/>
      <c r="AG152" s="2">
        <f t="shared" si="801"/>
        <v>4.5999999999999996</v>
      </c>
      <c r="AH152" s="2">
        <f t="shared" si="802"/>
        <v>5.25</v>
      </c>
      <c r="AI152" s="2">
        <f t="shared" si="803"/>
        <v>0.8</v>
      </c>
      <c r="AJ152" s="2">
        <f t="shared" si="804"/>
        <v>0.55000000000000004</v>
      </c>
      <c r="AK152" s="2">
        <f t="shared" si="805"/>
        <v>0.05</v>
      </c>
      <c r="AL152" s="2">
        <f t="shared" si="806"/>
        <v>0</v>
      </c>
      <c r="AM152" s="2">
        <f t="shared" si="807"/>
        <v>0</v>
      </c>
      <c r="AN152" s="2">
        <f t="shared" si="808"/>
        <v>0</v>
      </c>
      <c r="AO152" s="2">
        <f t="shared" si="809"/>
        <v>0</v>
      </c>
      <c r="AP152" s="2">
        <f t="shared" si="810"/>
        <v>0</v>
      </c>
      <c r="AQ152" s="2">
        <f t="shared" si="811"/>
        <v>0</v>
      </c>
      <c r="AR152" s="2">
        <f t="shared" si="812"/>
        <v>0</v>
      </c>
      <c r="AS152" s="21">
        <f t="shared" si="813"/>
        <v>0</v>
      </c>
      <c r="AT152" s="34">
        <f t="shared" si="769"/>
        <v>0.3</v>
      </c>
      <c r="AU152" s="35">
        <f t="shared" si="814"/>
        <v>30</v>
      </c>
      <c r="AV152" s="39" t="s">
        <v>191</v>
      </c>
    </row>
    <row r="153" spans="1:48" s="37" customFormat="1" ht="33" customHeight="1" x14ac:dyDescent="0.25">
      <c r="A153" s="16" t="s">
        <v>406</v>
      </c>
      <c r="B153" s="2" t="s">
        <v>58</v>
      </c>
      <c r="C153" s="2">
        <v>0</v>
      </c>
      <c r="D153" s="2">
        <v>0</v>
      </c>
      <c r="E153" s="2">
        <v>1</v>
      </c>
      <c r="F153" s="2">
        <v>0</v>
      </c>
      <c r="G153" s="2">
        <v>0</v>
      </c>
      <c r="H153" s="2">
        <v>1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17">
        <v>0.5</v>
      </c>
      <c r="Q153" s="41" t="s">
        <v>191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17"/>
      <c r="AG153" s="2">
        <f t="shared" ref="AG153" si="815">(C153*$P153)+(R153*$AE153)</f>
        <v>0</v>
      </c>
      <c r="AH153" s="2">
        <f t="shared" ref="AH153" si="816">(D153*$P153)+(S153*$AE153)</f>
        <v>0</v>
      </c>
      <c r="AI153" s="2">
        <f t="shared" ref="AI153" si="817">(E153*$P153)+(T153*$AE153)</f>
        <v>0.5</v>
      </c>
      <c r="AJ153" s="2">
        <f t="shared" ref="AJ153" si="818">(F153*$P153)+(U153*$AE153)</f>
        <v>0</v>
      </c>
      <c r="AK153" s="2">
        <f t="shared" ref="AK153" si="819">(G153*$P153)+(V153*$AE153)</f>
        <v>0</v>
      </c>
      <c r="AL153" s="2">
        <f t="shared" ref="AL153" si="820">(H153*$P153)+(W153*$AE153)</f>
        <v>0.5</v>
      </c>
      <c r="AM153" s="2">
        <f t="shared" ref="AM153" si="821">(I153*$P153)+(X153*$AE153)</f>
        <v>0</v>
      </c>
      <c r="AN153" s="2">
        <f t="shared" ref="AN153" si="822">(J153*$P153)+(Y153*$AE153)</f>
        <v>0</v>
      </c>
      <c r="AO153" s="2">
        <f t="shared" ref="AO153" si="823">(K153*$P153)+(Z153*$AE153)</f>
        <v>0</v>
      </c>
      <c r="AP153" s="2">
        <f t="shared" ref="AP153" si="824">(L153*$P153)+(AA153*$AE153)</f>
        <v>0</v>
      </c>
      <c r="AQ153" s="2">
        <f t="shared" ref="AQ153" si="825">(M153*$P153)+(AB153*$AE153)</f>
        <v>0</v>
      </c>
      <c r="AR153" s="2">
        <f t="shared" ref="AR153" si="826">(N153*$P153)+(AC153*$AE153)</f>
        <v>0</v>
      </c>
      <c r="AS153" s="21">
        <f t="shared" ref="AS153" si="827">(O153*$P153)+(AD153*$AE153)</f>
        <v>0</v>
      </c>
      <c r="AT153" s="34">
        <f t="shared" si="769"/>
        <v>0.5</v>
      </c>
      <c r="AU153" s="35">
        <f t="shared" ref="AU153" si="828">AT153*100</f>
        <v>50</v>
      </c>
      <c r="AV153" s="39" t="s">
        <v>407</v>
      </c>
    </row>
    <row r="154" spans="1:48" s="37" customFormat="1" ht="33" customHeight="1" x14ac:dyDescent="0.25">
      <c r="A154" s="16" t="s">
        <v>315</v>
      </c>
      <c r="B154" s="2" t="s">
        <v>317</v>
      </c>
      <c r="C154" s="2">
        <v>17</v>
      </c>
      <c r="D154" s="2">
        <v>27</v>
      </c>
      <c r="E154" s="2">
        <v>3</v>
      </c>
      <c r="F154" s="2">
        <v>1</v>
      </c>
      <c r="G154" s="2">
        <v>1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17">
        <v>0.11</v>
      </c>
      <c r="Q154" s="41" t="s">
        <v>191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17"/>
      <c r="AG154" s="2">
        <f t="shared" ref="AG154" si="829">(C154*$P154)+(R154*$AE154)</f>
        <v>1.87</v>
      </c>
      <c r="AH154" s="2">
        <f t="shared" ref="AH154" si="830">(D154*$P154)+(S154*$AE154)</f>
        <v>2.97</v>
      </c>
      <c r="AI154" s="2">
        <f t="shared" ref="AI154" si="831">(E154*$P154)+(T154*$AE154)</f>
        <v>0.33</v>
      </c>
      <c r="AJ154" s="2">
        <f t="shared" ref="AJ154" si="832">(F154*$P154)+(U154*$AE154)</f>
        <v>0.11</v>
      </c>
      <c r="AK154" s="2">
        <f t="shared" ref="AK154" si="833">(G154*$P154)+(V154*$AE154)</f>
        <v>0.11</v>
      </c>
      <c r="AL154" s="2">
        <f t="shared" ref="AL154" si="834">(H154*$P154)+(W154*$AE154)</f>
        <v>0</v>
      </c>
      <c r="AM154" s="2">
        <f t="shared" ref="AM154" si="835">(I154*$P154)+(X154*$AE154)</f>
        <v>0</v>
      </c>
      <c r="AN154" s="2">
        <f t="shared" ref="AN154" si="836">(J154*$P154)+(Y154*$AE154)</f>
        <v>0</v>
      </c>
      <c r="AO154" s="2">
        <f t="shared" ref="AO154" si="837">(K154*$P154)+(Z154*$AE154)</f>
        <v>0</v>
      </c>
      <c r="AP154" s="2">
        <f t="shared" ref="AP154" si="838">(L154*$P154)+(AA154*$AE154)</f>
        <v>0</v>
      </c>
      <c r="AQ154" s="2">
        <f t="shared" ref="AQ154" si="839">(M154*$P154)+(AB154*$AE154)</f>
        <v>0</v>
      </c>
      <c r="AR154" s="2">
        <f t="shared" ref="AR154" si="840">(N154*$P154)+(AC154*$AE154)</f>
        <v>0</v>
      </c>
      <c r="AS154" s="21">
        <f t="shared" ref="AS154" si="841">(O154*$P154)+(AD154*$AE154)</f>
        <v>0</v>
      </c>
      <c r="AT154" s="34">
        <f t="shared" si="769"/>
        <v>0.11</v>
      </c>
      <c r="AU154" s="35">
        <f t="shared" ref="AU154" si="842">AT154*100</f>
        <v>11</v>
      </c>
      <c r="AV154" s="39" t="s">
        <v>316</v>
      </c>
    </row>
    <row r="155" spans="1:48" s="37" customFormat="1" ht="33" customHeight="1" x14ac:dyDescent="0.25">
      <c r="A155" s="16" t="s">
        <v>635</v>
      </c>
      <c r="B155" s="2" t="s">
        <v>112</v>
      </c>
      <c r="C155" s="2">
        <v>9</v>
      </c>
      <c r="D155" s="2">
        <v>4</v>
      </c>
      <c r="E155" s="2">
        <v>2</v>
      </c>
      <c r="F155" s="2">
        <v>1</v>
      </c>
      <c r="G155" s="2">
        <v>1</v>
      </c>
      <c r="H155" s="2">
        <v>3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17">
        <v>0.8</v>
      </c>
      <c r="Q155" s="41" t="s">
        <v>191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17"/>
      <c r="AG155" s="2">
        <f t="shared" ref="AG155" si="843">(C155*$P155)+(R155*$AE155)</f>
        <v>7.2</v>
      </c>
      <c r="AH155" s="2">
        <f t="shared" ref="AH155" si="844">(D155*$P155)+(S155*$AE155)</f>
        <v>3.2</v>
      </c>
      <c r="AI155" s="2">
        <f t="shared" ref="AI155" si="845">(E155*$P155)+(T155*$AE155)</f>
        <v>1.6</v>
      </c>
      <c r="AJ155" s="2">
        <f t="shared" ref="AJ155" si="846">(F155*$P155)+(U155*$AE155)</f>
        <v>0.8</v>
      </c>
      <c r="AK155" s="2">
        <f t="shared" ref="AK155" si="847">(G155*$P155)+(V155*$AE155)</f>
        <v>0.8</v>
      </c>
      <c r="AL155" s="2">
        <f t="shared" ref="AL155" si="848">(H155*$P155)+(W155*$AE155)</f>
        <v>2.4000000000000004</v>
      </c>
      <c r="AM155" s="2">
        <f t="shared" ref="AM155" si="849">(I155*$P155)+(X155*$AE155)</f>
        <v>0</v>
      </c>
      <c r="AN155" s="2">
        <f t="shared" ref="AN155" si="850">(J155*$P155)+(Y155*$AE155)</f>
        <v>0</v>
      </c>
      <c r="AO155" s="2">
        <f t="shared" ref="AO155" si="851">(K155*$P155)+(Z155*$AE155)</f>
        <v>0</v>
      </c>
      <c r="AP155" s="2">
        <f t="shared" ref="AP155" si="852">(L155*$P155)+(AA155*$AE155)</f>
        <v>0</v>
      </c>
      <c r="AQ155" s="2">
        <f t="shared" ref="AQ155" si="853">(M155*$P155)+(AB155*$AE155)</f>
        <v>0</v>
      </c>
      <c r="AR155" s="2">
        <f t="shared" ref="AR155" si="854">(N155*$P155)+(AC155*$AE155)</f>
        <v>0</v>
      </c>
      <c r="AS155" s="21">
        <f t="shared" ref="AS155" si="855">(O155*$P155)+(AD155*$AE155)</f>
        <v>0</v>
      </c>
      <c r="AT155" s="34">
        <f t="shared" ref="AT155" si="856">P155+AE155</f>
        <v>0.8</v>
      </c>
      <c r="AU155" s="35">
        <f t="shared" ref="AU155" si="857">AT155*100</f>
        <v>80</v>
      </c>
      <c r="AV155" s="39" t="s">
        <v>579</v>
      </c>
    </row>
    <row r="156" spans="1:48" s="37" customFormat="1" ht="33" customHeight="1" x14ac:dyDescent="0.25">
      <c r="A156" s="16" t="s">
        <v>74</v>
      </c>
      <c r="B156" s="5" t="s">
        <v>112</v>
      </c>
      <c r="C156" s="2">
        <v>9</v>
      </c>
      <c r="D156" s="2">
        <v>4</v>
      </c>
      <c r="E156" s="2">
        <v>2</v>
      </c>
      <c r="F156" s="2">
        <v>1</v>
      </c>
      <c r="G156" s="2">
        <v>1</v>
      </c>
      <c r="H156" s="2">
        <v>3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17">
        <v>0.85</v>
      </c>
      <c r="Q156" s="41" t="s">
        <v>191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17"/>
      <c r="AG156" s="2">
        <f t="shared" si="642"/>
        <v>7.6499999999999995</v>
      </c>
      <c r="AH156" s="2">
        <f t="shared" si="643"/>
        <v>3.4</v>
      </c>
      <c r="AI156" s="2">
        <f t="shared" si="644"/>
        <v>1.7</v>
      </c>
      <c r="AJ156" s="2">
        <f t="shared" si="645"/>
        <v>0.85</v>
      </c>
      <c r="AK156" s="2">
        <f t="shared" si="646"/>
        <v>0.85</v>
      </c>
      <c r="AL156" s="2">
        <f t="shared" si="647"/>
        <v>2.5499999999999998</v>
      </c>
      <c r="AM156" s="2">
        <f t="shared" si="648"/>
        <v>0</v>
      </c>
      <c r="AN156" s="2">
        <f t="shared" si="649"/>
        <v>0</v>
      </c>
      <c r="AO156" s="2">
        <f t="shared" si="650"/>
        <v>0</v>
      </c>
      <c r="AP156" s="2">
        <f t="shared" si="651"/>
        <v>0</v>
      </c>
      <c r="AQ156" s="2">
        <f t="shared" si="652"/>
        <v>0</v>
      </c>
      <c r="AR156" s="2">
        <f t="shared" si="653"/>
        <v>0</v>
      </c>
      <c r="AS156" s="21">
        <f t="shared" si="654"/>
        <v>0</v>
      </c>
      <c r="AT156" s="34">
        <f t="shared" si="769"/>
        <v>0.85</v>
      </c>
      <c r="AU156" s="35">
        <f t="shared" si="641"/>
        <v>85</v>
      </c>
      <c r="AV156" s="39" t="s">
        <v>191</v>
      </c>
    </row>
    <row r="157" spans="1:48" s="37" customFormat="1" ht="33" customHeight="1" x14ac:dyDescent="0.25">
      <c r="A157" s="16" t="s">
        <v>210</v>
      </c>
      <c r="B157" s="5" t="s">
        <v>112</v>
      </c>
      <c r="C157" s="2">
        <v>9</v>
      </c>
      <c r="D157" s="2">
        <v>4</v>
      </c>
      <c r="E157" s="2">
        <v>2</v>
      </c>
      <c r="F157" s="2">
        <v>1</v>
      </c>
      <c r="G157" s="2">
        <v>1</v>
      </c>
      <c r="H157" s="2">
        <v>3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17">
        <v>0.5</v>
      </c>
      <c r="Q157" s="41" t="s">
        <v>191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17"/>
      <c r="AG157" s="2">
        <f t="shared" ref="AG157" si="858">(C157*$P157)+(R157*$AE157)</f>
        <v>4.5</v>
      </c>
      <c r="AH157" s="2">
        <f t="shared" ref="AH157" si="859">(D157*$P157)+(S157*$AE157)</f>
        <v>2</v>
      </c>
      <c r="AI157" s="2">
        <f t="shared" ref="AI157" si="860">(E157*$P157)+(T157*$AE157)</f>
        <v>1</v>
      </c>
      <c r="AJ157" s="2">
        <f t="shared" ref="AJ157" si="861">(F157*$P157)+(U157*$AE157)</f>
        <v>0.5</v>
      </c>
      <c r="AK157" s="2">
        <f t="shared" ref="AK157" si="862">(G157*$P157)+(V157*$AE157)</f>
        <v>0.5</v>
      </c>
      <c r="AL157" s="2">
        <f t="shared" ref="AL157" si="863">(H157*$P157)+(W157*$AE157)</f>
        <v>1.5</v>
      </c>
      <c r="AM157" s="2">
        <f t="shared" ref="AM157" si="864">(I157*$P157)+(X157*$AE157)</f>
        <v>0</v>
      </c>
      <c r="AN157" s="2">
        <f t="shared" ref="AN157" si="865">(J157*$P157)+(Y157*$AE157)</f>
        <v>0</v>
      </c>
      <c r="AO157" s="2">
        <f t="shared" ref="AO157" si="866">(K157*$P157)+(Z157*$AE157)</f>
        <v>0</v>
      </c>
      <c r="AP157" s="2">
        <f t="shared" ref="AP157" si="867">(L157*$P157)+(AA157*$AE157)</f>
        <v>0</v>
      </c>
      <c r="AQ157" s="2">
        <f t="shared" ref="AQ157" si="868">(M157*$P157)+(AB157*$AE157)</f>
        <v>0</v>
      </c>
      <c r="AR157" s="2">
        <f t="shared" ref="AR157" si="869">(N157*$P157)+(AC157*$AE157)</f>
        <v>0</v>
      </c>
      <c r="AS157" s="21">
        <f t="shared" ref="AS157" si="870">(O157*$P157)+(AD157*$AE157)</f>
        <v>0</v>
      </c>
      <c r="AT157" s="34">
        <f t="shared" si="769"/>
        <v>0.5</v>
      </c>
      <c r="AU157" s="35">
        <f t="shared" ref="AU157" si="871">AT157*100</f>
        <v>50</v>
      </c>
      <c r="AV157" s="39" t="s">
        <v>191</v>
      </c>
    </row>
    <row r="158" spans="1:48" s="37" customFormat="1" ht="33" customHeight="1" x14ac:dyDescent="0.25">
      <c r="A158" s="16" t="s">
        <v>732</v>
      </c>
      <c r="B158" s="5" t="s">
        <v>733</v>
      </c>
      <c r="C158" s="5">
        <v>17</v>
      </c>
      <c r="D158" s="5">
        <v>14</v>
      </c>
      <c r="E158" s="5">
        <v>2</v>
      </c>
      <c r="F158" s="5">
        <v>0</v>
      </c>
      <c r="G158" s="5">
        <v>0</v>
      </c>
      <c r="H158" s="5">
        <v>1</v>
      </c>
      <c r="I158" s="5">
        <v>0</v>
      </c>
      <c r="J158" s="5">
        <v>7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17">
        <v>0.01</v>
      </c>
      <c r="Q158" s="41" t="s">
        <v>191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17"/>
      <c r="AG158" s="2">
        <f t="shared" ref="AG158" si="872">(C158*$P158)+(R158*$AE158)</f>
        <v>0.17</v>
      </c>
      <c r="AH158" s="2">
        <f t="shared" ref="AH158" si="873">(D158*$P158)+(S158*$AE158)</f>
        <v>0.14000000000000001</v>
      </c>
      <c r="AI158" s="2">
        <f t="shared" ref="AI158" si="874">(E158*$P158)+(T158*$AE158)</f>
        <v>0.02</v>
      </c>
      <c r="AJ158" s="2">
        <f t="shared" ref="AJ158" si="875">(F158*$P158)+(U158*$AE158)</f>
        <v>0</v>
      </c>
      <c r="AK158" s="2">
        <f t="shared" ref="AK158" si="876">(G158*$P158)+(V158*$AE158)</f>
        <v>0</v>
      </c>
      <c r="AL158" s="2">
        <f t="shared" ref="AL158" si="877">(H158*$P158)+(W158*$AE158)</f>
        <v>0.01</v>
      </c>
      <c r="AM158" s="2">
        <f t="shared" ref="AM158" si="878">(I158*$P158)+(X158*$AE158)</f>
        <v>0</v>
      </c>
      <c r="AN158" s="2">
        <f t="shared" ref="AN158" si="879">(J158*$P158)+(Y158*$AE158)</f>
        <v>7.0000000000000007E-2</v>
      </c>
      <c r="AO158" s="2">
        <f t="shared" ref="AO158" si="880">(K158*$P158)+(Z158*$AE158)</f>
        <v>0</v>
      </c>
      <c r="AP158" s="2">
        <f t="shared" ref="AP158" si="881">(L158*$P158)+(AA158*$AE158)</f>
        <v>0</v>
      </c>
      <c r="AQ158" s="2">
        <f t="shared" ref="AQ158" si="882">(M158*$P158)+(AB158*$AE158)</f>
        <v>0</v>
      </c>
      <c r="AR158" s="2">
        <f t="shared" ref="AR158" si="883">(N158*$P158)+(AC158*$AE158)</f>
        <v>0</v>
      </c>
      <c r="AS158" s="21">
        <f t="shared" ref="AS158" si="884">(O158*$P158)+(AD158*$AE158)</f>
        <v>0</v>
      </c>
      <c r="AT158" s="34">
        <f t="shared" ref="AT158" si="885">P158+AE158</f>
        <v>0.01</v>
      </c>
      <c r="AU158" s="35">
        <f t="shared" ref="AU158" si="886">AT158*100</f>
        <v>1</v>
      </c>
      <c r="AV158" s="39" t="s">
        <v>191</v>
      </c>
    </row>
    <row r="159" spans="1:48" s="37" customFormat="1" ht="33" customHeight="1" x14ac:dyDescent="0.25">
      <c r="A159" s="16" t="s">
        <v>51</v>
      </c>
      <c r="B159" s="2" t="s">
        <v>318</v>
      </c>
      <c r="C159" s="2">
        <v>0</v>
      </c>
      <c r="D159" s="2">
        <v>3</v>
      </c>
      <c r="E159" s="2">
        <v>3</v>
      </c>
      <c r="F159" s="2">
        <v>0</v>
      </c>
      <c r="G159" s="2">
        <v>0</v>
      </c>
      <c r="H159" s="2">
        <v>2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17">
        <v>0.68</v>
      </c>
      <c r="Q159" s="32" t="s">
        <v>33</v>
      </c>
      <c r="R159" s="2">
        <v>21</v>
      </c>
      <c r="S159" s="2">
        <v>22</v>
      </c>
      <c r="T159" s="2">
        <v>4</v>
      </c>
      <c r="U159" s="2">
        <v>1</v>
      </c>
      <c r="V159" s="2">
        <v>0</v>
      </c>
      <c r="W159" s="2">
        <v>1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17">
        <v>0.06</v>
      </c>
      <c r="AF159" s="17"/>
      <c r="AG159" s="2">
        <f t="shared" ref="AG159" si="887">(C159*$P159)+(R159*$AE159)</f>
        <v>1.26</v>
      </c>
      <c r="AH159" s="2">
        <f t="shared" ref="AH159" si="888">(D159*$P159)+(S159*$AE159)</f>
        <v>3.36</v>
      </c>
      <c r="AI159" s="2">
        <f t="shared" ref="AI159" si="889">(E159*$P159)+(T159*$AE159)</f>
        <v>2.2800000000000002</v>
      </c>
      <c r="AJ159" s="2">
        <f t="shared" ref="AJ159" si="890">(F159*$P159)+(U159*$AE159)</f>
        <v>0.06</v>
      </c>
      <c r="AK159" s="2">
        <f t="shared" ref="AK159" si="891">(G159*$P159)+(V159*$AE159)</f>
        <v>0</v>
      </c>
      <c r="AL159" s="2">
        <f t="shared" ref="AL159" si="892">(H159*$P159)+(W159*$AE159)</f>
        <v>1.4200000000000002</v>
      </c>
      <c r="AM159" s="2">
        <f t="shared" ref="AM159" si="893">(I159*$P159)+(X159*$AE159)</f>
        <v>0</v>
      </c>
      <c r="AN159" s="2">
        <f t="shared" ref="AN159" si="894">(J159*$P159)+(Y159*$AE159)</f>
        <v>0</v>
      </c>
      <c r="AO159" s="2">
        <f t="shared" ref="AO159" si="895">(K159*$P159)+(Z159*$AE159)</f>
        <v>0</v>
      </c>
      <c r="AP159" s="2">
        <f t="shared" ref="AP159" si="896">(L159*$P159)+(AA159*$AE159)</f>
        <v>0</v>
      </c>
      <c r="AQ159" s="2">
        <f t="shared" ref="AQ159" si="897">(M159*$P159)+(AB159*$AE159)</f>
        <v>0</v>
      </c>
      <c r="AR159" s="2">
        <f t="shared" ref="AR159" si="898">(N159*$P159)+(AC159*$AE159)</f>
        <v>0</v>
      </c>
      <c r="AS159" s="21">
        <f t="shared" ref="AS159" si="899">(O159*$P159)+(AD159*$AE159)</f>
        <v>0</v>
      </c>
      <c r="AT159" s="34">
        <f t="shared" si="769"/>
        <v>0.74</v>
      </c>
      <c r="AU159" s="35">
        <f t="shared" si="641"/>
        <v>74</v>
      </c>
      <c r="AV159" s="38" t="s">
        <v>34</v>
      </c>
    </row>
    <row r="160" spans="1:48" s="37" customFormat="1" ht="33" customHeight="1" x14ac:dyDescent="0.25">
      <c r="A160" s="16" t="s">
        <v>319</v>
      </c>
      <c r="B160" s="2" t="s">
        <v>112</v>
      </c>
      <c r="C160" s="2">
        <v>9</v>
      </c>
      <c r="D160" s="2">
        <v>4</v>
      </c>
      <c r="E160" s="2">
        <v>2</v>
      </c>
      <c r="F160" s="2">
        <v>1</v>
      </c>
      <c r="G160" s="2">
        <v>1</v>
      </c>
      <c r="H160" s="2">
        <v>3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17">
        <v>0.6</v>
      </c>
      <c r="Q160" s="32" t="s">
        <v>33</v>
      </c>
      <c r="R160" s="2">
        <v>21</v>
      </c>
      <c r="S160" s="2">
        <v>22</v>
      </c>
      <c r="T160" s="2">
        <v>4</v>
      </c>
      <c r="U160" s="2">
        <v>1</v>
      </c>
      <c r="V160" s="2">
        <v>0</v>
      </c>
      <c r="W160" s="2">
        <v>1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17">
        <v>0.11</v>
      </c>
      <c r="AF160" s="17"/>
      <c r="AG160" s="2">
        <f t="shared" ref="AG160:AG162" si="900">(C160*$P160)+(R160*$AE160)</f>
        <v>7.7099999999999991</v>
      </c>
      <c r="AH160" s="2">
        <f t="shared" ref="AH160:AH162" si="901">(D160*$P160)+(S160*$AE160)</f>
        <v>4.82</v>
      </c>
      <c r="AI160" s="2">
        <f t="shared" ref="AI160:AI162" si="902">(E160*$P160)+(T160*$AE160)</f>
        <v>1.64</v>
      </c>
      <c r="AJ160" s="2">
        <f t="shared" ref="AJ160:AJ162" si="903">(F160*$P160)+(U160*$AE160)</f>
        <v>0.71</v>
      </c>
      <c r="AK160" s="2">
        <f t="shared" ref="AK160:AK162" si="904">(G160*$P160)+(V160*$AE160)</f>
        <v>0.6</v>
      </c>
      <c r="AL160" s="2">
        <f t="shared" ref="AL160:AL162" si="905">(H160*$P160)+(W160*$AE160)</f>
        <v>1.91</v>
      </c>
      <c r="AM160" s="2">
        <f t="shared" ref="AM160:AM162" si="906">(I160*$P160)+(X160*$AE160)</f>
        <v>0</v>
      </c>
      <c r="AN160" s="2">
        <f t="shared" ref="AN160:AN162" si="907">(J160*$P160)+(Y160*$AE160)</f>
        <v>0</v>
      </c>
      <c r="AO160" s="2">
        <f t="shared" ref="AO160:AO162" si="908">(K160*$P160)+(Z160*$AE160)</f>
        <v>0</v>
      </c>
      <c r="AP160" s="2">
        <f t="shared" ref="AP160:AP162" si="909">(L160*$P160)+(AA160*$AE160)</f>
        <v>0</v>
      </c>
      <c r="AQ160" s="2">
        <f t="shared" ref="AQ160:AQ162" si="910">(M160*$P160)+(AB160*$AE160)</f>
        <v>0</v>
      </c>
      <c r="AR160" s="2">
        <f t="shared" ref="AR160:AR162" si="911">(N160*$P160)+(AC160*$AE160)</f>
        <v>0</v>
      </c>
      <c r="AS160" s="21">
        <f t="shared" ref="AS160:AS162" si="912">(O160*$P160)+(AD160*$AE160)</f>
        <v>0</v>
      </c>
      <c r="AT160" s="34">
        <f t="shared" si="769"/>
        <v>0.71</v>
      </c>
      <c r="AU160" s="35">
        <f t="shared" ref="AU160:AU162" si="913">AT160*100</f>
        <v>71</v>
      </c>
      <c r="AV160" s="38" t="s">
        <v>419</v>
      </c>
    </row>
    <row r="161" spans="1:48" s="37" customFormat="1" ht="33" customHeight="1" x14ac:dyDescent="0.25">
      <c r="A161" s="16" t="s">
        <v>320</v>
      </c>
      <c r="B161" s="2" t="s">
        <v>303</v>
      </c>
      <c r="C161" s="2">
        <v>14</v>
      </c>
      <c r="D161" s="2">
        <v>4</v>
      </c>
      <c r="E161" s="2">
        <v>2</v>
      </c>
      <c r="F161" s="2">
        <v>2</v>
      </c>
      <c r="G161" s="2">
        <v>2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17">
        <v>0.35</v>
      </c>
      <c r="Q161" s="44" t="s">
        <v>321</v>
      </c>
      <c r="R161" s="2">
        <v>33</v>
      </c>
      <c r="S161" s="2">
        <v>47</v>
      </c>
      <c r="T161" s="2">
        <v>8</v>
      </c>
      <c r="U161" s="2">
        <v>1</v>
      </c>
      <c r="V161" s="2">
        <v>1</v>
      </c>
      <c r="W161" s="2">
        <v>1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17">
        <v>0.13</v>
      </c>
      <c r="AF161" s="17"/>
      <c r="AG161" s="2">
        <f t="shared" si="900"/>
        <v>9.19</v>
      </c>
      <c r="AH161" s="2">
        <f t="shared" si="901"/>
        <v>7.51</v>
      </c>
      <c r="AI161" s="2">
        <f t="shared" si="902"/>
        <v>1.74</v>
      </c>
      <c r="AJ161" s="2">
        <f t="shared" si="903"/>
        <v>0.83</v>
      </c>
      <c r="AK161" s="2">
        <f t="shared" si="904"/>
        <v>0.83</v>
      </c>
      <c r="AL161" s="2">
        <f t="shared" si="905"/>
        <v>0.13</v>
      </c>
      <c r="AM161" s="2">
        <f t="shared" si="906"/>
        <v>0</v>
      </c>
      <c r="AN161" s="2">
        <f t="shared" si="907"/>
        <v>0</v>
      </c>
      <c r="AO161" s="2">
        <f t="shared" si="908"/>
        <v>0</v>
      </c>
      <c r="AP161" s="2">
        <f t="shared" si="909"/>
        <v>0</v>
      </c>
      <c r="AQ161" s="2">
        <f t="shared" si="910"/>
        <v>0</v>
      </c>
      <c r="AR161" s="2">
        <f t="shared" si="911"/>
        <v>0</v>
      </c>
      <c r="AS161" s="21">
        <f t="shared" si="912"/>
        <v>0</v>
      </c>
      <c r="AT161" s="34">
        <f t="shared" si="769"/>
        <v>0.48</v>
      </c>
      <c r="AU161" s="35">
        <f t="shared" si="913"/>
        <v>48</v>
      </c>
      <c r="AV161" s="38" t="s">
        <v>420</v>
      </c>
    </row>
    <row r="162" spans="1:48" s="37" customFormat="1" ht="33" customHeight="1" x14ac:dyDescent="0.25">
      <c r="A162" s="16" t="s">
        <v>322</v>
      </c>
      <c r="B162" s="2" t="s">
        <v>57</v>
      </c>
      <c r="C162" s="2">
        <v>12</v>
      </c>
      <c r="D162" s="2">
        <v>12</v>
      </c>
      <c r="E162" s="2">
        <v>0</v>
      </c>
      <c r="F162" s="2">
        <v>6</v>
      </c>
      <c r="G162" s="2">
        <v>16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1</v>
      </c>
      <c r="O162" s="2">
        <v>0</v>
      </c>
      <c r="P162" s="17">
        <v>0.4</v>
      </c>
      <c r="Q162" s="32" t="s">
        <v>33</v>
      </c>
      <c r="R162" s="2">
        <v>21</v>
      </c>
      <c r="S162" s="2">
        <v>22</v>
      </c>
      <c r="T162" s="2">
        <v>4</v>
      </c>
      <c r="U162" s="2">
        <v>1</v>
      </c>
      <c r="V162" s="2">
        <v>0</v>
      </c>
      <c r="W162" s="2">
        <v>1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17">
        <v>0.09</v>
      </c>
      <c r="AF162" s="17"/>
      <c r="AG162" s="2">
        <f t="shared" si="900"/>
        <v>6.69</v>
      </c>
      <c r="AH162" s="2">
        <f t="shared" si="901"/>
        <v>6.7800000000000011</v>
      </c>
      <c r="AI162" s="2">
        <f t="shared" si="902"/>
        <v>0.36</v>
      </c>
      <c r="AJ162" s="2">
        <f t="shared" si="903"/>
        <v>2.4900000000000002</v>
      </c>
      <c r="AK162" s="2">
        <f t="shared" si="904"/>
        <v>6.4</v>
      </c>
      <c r="AL162" s="2">
        <f t="shared" si="905"/>
        <v>0.09</v>
      </c>
      <c r="AM162" s="2">
        <f t="shared" si="906"/>
        <v>0</v>
      </c>
      <c r="AN162" s="2">
        <f t="shared" si="907"/>
        <v>0</v>
      </c>
      <c r="AO162" s="2">
        <f t="shared" si="908"/>
        <v>0</v>
      </c>
      <c r="AP162" s="2">
        <f t="shared" si="909"/>
        <v>0</v>
      </c>
      <c r="AQ162" s="2">
        <f t="shared" si="910"/>
        <v>0</v>
      </c>
      <c r="AR162" s="2">
        <f t="shared" si="911"/>
        <v>0.4</v>
      </c>
      <c r="AS162" s="21">
        <f t="shared" si="912"/>
        <v>0</v>
      </c>
      <c r="AT162" s="34">
        <f t="shared" si="769"/>
        <v>0.49</v>
      </c>
      <c r="AU162" s="35">
        <f t="shared" si="913"/>
        <v>49</v>
      </c>
      <c r="AV162" s="38" t="s">
        <v>421</v>
      </c>
    </row>
    <row r="163" spans="1:48" s="37" customFormat="1" ht="33" customHeight="1" x14ac:dyDescent="0.25">
      <c r="A163" s="16" t="s">
        <v>636</v>
      </c>
      <c r="B163" s="2" t="s">
        <v>221</v>
      </c>
      <c r="C163" s="2">
        <v>9</v>
      </c>
      <c r="D163" s="2">
        <v>8</v>
      </c>
      <c r="E163" s="2">
        <v>2</v>
      </c>
      <c r="F163" s="2">
        <v>1</v>
      </c>
      <c r="G163" s="2">
        <v>1</v>
      </c>
      <c r="H163" s="2">
        <v>3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17">
        <v>0.8</v>
      </c>
      <c r="Q163" s="41" t="s">
        <v>191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17"/>
      <c r="AG163" s="2">
        <f t="shared" ref="AG163" si="914">(C163*$P163)+(R163*$AE163)</f>
        <v>7.2</v>
      </c>
      <c r="AH163" s="2">
        <f t="shared" ref="AH163" si="915">(D163*$P163)+(S163*$AE163)</f>
        <v>6.4</v>
      </c>
      <c r="AI163" s="2">
        <f t="shared" ref="AI163" si="916">(E163*$P163)+(T163*$AE163)</f>
        <v>1.6</v>
      </c>
      <c r="AJ163" s="2">
        <f t="shared" ref="AJ163" si="917">(F163*$P163)+(U163*$AE163)</f>
        <v>0.8</v>
      </c>
      <c r="AK163" s="2">
        <f t="shared" ref="AK163" si="918">(G163*$P163)+(V163*$AE163)</f>
        <v>0.8</v>
      </c>
      <c r="AL163" s="2">
        <f t="shared" ref="AL163" si="919">(H163*$P163)+(W163*$AE163)</f>
        <v>2.4000000000000004</v>
      </c>
      <c r="AM163" s="2">
        <f t="shared" ref="AM163" si="920">(I163*$P163)+(X163*$AE163)</f>
        <v>0</v>
      </c>
      <c r="AN163" s="2">
        <f t="shared" ref="AN163" si="921">(J163*$P163)+(Y163*$AE163)</f>
        <v>0</v>
      </c>
      <c r="AO163" s="2">
        <f t="shared" ref="AO163" si="922">(K163*$P163)+(Z163*$AE163)</f>
        <v>0</v>
      </c>
      <c r="AP163" s="2">
        <f t="shared" ref="AP163" si="923">(L163*$P163)+(AA163*$AE163)</f>
        <v>0</v>
      </c>
      <c r="AQ163" s="2">
        <f t="shared" ref="AQ163" si="924">(M163*$P163)+(AB163*$AE163)</f>
        <v>0</v>
      </c>
      <c r="AR163" s="2">
        <f t="shared" ref="AR163" si="925">(N163*$P163)+(AC163*$AE163)</f>
        <v>0</v>
      </c>
      <c r="AS163" s="21">
        <f t="shared" ref="AS163" si="926">(O163*$P163)+(AD163*$AE163)</f>
        <v>0</v>
      </c>
      <c r="AT163" s="34">
        <f t="shared" ref="AT163" si="927">P163+AE163</f>
        <v>0.8</v>
      </c>
      <c r="AU163" s="35">
        <f t="shared" ref="AU163" si="928">AT163*100</f>
        <v>80</v>
      </c>
      <c r="AV163" s="38" t="s">
        <v>637</v>
      </c>
    </row>
    <row r="164" spans="1:48" s="37" customFormat="1" ht="33" customHeight="1" x14ac:dyDescent="0.25">
      <c r="A164" s="16" t="s">
        <v>75</v>
      </c>
      <c r="B164" s="2" t="s">
        <v>114</v>
      </c>
      <c r="C164" s="2">
        <v>12</v>
      </c>
      <c r="D164" s="2">
        <v>25</v>
      </c>
      <c r="E164" s="2">
        <v>1</v>
      </c>
      <c r="F164" s="2">
        <v>1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17">
        <v>0.7</v>
      </c>
      <c r="Q164" s="32" t="s">
        <v>97</v>
      </c>
      <c r="R164" s="5">
        <v>16</v>
      </c>
      <c r="S164" s="5">
        <v>22</v>
      </c>
      <c r="T164" s="5">
        <v>1</v>
      </c>
      <c r="U164" s="5">
        <v>3</v>
      </c>
      <c r="V164" s="5">
        <v>0</v>
      </c>
      <c r="W164" s="5">
        <v>1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17">
        <v>0.27</v>
      </c>
      <c r="AF164" s="17"/>
      <c r="AG164" s="2">
        <f t="shared" si="642"/>
        <v>12.719999999999999</v>
      </c>
      <c r="AH164" s="2">
        <f t="shared" si="643"/>
        <v>23.44</v>
      </c>
      <c r="AI164" s="2">
        <f t="shared" si="644"/>
        <v>0.97</v>
      </c>
      <c r="AJ164" s="2">
        <f t="shared" si="645"/>
        <v>1.51</v>
      </c>
      <c r="AK164" s="2">
        <f t="shared" si="646"/>
        <v>0</v>
      </c>
      <c r="AL164" s="2">
        <f t="shared" si="647"/>
        <v>0.27</v>
      </c>
      <c r="AM164" s="2">
        <f t="shared" si="648"/>
        <v>0</v>
      </c>
      <c r="AN164" s="2">
        <f t="shared" si="649"/>
        <v>0</v>
      </c>
      <c r="AO164" s="2">
        <f t="shared" si="650"/>
        <v>0</v>
      </c>
      <c r="AP164" s="2">
        <f t="shared" si="651"/>
        <v>0</v>
      </c>
      <c r="AQ164" s="2">
        <f t="shared" si="652"/>
        <v>0</v>
      </c>
      <c r="AR164" s="2">
        <f t="shared" si="653"/>
        <v>0</v>
      </c>
      <c r="AS164" s="21">
        <f t="shared" si="654"/>
        <v>0</v>
      </c>
      <c r="AT164" s="34">
        <f t="shared" si="769"/>
        <v>0.97</v>
      </c>
      <c r="AU164" s="35">
        <f t="shared" si="641"/>
        <v>97</v>
      </c>
      <c r="AV164" s="39" t="s">
        <v>191</v>
      </c>
    </row>
    <row r="165" spans="1:48" s="37" customFormat="1" ht="33" customHeight="1" x14ac:dyDescent="0.25">
      <c r="A165" s="16" t="s">
        <v>511</v>
      </c>
      <c r="B165" s="2" t="s">
        <v>113</v>
      </c>
      <c r="C165" s="5">
        <v>22</v>
      </c>
      <c r="D165" s="5">
        <v>19</v>
      </c>
      <c r="E165" s="5">
        <v>3</v>
      </c>
      <c r="F165" s="5">
        <v>1</v>
      </c>
      <c r="G165" s="5">
        <v>0</v>
      </c>
      <c r="H165" s="5">
        <v>2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17">
        <v>0.01</v>
      </c>
      <c r="Q165" s="41" t="s">
        <v>191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17"/>
      <c r="AG165" s="2">
        <f t="shared" si="642"/>
        <v>0.22</v>
      </c>
      <c r="AH165" s="2">
        <f t="shared" si="643"/>
        <v>0.19</v>
      </c>
      <c r="AI165" s="2">
        <f t="shared" si="644"/>
        <v>0.03</v>
      </c>
      <c r="AJ165" s="2">
        <f t="shared" si="645"/>
        <v>0.01</v>
      </c>
      <c r="AK165" s="2">
        <f t="shared" si="646"/>
        <v>0</v>
      </c>
      <c r="AL165" s="2">
        <f t="shared" si="647"/>
        <v>0.02</v>
      </c>
      <c r="AM165" s="2">
        <f t="shared" si="648"/>
        <v>0</v>
      </c>
      <c r="AN165" s="2">
        <f t="shared" si="649"/>
        <v>0</v>
      </c>
      <c r="AO165" s="2">
        <f t="shared" si="650"/>
        <v>0</v>
      </c>
      <c r="AP165" s="2">
        <f t="shared" si="651"/>
        <v>0</v>
      </c>
      <c r="AQ165" s="2">
        <f t="shared" si="652"/>
        <v>0</v>
      </c>
      <c r="AR165" s="2">
        <f t="shared" si="653"/>
        <v>0</v>
      </c>
      <c r="AS165" s="21">
        <f t="shared" si="654"/>
        <v>0</v>
      </c>
      <c r="AT165" s="34">
        <f t="shared" si="769"/>
        <v>0.01</v>
      </c>
      <c r="AU165" s="35">
        <f t="shared" si="641"/>
        <v>1</v>
      </c>
      <c r="AV165" s="38" t="s">
        <v>512</v>
      </c>
    </row>
    <row r="166" spans="1:48" s="37" customFormat="1" ht="33" customHeight="1" x14ac:dyDescent="0.25">
      <c r="A166" s="16" t="s">
        <v>735</v>
      </c>
      <c r="B166" s="2" t="s">
        <v>174</v>
      </c>
      <c r="C166" s="2">
        <v>19</v>
      </c>
      <c r="D166" s="2">
        <v>20</v>
      </c>
      <c r="E166" s="2">
        <v>4</v>
      </c>
      <c r="F166" s="2">
        <v>1</v>
      </c>
      <c r="G166" s="2">
        <v>0</v>
      </c>
      <c r="H166" s="2">
        <v>0</v>
      </c>
      <c r="I166" s="2">
        <v>0</v>
      </c>
      <c r="J166" s="2">
        <v>3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17">
        <v>0.13</v>
      </c>
      <c r="Q166" s="41" t="s">
        <v>191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17"/>
      <c r="AG166" s="2">
        <f t="shared" si="642"/>
        <v>2.4700000000000002</v>
      </c>
      <c r="AH166" s="2">
        <f t="shared" si="643"/>
        <v>2.6</v>
      </c>
      <c r="AI166" s="2">
        <f t="shared" si="644"/>
        <v>0.52</v>
      </c>
      <c r="AJ166" s="2">
        <f t="shared" si="645"/>
        <v>0.13</v>
      </c>
      <c r="AK166" s="2">
        <f t="shared" si="646"/>
        <v>0</v>
      </c>
      <c r="AL166" s="2">
        <f t="shared" si="647"/>
        <v>0</v>
      </c>
      <c r="AM166" s="2">
        <f t="shared" si="648"/>
        <v>0</v>
      </c>
      <c r="AN166" s="2">
        <f t="shared" si="649"/>
        <v>0.39</v>
      </c>
      <c r="AO166" s="2">
        <f t="shared" si="650"/>
        <v>0</v>
      </c>
      <c r="AP166" s="2">
        <f t="shared" si="651"/>
        <v>0</v>
      </c>
      <c r="AQ166" s="2">
        <f t="shared" si="652"/>
        <v>0</v>
      </c>
      <c r="AR166" s="2">
        <f t="shared" si="653"/>
        <v>0</v>
      </c>
      <c r="AS166" s="2">
        <f t="shared" si="654"/>
        <v>0</v>
      </c>
      <c r="AT166" s="34">
        <f t="shared" si="769"/>
        <v>0.13</v>
      </c>
      <c r="AU166" s="35">
        <f t="shared" si="641"/>
        <v>13</v>
      </c>
      <c r="AV166" s="39" t="s">
        <v>191</v>
      </c>
    </row>
    <row r="167" spans="1:48" s="37" customFormat="1" ht="33" customHeight="1" x14ac:dyDescent="0.25">
      <c r="A167" s="16" t="s">
        <v>734</v>
      </c>
      <c r="B167" s="2" t="s">
        <v>174</v>
      </c>
      <c r="C167" s="2">
        <v>19</v>
      </c>
      <c r="D167" s="2">
        <v>20</v>
      </c>
      <c r="E167" s="2">
        <v>4</v>
      </c>
      <c r="F167" s="2">
        <v>1</v>
      </c>
      <c r="G167" s="2">
        <v>0</v>
      </c>
      <c r="H167" s="2">
        <v>0</v>
      </c>
      <c r="I167" s="2">
        <v>0</v>
      </c>
      <c r="J167" s="2">
        <v>3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17">
        <v>0.2</v>
      </c>
      <c r="Q167" s="41" t="s">
        <v>191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17"/>
      <c r="AG167" s="2">
        <f t="shared" ref="AG167" si="929">(C167*$P167)+(R167*$AE167)</f>
        <v>3.8000000000000003</v>
      </c>
      <c r="AH167" s="2">
        <f t="shared" ref="AH167" si="930">(D167*$P167)+(S167*$AE167)</f>
        <v>4</v>
      </c>
      <c r="AI167" s="2">
        <f t="shared" ref="AI167" si="931">(E167*$P167)+(T167*$AE167)</f>
        <v>0.8</v>
      </c>
      <c r="AJ167" s="2">
        <f t="shared" ref="AJ167" si="932">(F167*$P167)+(U167*$AE167)</f>
        <v>0.2</v>
      </c>
      <c r="AK167" s="2">
        <f t="shared" ref="AK167" si="933">(G167*$P167)+(V167*$AE167)</f>
        <v>0</v>
      </c>
      <c r="AL167" s="2">
        <f t="shared" ref="AL167" si="934">(H167*$P167)+(W167*$AE167)</f>
        <v>0</v>
      </c>
      <c r="AM167" s="2">
        <f t="shared" ref="AM167" si="935">(I167*$P167)+(X167*$AE167)</f>
        <v>0</v>
      </c>
      <c r="AN167" s="2">
        <f t="shared" ref="AN167" si="936">(J167*$P167)+(Y167*$AE167)</f>
        <v>0.60000000000000009</v>
      </c>
      <c r="AO167" s="2">
        <f t="shared" ref="AO167" si="937">(K167*$P167)+(Z167*$AE167)</f>
        <v>0</v>
      </c>
      <c r="AP167" s="2">
        <f t="shared" ref="AP167" si="938">(L167*$P167)+(AA167*$AE167)</f>
        <v>0</v>
      </c>
      <c r="AQ167" s="2">
        <f t="shared" ref="AQ167" si="939">(M167*$P167)+(AB167*$AE167)</f>
        <v>0</v>
      </c>
      <c r="AR167" s="2">
        <f t="shared" ref="AR167" si="940">(N167*$P167)+(AC167*$AE167)</f>
        <v>0</v>
      </c>
      <c r="AS167" s="2">
        <f t="shared" ref="AS167" si="941">(O167*$P167)+(AD167*$AE167)</f>
        <v>0</v>
      </c>
      <c r="AT167" s="34">
        <f t="shared" ref="AT167" si="942">P167+AE167</f>
        <v>0.2</v>
      </c>
      <c r="AU167" s="35">
        <f t="shared" ref="AU167" si="943">AT167*100</f>
        <v>20</v>
      </c>
      <c r="AV167" s="39" t="s">
        <v>191</v>
      </c>
    </row>
    <row r="168" spans="1:48" s="37" customFormat="1" ht="33" customHeight="1" x14ac:dyDescent="0.25">
      <c r="A168" s="16" t="s">
        <v>211</v>
      </c>
      <c r="B168" s="5" t="s">
        <v>115</v>
      </c>
      <c r="C168" s="5">
        <v>15</v>
      </c>
      <c r="D168" s="5">
        <v>11</v>
      </c>
      <c r="E168" s="5">
        <v>4</v>
      </c>
      <c r="F168" s="5">
        <v>1</v>
      </c>
      <c r="G168" s="5">
        <v>0</v>
      </c>
      <c r="H168" s="5">
        <v>1</v>
      </c>
      <c r="I168" s="5">
        <v>0</v>
      </c>
      <c r="J168" s="5">
        <v>3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17">
        <v>0.27</v>
      </c>
      <c r="Q168" s="44" t="s">
        <v>212</v>
      </c>
      <c r="R168" s="5">
        <v>14</v>
      </c>
      <c r="S168" s="5">
        <v>20</v>
      </c>
      <c r="T168" s="5">
        <v>1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17">
        <v>0.37</v>
      </c>
      <c r="AF168" s="17"/>
      <c r="AG168" s="2">
        <f t="shared" si="642"/>
        <v>9.23</v>
      </c>
      <c r="AH168" s="2">
        <f t="shared" si="643"/>
        <v>10.370000000000001</v>
      </c>
      <c r="AI168" s="2">
        <f t="shared" si="644"/>
        <v>1.4500000000000002</v>
      </c>
      <c r="AJ168" s="2">
        <f t="shared" si="645"/>
        <v>0.27</v>
      </c>
      <c r="AK168" s="2">
        <f t="shared" si="646"/>
        <v>0</v>
      </c>
      <c r="AL168" s="2">
        <f t="shared" si="647"/>
        <v>0.27</v>
      </c>
      <c r="AM168" s="2">
        <f t="shared" si="648"/>
        <v>0</v>
      </c>
      <c r="AN168" s="2">
        <f t="shared" si="649"/>
        <v>0.81</v>
      </c>
      <c r="AO168" s="2">
        <f t="shared" si="650"/>
        <v>0</v>
      </c>
      <c r="AP168" s="2">
        <f t="shared" si="651"/>
        <v>0</v>
      </c>
      <c r="AQ168" s="2">
        <f t="shared" si="652"/>
        <v>0</v>
      </c>
      <c r="AR168" s="2">
        <f t="shared" si="653"/>
        <v>0</v>
      </c>
      <c r="AS168" s="21">
        <f t="shared" si="654"/>
        <v>0</v>
      </c>
      <c r="AT168" s="34">
        <f t="shared" si="769"/>
        <v>0.64</v>
      </c>
      <c r="AU168" s="35">
        <f t="shared" si="641"/>
        <v>64</v>
      </c>
      <c r="AV168" s="39" t="s">
        <v>191</v>
      </c>
    </row>
    <row r="169" spans="1:48" s="37" customFormat="1" ht="33" customHeight="1" x14ac:dyDescent="0.25">
      <c r="A169" s="16" t="s">
        <v>426</v>
      </c>
      <c r="B169" s="5" t="s">
        <v>427</v>
      </c>
      <c r="C169" s="5">
        <v>13</v>
      </c>
      <c r="D169" s="5">
        <v>16</v>
      </c>
      <c r="E169" s="5">
        <v>4</v>
      </c>
      <c r="F169" s="5">
        <v>1</v>
      </c>
      <c r="G169" s="5">
        <v>0</v>
      </c>
      <c r="H169" s="5">
        <v>3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17">
        <v>0.61</v>
      </c>
      <c r="Q169" s="41" t="s">
        <v>191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17"/>
      <c r="AG169" s="2">
        <f t="shared" ref="AG169:AG170" si="944">(C169*$P169)+(R169*$AE169)</f>
        <v>7.93</v>
      </c>
      <c r="AH169" s="2">
        <f t="shared" ref="AH169:AH170" si="945">(D169*$P169)+(S169*$AE169)</f>
        <v>9.76</v>
      </c>
      <c r="AI169" s="2">
        <f t="shared" ref="AI169:AI170" si="946">(E169*$P169)+(T169*$AE169)</f>
        <v>2.44</v>
      </c>
      <c r="AJ169" s="2">
        <f t="shared" ref="AJ169:AJ170" si="947">(F169*$P169)+(U169*$AE169)</f>
        <v>0.61</v>
      </c>
      <c r="AK169" s="2">
        <f t="shared" ref="AK169:AK170" si="948">(G169*$P169)+(V169*$AE169)</f>
        <v>0</v>
      </c>
      <c r="AL169" s="2">
        <f t="shared" ref="AL169:AL170" si="949">(H169*$P169)+(W169*$AE169)</f>
        <v>1.83</v>
      </c>
      <c r="AM169" s="2">
        <f t="shared" ref="AM169:AM170" si="950">(I169*$P169)+(X169*$AE169)</f>
        <v>0</v>
      </c>
      <c r="AN169" s="2">
        <f t="shared" ref="AN169:AN170" si="951">(J169*$P169)+(Y169*$AE169)</f>
        <v>0</v>
      </c>
      <c r="AO169" s="2">
        <f t="shared" ref="AO169:AO170" si="952">(K169*$P169)+(Z169*$AE169)</f>
        <v>0</v>
      </c>
      <c r="AP169" s="2">
        <f t="shared" ref="AP169:AP170" si="953">(L169*$P169)+(AA169*$AE169)</f>
        <v>0</v>
      </c>
      <c r="AQ169" s="2">
        <f t="shared" ref="AQ169:AQ170" si="954">(M169*$P169)+(AB169*$AE169)</f>
        <v>0</v>
      </c>
      <c r="AR169" s="2">
        <f t="shared" ref="AR169:AR170" si="955">(N169*$P169)+(AC169*$AE169)</f>
        <v>0</v>
      </c>
      <c r="AS169" s="21">
        <f t="shared" ref="AS169:AS170" si="956">(O169*$P169)+(AD169*$AE169)</f>
        <v>0</v>
      </c>
      <c r="AT169" s="34">
        <f t="shared" si="769"/>
        <v>0.61</v>
      </c>
      <c r="AU169" s="35">
        <f t="shared" ref="AU169:AU171" si="957">AT169*100</f>
        <v>61</v>
      </c>
      <c r="AV169" s="39" t="s">
        <v>428</v>
      </c>
    </row>
    <row r="170" spans="1:48" s="37" customFormat="1" ht="33" customHeight="1" x14ac:dyDescent="0.25">
      <c r="A170" s="16" t="s">
        <v>642</v>
      </c>
      <c r="B170" s="5" t="s">
        <v>640</v>
      </c>
      <c r="C170" s="5">
        <v>13</v>
      </c>
      <c r="D170" s="5">
        <v>16</v>
      </c>
      <c r="E170" s="5">
        <v>4</v>
      </c>
      <c r="F170" s="5">
        <v>1</v>
      </c>
      <c r="G170" s="5">
        <v>0</v>
      </c>
      <c r="H170" s="5">
        <v>3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17">
        <v>0.15</v>
      </c>
      <c r="Q170" s="44" t="s">
        <v>641</v>
      </c>
      <c r="R170" s="2">
        <v>16</v>
      </c>
      <c r="S170" s="2">
        <v>22</v>
      </c>
      <c r="T170" s="2">
        <v>3</v>
      </c>
      <c r="U170" s="2">
        <v>0</v>
      </c>
      <c r="V170" s="2">
        <v>0</v>
      </c>
      <c r="W170" s="2">
        <v>2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0.1</v>
      </c>
      <c r="AF170" s="17"/>
      <c r="AG170" s="2">
        <f t="shared" si="944"/>
        <v>3.55</v>
      </c>
      <c r="AH170" s="2">
        <f t="shared" si="945"/>
        <v>4.5999999999999996</v>
      </c>
      <c r="AI170" s="2">
        <f t="shared" si="946"/>
        <v>0.9</v>
      </c>
      <c r="AJ170" s="2">
        <f t="shared" si="947"/>
        <v>0.15</v>
      </c>
      <c r="AK170" s="2">
        <f t="shared" si="948"/>
        <v>0</v>
      </c>
      <c r="AL170" s="2">
        <f t="shared" si="949"/>
        <v>0.64999999999999991</v>
      </c>
      <c r="AM170" s="2">
        <f t="shared" si="950"/>
        <v>0</v>
      </c>
      <c r="AN170" s="2">
        <f t="shared" si="951"/>
        <v>0</v>
      </c>
      <c r="AO170" s="2">
        <f t="shared" si="952"/>
        <v>0</v>
      </c>
      <c r="AP170" s="2">
        <f t="shared" si="953"/>
        <v>0</v>
      </c>
      <c r="AQ170" s="2">
        <f t="shared" si="954"/>
        <v>0</v>
      </c>
      <c r="AR170" s="2">
        <f t="shared" si="955"/>
        <v>0</v>
      </c>
      <c r="AS170" s="21">
        <f t="shared" si="956"/>
        <v>0</v>
      </c>
      <c r="AT170" s="34">
        <f t="shared" ref="AT170" si="958">P170+AE170</f>
        <v>0.25</v>
      </c>
      <c r="AU170" s="35">
        <f t="shared" ref="AU170" si="959">AT170*100</f>
        <v>25</v>
      </c>
      <c r="AV170" s="39" t="s">
        <v>191</v>
      </c>
    </row>
    <row r="171" spans="1:48" s="37" customFormat="1" ht="33" customHeight="1" x14ac:dyDescent="0.25">
      <c r="A171" s="16" t="s">
        <v>639</v>
      </c>
      <c r="B171" s="5" t="s">
        <v>427</v>
      </c>
      <c r="C171" s="5">
        <v>13</v>
      </c>
      <c r="D171" s="5">
        <v>16</v>
      </c>
      <c r="E171" s="5">
        <v>4</v>
      </c>
      <c r="F171" s="5">
        <v>1</v>
      </c>
      <c r="G171" s="5">
        <v>0</v>
      </c>
      <c r="H171" s="5">
        <v>3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17">
        <v>0.16</v>
      </c>
      <c r="Q171" s="44" t="s">
        <v>386</v>
      </c>
      <c r="R171" s="2">
        <v>16</v>
      </c>
      <c r="S171" s="2">
        <v>22</v>
      </c>
      <c r="T171" s="2">
        <v>3</v>
      </c>
      <c r="U171" s="2">
        <v>0</v>
      </c>
      <c r="V171" s="2">
        <v>0</v>
      </c>
      <c r="W171" s="2">
        <v>2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0.16</v>
      </c>
      <c r="AF171" s="17"/>
      <c r="AG171" s="2">
        <f t="shared" ref="AG171:AG172" si="960">(C171*$P171)+(R171*$AE171)</f>
        <v>4.6400000000000006</v>
      </c>
      <c r="AH171" s="2">
        <f t="shared" ref="AH171:AH172" si="961">(D171*$P171)+(S171*$AE171)</f>
        <v>6.08</v>
      </c>
      <c r="AI171" s="2">
        <f t="shared" ref="AI171:AI172" si="962">(E171*$P171)+(T171*$AE171)</f>
        <v>1.1200000000000001</v>
      </c>
      <c r="AJ171" s="2">
        <f t="shared" ref="AJ171:AJ172" si="963">(F171*$P171)+(U171*$AE171)</f>
        <v>0.16</v>
      </c>
      <c r="AK171" s="2">
        <f t="shared" ref="AK171:AK172" si="964">(G171*$P171)+(V171*$AE171)</f>
        <v>0</v>
      </c>
      <c r="AL171" s="2">
        <f t="shared" ref="AL171:AL172" si="965">(H171*$P171)+(W171*$AE171)</f>
        <v>0.8</v>
      </c>
      <c r="AM171" s="2">
        <f t="shared" ref="AM171:AM172" si="966">(I171*$P171)+(X171*$AE171)</f>
        <v>0</v>
      </c>
      <c r="AN171" s="2">
        <f t="shared" ref="AN171:AN172" si="967">(J171*$P171)+(Y171*$AE171)</f>
        <v>0</v>
      </c>
      <c r="AO171" s="2">
        <f t="shared" ref="AO171:AO172" si="968">(K171*$P171)+(Z171*$AE171)</f>
        <v>0</v>
      </c>
      <c r="AP171" s="2">
        <f t="shared" ref="AP171:AP172" si="969">(L171*$P171)+(AA171*$AE171)</f>
        <v>0</v>
      </c>
      <c r="AQ171" s="2">
        <f t="shared" ref="AQ171:AQ172" si="970">(M171*$P171)+(AB171*$AE171)</f>
        <v>0</v>
      </c>
      <c r="AR171" s="2">
        <f t="shared" ref="AR171:AR172" si="971">(N171*$P171)+(AC171*$AE171)</f>
        <v>0</v>
      </c>
      <c r="AS171" s="21">
        <f t="shared" ref="AS171:AS172" si="972">(O171*$P171)+(AD171*$AE171)</f>
        <v>0</v>
      </c>
      <c r="AT171" s="34">
        <f t="shared" si="769"/>
        <v>0.32</v>
      </c>
      <c r="AU171" s="35">
        <f t="shared" si="957"/>
        <v>32</v>
      </c>
      <c r="AV171" s="39" t="s">
        <v>638</v>
      </c>
    </row>
    <row r="172" spans="1:48" s="37" customFormat="1" ht="33" customHeight="1" x14ac:dyDescent="0.25">
      <c r="A172" s="16" t="s">
        <v>736</v>
      </c>
      <c r="B172" s="2" t="s">
        <v>175</v>
      </c>
      <c r="C172" s="2">
        <v>12</v>
      </c>
      <c r="D172" s="2">
        <v>6</v>
      </c>
      <c r="E172" s="2">
        <v>2</v>
      </c>
      <c r="F172" s="2">
        <v>2</v>
      </c>
      <c r="G172" s="2">
        <v>0</v>
      </c>
      <c r="H172" s="2">
        <v>0</v>
      </c>
      <c r="I172" s="2">
        <v>0</v>
      </c>
      <c r="J172" s="2">
        <v>2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17">
        <v>0.5</v>
      </c>
      <c r="Q172" s="41" t="s">
        <v>191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17"/>
      <c r="AG172" s="2">
        <f t="shared" si="960"/>
        <v>6</v>
      </c>
      <c r="AH172" s="2">
        <f t="shared" si="961"/>
        <v>3</v>
      </c>
      <c r="AI172" s="2">
        <f t="shared" si="962"/>
        <v>1</v>
      </c>
      <c r="AJ172" s="2">
        <f t="shared" si="963"/>
        <v>1</v>
      </c>
      <c r="AK172" s="2">
        <f t="shared" si="964"/>
        <v>0</v>
      </c>
      <c r="AL172" s="2">
        <f t="shared" si="965"/>
        <v>0</v>
      </c>
      <c r="AM172" s="2">
        <f t="shared" si="966"/>
        <v>0</v>
      </c>
      <c r="AN172" s="2">
        <f t="shared" si="967"/>
        <v>1</v>
      </c>
      <c r="AO172" s="2">
        <f t="shared" si="968"/>
        <v>0</v>
      </c>
      <c r="AP172" s="2">
        <f t="shared" si="969"/>
        <v>0</v>
      </c>
      <c r="AQ172" s="2">
        <f t="shared" si="970"/>
        <v>0</v>
      </c>
      <c r="AR172" s="2">
        <f t="shared" si="971"/>
        <v>0</v>
      </c>
      <c r="AS172" s="2">
        <f t="shared" si="972"/>
        <v>0</v>
      </c>
      <c r="AT172" s="34">
        <f t="shared" si="769"/>
        <v>0.5</v>
      </c>
      <c r="AU172" s="35">
        <f t="shared" si="641"/>
        <v>50</v>
      </c>
      <c r="AV172" s="39" t="s">
        <v>191</v>
      </c>
    </row>
    <row r="173" spans="1:48" s="37" customFormat="1" ht="33" customHeight="1" x14ac:dyDescent="0.25">
      <c r="A173" s="16" t="s">
        <v>429</v>
      </c>
      <c r="B173" s="5" t="s">
        <v>120</v>
      </c>
      <c r="C173" s="2">
        <v>6</v>
      </c>
      <c r="D173" s="2">
        <v>17</v>
      </c>
      <c r="E173" s="2">
        <v>5</v>
      </c>
      <c r="F173" s="2">
        <v>2</v>
      </c>
      <c r="G173" s="2">
        <v>0</v>
      </c>
      <c r="H173" s="2">
        <v>0</v>
      </c>
      <c r="I173" s="2">
        <v>0</v>
      </c>
      <c r="J173" s="2">
        <v>0</v>
      </c>
      <c r="K173" s="2">
        <v>1</v>
      </c>
      <c r="L173" s="2">
        <v>0</v>
      </c>
      <c r="M173" s="2">
        <v>0</v>
      </c>
      <c r="N173" s="2">
        <v>0</v>
      </c>
      <c r="O173" s="2">
        <v>0</v>
      </c>
      <c r="P173" s="17">
        <v>0.51</v>
      </c>
      <c r="Q173" s="41" t="s">
        <v>191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17"/>
      <c r="AG173" s="2">
        <f t="shared" si="642"/>
        <v>3.06</v>
      </c>
      <c r="AH173" s="2">
        <f t="shared" si="643"/>
        <v>8.67</v>
      </c>
      <c r="AI173" s="2">
        <f t="shared" si="644"/>
        <v>2.5499999999999998</v>
      </c>
      <c r="AJ173" s="2">
        <f t="shared" si="645"/>
        <v>1.02</v>
      </c>
      <c r="AK173" s="2">
        <f t="shared" si="646"/>
        <v>0</v>
      </c>
      <c r="AL173" s="2">
        <f t="shared" si="647"/>
        <v>0</v>
      </c>
      <c r="AM173" s="2">
        <f t="shared" si="648"/>
        <v>0</v>
      </c>
      <c r="AN173" s="2">
        <f t="shared" si="649"/>
        <v>0</v>
      </c>
      <c r="AO173" s="2">
        <f t="shared" si="650"/>
        <v>0.51</v>
      </c>
      <c r="AP173" s="2">
        <f t="shared" si="651"/>
        <v>0</v>
      </c>
      <c r="AQ173" s="2">
        <f t="shared" si="652"/>
        <v>0</v>
      </c>
      <c r="AR173" s="2">
        <f t="shared" si="653"/>
        <v>0</v>
      </c>
      <c r="AS173" s="21">
        <f t="shared" si="654"/>
        <v>0</v>
      </c>
      <c r="AT173" s="34">
        <f t="shared" si="769"/>
        <v>0.51</v>
      </c>
      <c r="AU173" s="35">
        <f t="shared" si="641"/>
        <v>51</v>
      </c>
      <c r="AV173" s="38" t="s">
        <v>430</v>
      </c>
    </row>
    <row r="174" spans="1:48" s="37" customFormat="1" ht="33" customHeight="1" x14ac:dyDescent="0.25">
      <c r="A174" s="16" t="s">
        <v>213</v>
      </c>
      <c r="B174" s="5" t="s">
        <v>120</v>
      </c>
      <c r="C174" s="2">
        <v>6</v>
      </c>
      <c r="D174" s="2">
        <v>17</v>
      </c>
      <c r="E174" s="2">
        <v>5</v>
      </c>
      <c r="F174" s="2">
        <v>2</v>
      </c>
      <c r="G174" s="2">
        <v>0</v>
      </c>
      <c r="H174" s="2">
        <v>0</v>
      </c>
      <c r="I174" s="2">
        <v>0</v>
      </c>
      <c r="J174" s="2">
        <v>0</v>
      </c>
      <c r="K174" s="2">
        <v>1</v>
      </c>
      <c r="L174" s="2">
        <v>0</v>
      </c>
      <c r="M174" s="2">
        <v>0</v>
      </c>
      <c r="N174" s="2">
        <v>0</v>
      </c>
      <c r="O174" s="2">
        <v>0</v>
      </c>
      <c r="P174" s="17">
        <v>0.44</v>
      </c>
      <c r="Q174" s="41" t="s">
        <v>191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17"/>
      <c r="AG174" s="2">
        <f t="shared" ref="AG174" si="973">(C174*$P174)+(R174*$AE174)</f>
        <v>2.64</v>
      </c>
      <c r="AH174" s="2">
        <f t="shared" ref="AH174" si="974">(D174*$P174)+(S174*$AE174)</f>
        <v>7.48</v>
      </c>
      <c r="AI174" s="2">
        <f t="shared" ref="AI174" si="975">(E174*$P174)+(T174*$AE174)</f>
        <v>2.2000000000000002</v>
      </c>
      <c r="AJ174" s="2">
        <f t="shared" ref="AJ174" si="976">(F174*$P174)+(U174*$AE174)</f>
        <v>0.88</v>
      </c>
      <c r="AK174" s="2">
        <f t="shared" ref="AK174" si="977">(G174*$P174)+(V174*$AE174)</f>
        <v>0</v>
      </c>
      <c r="AL174" s="2">
        <f t="shared" ref="AL174" si="978">(H174*$P174)+(W174*$AE174)</f>
        <v>0</v>
      </c>
      <c r="AM174" s="2">
        <f t="shared" ref="AM174" si="979">(I174*$P174)+(X174*$AE174)</f>
        <v>0</v>
      </c>
      <c r="AN174" s="2">
        <f t="shared" ref="AN174" si="980">(J174*$P174)+(Y174*$AE174)</f>
        <v>0</v>
      </c>
      <c r="AO174" s="2">
        <f t="shared" ref="AO174" si="981">(K174*$P174)+(Z174*$AE174)</f>
        <v>0.44</v>
      </c>
      <c r="AP174" s="2">
        <f t="shared" ref="AP174" si="982">(L174*$P174)+(AA174*$AE174)</f>
        <v>0</v>
      </c>
      <c r="AQ174" s="2">
        <f t="shared" ref="AQ174" si="983">(M174*$P174)+(AB174*$AE174)</f>
        <v>0</v>
      </c>
      <c r="AR174" s="2">
        <f t="shared" ref="AR174" si="984">(N174*$P174)+(AC174*$AE174)</f>
        <v>0</v>
      </c>
      <c r="AS174" s="21">
        <f t="shared" ref="AS174" si="985">(O174*$P174)+(AD174*$AE174)</f>
        <v>0</v>
      </c>
      <c r="AT174" s="34">
        <f t="shared" si="769"/>
        <v>0.44</v>
      </c>
      <c r="AU174" s="35">
        <f t="shared" si="641"/>
        <v>44</v>
      </c>
      <c r="AV174" s="39" t="s">
        <v>191</v>
      </c>
    </row>
    <row r="175" spans="1:48" s="37" customFormat="1" ht="33" customHeight="1" x14ac:dyDescent="0.25">
      <c r="A175" s="16" t="s">
        <v>431</v>
      </c>
      <c r="B175" s="5" t="s">
        <v>432</v>
      </c>
      <c r="C175" s="2">
        <v>12</v>
      </c>
      <c r="D175" s="2">
        <v>22</v>
      </c>
      <c r="E175" s="2">
        <v>14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17">
        <v>0.5</v>
      </c>
      <c r="Q175" s="41" t="s">
        <v>191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17"/>
      <c r="AG175" s="2">
        <f t="shared" ref="AG175" si="986">(C175*$P175)+(R175*$AE175)</f>
        <v>6</v>
      </c>
      <c r="AH175" s="2">
        <f t="shared" ref="AH175" si="987">(D175*$P175)+(S175*$AE175)</f>
        <v>11</v>
      </c>
      <c r="AI175" s="2">
        <f t="shared" ref="AI175" si="988">(E175*$P175)+(T175*$AE175)</f>
        <v>7</v>
      </c>
      <c r="AJ175" s="2">
        <f t="shared" ref="AJ175" si="989">(F175*$P175)+(U175*$AE175)</f>
        <v>0</v>
      </c>
      <c r="AK175" s="2">
        <f t="shared" ref="AK175" si="990">(G175*$P175)+(V175*$AE175)</f>
        <v>0</v>
      </c>
      <c r="AL175" s="2">
        <f t="shared" ref="AL175" si="991">(H175*$P175)+(W175*$AE175)</f>
        <v>0</v>
      </c>
      <c r="AM175" s="2">
        <f t="shared" ref="AM175" si="992">(I175*$P175)+(X175*$AE175)</f>
        <v>0</v>
      </c>
      <c r="AN175" s="2">
        <f t="shared" ref="AN175" si="993">(J175*$P175)+(Y175*$AE175)</f>
        <v>0</v>
      </c>
      <c r="AO175" s="2">
        <f t="shared" ref="AO175" si="994">(K175*$P175)+(Z175*$AE175)</f>
        <v>0</v>
      </c>
      <c r="AP175" s="2">
        <f t="shared" ref="AP175" si="995">(L175*$P175)+(AA175*$AE175)</f>
        <v>0</v>
      </c>
      <c r="AQ175" s="2">
        <f t="shared" ref="AQ175" si="996">(M175*$P175)+(AB175*$AE175)</f>
        <v>0</v>
      </c>
      <c r="AR175" s="2">
        <f t="shared" ref="AR175" si="997">(N175*$P175)+(AC175*$AE175)</f>
        <v>0</v>
      </c>
      <c r="AS175" s="21">
        <f t="shared" ref="AS175" si="998">(O175*$P175)+(AD175*$AE175)</f>
        <v>0</v>
      </c>
      <c r="AT175" s="34">
        <f t="shared" si="769"/>
        <v>0.5</v>
      </c>
      <c r="AU175" s="35">
        <f t="shared" ref="AU175" si="999">AT175*100</f>
        <v>50</v>
      </c>
      <c r="AV175" s="39" t="s">
        <v>191</v>
      </c>
    </row>
    <row r="176" spans="1:48" s="37" customFormat="1" ht="33" customHeight="1" x14ac:dyDescent="0.25">
      <c r="A176" s="16" t="s">
        <v>214</v>
      </c>
      <c r="B176" s="5" t="s">
        <v>120</v>
      </c>
      <c r="C176" s="2">
        <v>6</v>
      </c>
      <c r="D176" s="2">
        <v>17</v>
      </c>
      <c r="E176" s="2">
        <v>5</v>
      </c>
      <c r="F176" s="2">
        <v>2</v>
      </c>
      <c r="G176" s="2">
        <v>0</v>
      </c>
      <c r="H176" s="2">
        <v>0</v>
      </c>
      <c r="I176" s="2">
        <v>0</v>
      </c>
      <c r="J176" s="2">
        <v>0</v>
      </c>
      <c r="K176" s="2">
        <v>1</v>
      </c>
      <c r="L176" s="2">
        <v>0</v>
      </c>
      <c r="M176" s="2">
        <v>0</v>
      </c>
      <c r="N176" s="2">
        <v>0</v>
      </c>
      <c r="O176" s="2">
        <v>0</v>
      </c>
      <c r="P176" s="17">
        <v>0.44</v>
      </c>
      <c r="Q176" s="41" t="s">
        <v>191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17"/>
      <c r="AG176" s="2">
        <f t="shared" ref="AG176:AG177" si="1000">(C176*$P176)+(R176*$AE176)</f>
        <v>2.64</v>
      </c>
      <c r="AH176" s="2">
        <f t="shared" ref="AH176:AH177" si="1001">(D176*$P176)+(S176*$AE176)</f>
        <v>7.48</v>
      </c>
      <c r="AI176" s="2">
        <f t="shared" ref="AI176:AI177" si="1002">(E176*$P176)+(T176*$AE176)</f>
        <v>2.2000000000000002</v>
      </c>
      <c r="AJ176" s="2">
        <f t="shared" ref="AJ176:AJ177" si="1003">(F176*$P176)+(U176*$AE176)</f>
        <v>0.88</v>
      </c>
      <c r="AK176" s="2">
        <f t="shared" ref="AK176:AK177" si="1004">(G176*$P176)+(V176*$AE176)</f>
        <v>0</v>
      </c>
      <c r="AL176" s="2">
        <f t="shared" ref="AL176:AL177" si="1005">(H176*$P176)+(W176*$AE176)</f>
        <v>0</v>
      </c>
      <c r="AM176" s="2">
        <f t="shared" ref="AM176:AM177" si="1006">(I176*$P176)+(X176*$AE176)</f>
        <v>0</v>
      </c>
      <c r="AN176" s="2">
        <f t="shared" ref="AN176:AN177" si="1007">(J176*$P176)+(Y176*$AE176)</f>
        <v>0</v>
      </c>
      <c r="AO176" s="2">
        <f t="shared" ref="AO176:AO177" si="1008">(K176*$P176)+(Z176*$AE176)</f>
        <v>0.44</v>
      </c>
      <c r="AP176" s="2">
        <f t="shared" ref="AP176:AP177" si="1009">(L176*$P176)+(AA176*$AE176)</f>
        <v>0</v>
      </c>
      <c r="AQ176" s="2">
        <f t="shared" ref="AQ176:AQ177" si="1010">(M176*$P176)+(AB176*$AE176)</f>
        <v>0</v>
      </c>
      <c r="AR176" s="2">
        <f t="shared" ref="AR176:AR177" si="1011">(N176*$P176)+(AC176*$AE176)</f>
        <v>0</v>
      </c>
      <c r="AS176" s="21">
        <f t="shared" ref="AS176:AS177" si="1012">(O176*$P176)+(AD176*$AE176)</f>
        <v>0</v>
      </c>
      <c r="AT176" s="34">
        <f t="shared" si="769"/>
        <v>0.44</v>
      </c>
      <c r="AU176" s="35">
        <f t="shared" ref="AU176" si="1013">AT176*100</f>
        <v>44</v>
      </c>
      <c r="AV176" s="39" t="s">
        <v>191</v>
      </c>
    </row>
    <row r="177" spans="1:48" s="37" customFormat="1" ht="33" customHeight="1" x14ac:dyDescent="0.25">
      <c r="A177" s="16" t="s">
        <v>76</v>
      </c>
      <c r="B177" s="5" t="s">
        <v>101</v>
      </c>
      <c r="C177" s="5">
        <v>10</v>
      </c>
      <c r="D177" s="5">
        <v>10</v>
      </c>
      <c r="E177" s="5">
        <v>1</v>
      </c>
      <c r="F177" s="5">
        <v>4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17">
        <v>0.74</v>
      </c>
      <c r="Q177" s="41" t="s">
        <v>191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17"/>
      <c r="AG177" s="2">
        <f t="shared" si="1000"/>
        <v>7.4</v>
      </c>
      <c r="AH177" s="2">
        <f t="shared" si="1001"/>
        <v>7.4</v>
      </c>
      <c r="AI177" s="2">
        <f t="shared" si="1002"/>
        <v>0.74</v>
      </c>
      <c r="AJ177" s="2">
        <f t="shared" si="1003"/>
        <v>2.96</v>
      </c>
      <c r="AK177" s="2">
        <f t="shared" si="1004"/>
        <v>0</v>
      </c>
      <c r="AL177" s="2">
        <f t="shared" si="1005"/>
        <v>0</v>
      </c>
      <c r="AM177" s="2">
        <f t="shared" si="1006"/>
        <v>0</v>
      </c>
      <c r="AN177" s="2">
        <f t="shared" si="1007"/>
        <v>0</v>
      </c>
      <c r="AO177" s="2">
        <f t="shared" si="1008"/>
        <v>0</v>
      </c>
      <c r="AP177" s="2">
        <f t="shared" si="1009"/>
        <v>0</v>
      </c>
      <c r="AQ177" s="2">
        <f t="shared" si="1010"/>
        <v>0</v>
      </c>
      <c r="AR177" s="2">
        <f t="shared" si="1011"/>
        <v>0</v>
      </c>
      <c r="AS177" s="21">
        <f t="shared" si="1012"/>
        <v>0</v>
      </c>
      <c r="AT177" s="34">
        <f t="shared" si="769"/>
        <v>0.74</v>
      </c>
      <c r="AU177" s="35">
        <f t="shared" si="641"/>
        <v>74</v>
      </c>
      <c r="AV177" s="39" t="s">
        <v>191</v>
      </c>
    </row>
    <row r="178" spans="1:48" s="37" customFormat="1" ht="33" customHeight="1" x14ac:dyDescent="0.25">
      <c r="A178" s="16" t="s">
        <v>433</v>
      </c>
      <c r="B178" s="5" t="s">
        <v>120</v>
      </c>
      <c r="C178" s="5">
        <v>6</v>
      </c>
      <c r="D178" s="5">
        <v>17</v>
      </c>
      <c r="E178" s="5">
        <v>5</v>
      </c>
      <c r="F178" s="5">
        <v>2</v>
      </c>
      <c r="G178" s="5">
        <v>0</v>
      </c>
      <c r="H178" s="5">
        <v>0</v>
      </c>
      <c r="I178" s="5">
        <v>0</v>
      </c>
      <c r="J178" s="5">
        <v>0</v>
      </c>
      <c r="K178" s="5">
        <v>1</v>
      </c>
      <c r="L178" s="5">
        <v>0</v>
      </c>
      <c r="M178" s="5">
        <v>0</v>
      </c>
      <c r="N178" s="5">
        <v>0</v>
      </c>
      <c r="O178" s="5">
        <v>0</v>
      </c>
      <c r="P178" s="17">
        <v>0.26</v>
      </c>
      <c r="Q178" s="41" t="s">
        <v>191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17"/>
      <c r="AG178" s="2">
        <f t="shared" ref="AG178" si="1014">(C178*$P178)+(R178*$AE178)</f>
        <v>1.56</v>
      </c>
      <c r="AH178" s="2">
        <f t="shared" ref="AH178" si="1015">(D178*$P178)+(S178*$AE178)</f>
        <v>4.42</v>
      </c>
      <c r="AI178" s="2">
        <f t="shared" ref="AI178" si="1016">(E178*$P178)+(T178*$AE178)</f>
        <v>1.3</v>
      </c>
      <c r="AJ178" s="2">
        <f t="shared" ref="AJ178" si="1017">(F178*$P178)+(U178*$AE178)</f>
        <v>0.52</v>
      </c>
      <c r="AK178" s="2">
        <f t="shared" ref="AK178" si="1018">(G178*$P178)+(V178*$AE178)</f>
        <v>0</v>
      </c>
      <c r="AL178" s="2">
        <f t="shared" ref="AL178" si="1019">(H178*$P178)+(W178*$AE178)</f>
        <v>0</v>
      </c>
      <c r="AM178" s="2">
        <f t="shared" ref="AM178" si="1020">(I178*$P178)+(X178*$AE178)</f>
        <v>0</v>
      </c>
      <c r="AN178" s="2">
        <f t="shared" ref="AN178" si="1021">(J178*$P178)+(Y178*$AE178)</f>
        <v>0</v>
      </c>
      <c r="AO178" s="2">
        <f t="shared" ref="AO178" si="1022">(K178*$P178)+(Z178*$AE178)</f>
        <v>0.26</v>
      </c>
      <c r="AP178" s="2">
        <f t="shared" ref="AP178" si="1023">(L178*$P178)+(AA178*$AE178)</f>
        <v>0</v>
      </c>
      <c r="AQ178" s="2">
        <f t="shared" ref="AQ178" si="1024">(M178*$P178)+(AB178*$AE178)</f>
        <v>0</v>
      </c>
      <c r="AR178" s="2">
        <f t="shared" ref="AR178" si="1025">(N178*$P178)+(AC178*$AE178)</f>
        <v>0</v>
      </c>
      <c r="AS178" s="21">
        <f t="shared" ref="AS178" si="1026">(O178*$P178)+(AD178*$AE178)</f>
        <v>0</v>
      </c>
      <c r="AT178" s="34">
        <f t="shared" si="769"/>
        <v>0.26</v>
      </c>
      <c r="AU178" s="35">
        <f t="shared" si="641"/>
        <v>26</v>
      </c>
      <c r="AV178" s="38" t="s">
        <v>434</v>
      </c>
    </row>
    <row r="179" spans="1:48" s="37" customFormat="1" ht="33" customHeight="1" x14ac:dyDescent="0.25">
      <c r="A179" s="16" t="s">
        <v>643</v>
      </c>
      <c r="B179" s="5" t="s">
        <v>644</v>
      </c>
      <c r="C179" s="5">
        <v>9</v>
      </c>
      <c r="D179" s="5">
        <v>8</v>
      </c>
      <c r="E179" s="5">
        <v>3</v>
      </c>
      <c r="F179" s="5">
        <v>0</v>
      </c>
      <c r="G179" s="5">
        <v>0</v>
      </c>
      <c r="H179" s="5">
        <v>1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17">
        <v>0.4</v>
      </c>
      <c r="Q179" s="41" t="s">
        <v>191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17"/>
      <c r="AG179" s="2">
        <f t="shared" ref="AG179" si="1027">(C179*$P179)+(R179*$AE179)</f>
        <v>3.6</v>
      </c>
      <c r="AH179" s="2">
        <f t="shared" ref="AH179" si="1028">(D179*$P179)+(S179*$AE179)</f>
        <v>3.2</v>
      </c>
      <c r="AI179" s="2">
        <f t="shared" ref="AI179" si="1029">(E179*$P179)+(T179*$AE179)</f>
        <v>1.2000000000000002</v>
      </c>
      <c r="AJ179" s="2">
        <f t="shared" ref="AJ179" si="1030">(F179*$P179)+(U179*$AE179)</f>
        <v>0</v>
      </c>
      <c r="AK179" s="2">
        <f t="shared" ref="AK179" si="1031">(G179*$P179)+(V179*$AE179)</f>
        <v>0</v>
      </c>
      <c r="AL179" s="2">
        <f t="shared" ref="AL179" si="1032">(H179*$P179)+(W179*$AE179)</f>
        <v>0.4</v>
      </c>
      <c r="AM179" s="2">
        <f t="shared" ref="AM179" si="1033">(I179*$P179)+(X179*$AE179)</f>
        <v>0</v>
      </c>
      <c r="AN179" s="2">
        <f t="shared" ref="AN179" si="1034">(J179*$P179)+(Y179*$AE179)</f>
        <v>0</v>
      </c>
      <c r="AO179" s="2">
        <f t="shared" ref="AO179" si="1035">(K179*$P179)+(Z179*$AE179)</f>
        <v>0</v>
      </c>
      <c r="AP179" s="2">
        <f t="shared" ref="AP179" si="1036">(L179*$P179)+(AA179*$AE179)</f>
        <v>0</v>
      </c>
      <c r="AQ179" s="2">
        <f t="shared" ref="AQ179" si="1037">(M179*$P179)+(AB179*$AE179)</f>
        <v>0</v>
      </c>
      <c r="AR179" s="2">
        <f t="shared" ref="AR179" si="1038">(N179*$P179)+(AC179*$AE179)</f>
        <v>0</v>
      </c>
      <c r="AS179" s="21">
        <f t="shared" ref="AS179" si="1039">(O179*$P179)+(AD179*$AE179)</f>
        <v>0</v>
      </c>
      <c r="AT179" s="34">
        <f t="shared" ref="AT179" si="1040">P179+AE179</f>
        <v>0.4</v>
      </c>
      <c r="AU179" s="35">
        <f t="shared" ref="AU179" si="1041">AT179*100</f>
        <v>40</v>
      </c>
      <c r="AV179" s="39" t="s">
        <v>191</v>
      </c>
    </row>
    <row r="180" spans="1:48" s="37" customFormat="1" ht="33" customHeight="1" x14ac:dyDescent="0.25">
      <c r="A180" s="16" t="s">
        <v>645</v>
      </c>
      <c r="B180" s="5" t="s">
        <v>646</v>
      </c>
      <c r="C180" s="5">
        <v>11</v>
      </c>
      <c r="D180" s="5">
        <v>16</v>
      </c>
      <c r="E180" s="5">
        <v>3</v>
      </c>
      <c r="F180" s="5">
        <v>1</v>
      </c>
      <c r="G180" s="5">
        <v>0</v>
      </c>
      <c r="H180" s="5">
        <v>1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17">
        <v>0.54</v>
      </c>
      <c r="Q180" s="41" t="s">
        <v>191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17"/>
      <c r="AG180" s="2">
        <f t="shared" ref="AG180:AG181" si="1042">(C180*$P180)+(R180*$AE180)</f>
        <v>5.94</v>
      </c>
      <c r="AH180" s="2">
        <f t="shared" ref="AH180:AH181" si="1043">(D180*$P180)+(S180*$AE180)</f>
        <v>8.64</v>
      </c>
      <c r="AI180" s="2">
        <f t="shared" ref="AI180:AI181" si="1044">(E180*$P180)+(T180*$AE180)</f>
        <v>1.62</v>
      </c>
      <c r="AJ180" s="2">
        <f t="shared" ref="AJ180:AJ181" si="1045">(F180*$P180)+(U180*$AE180)</f>
        <v>0.54</v>
      </c>
      <c r="AK180" s="2">
        <f t="shared" ref="AK180:AK181" si="1046">(G180*$P180)+(V180*$AE180)</f>
        <v>0</v>
      </c>
      <c r="AL180" s="2">
        <f t="shared" ref="AL180:AL181" si="1047">(H180*$P180)+(W180*$AE180)</f>
        <v>0.54</v>
      </c>
      <c r="AM180" s="2">
        <f t="shared" ref="AM180:AM181" si="1048">(I180*$P180)+(X180*$AE180)</f>
        <v>0</v>
      </c>
      <c r="AN180" s="2">
        <f t="shared" ref="AN180:AN181" si="1049">(J180*$P180)+(Y180*$AE180)</f>
        <v>0</v>
      </c>
      <c r="AO180" s="2">
        <f t="shared" ref="AO180:AO181" si="1050">(K180*$P180)+(Z180*$AE180)</f>
        <v>0</v>
      </c>
      <c r="AP180" s="2">
        <f t="shared" ref="AP180:AP181" si="1051">(L180*$P180)+(AA180*$AE180)</f>
        <v>0</v>
      </c>
      <c r="AQ180" s="2">
        <f t="shared" ref="AQ180:AQ181" si="1052">(M180*$P180)+(AB180*$AE180)</f>
        <v>0</v>
      </c>
      <c r="AR180" s="2">
        <f t="shared" ref="AR180:AR181" si="1053">(N180*$P180)+(AC180*$AE180)</f>
        <v>0</v>
      </c>
      <c r="AS180" s="21">
        <f t="shared" ref="AS180:AS181" si="1054">(O180*$P180)+(AD180*$AE180)</f>
        <v>0</v>
      </c>
      <c r="AT180" s="34">
        <f t="shared" ref="AT180" si="1055">P180+AE180</f>
        <v>0.54</v>
      </c>
      <c r="AU180" s="35">
        <f t="shared" ref="AU180" si="1056">AT180*100</f>
        <v>54</v>
      </c>
      <c r="AV180" s="39" t="s">
        <v>191</v>
      </c>
    </row>
    <row r="181" spans="1:48" s="37" customFormat="1" ht="33" customHeight="1" x14ac:dyDescent="0.25">
      <c r="A181" s="16" t="s">
        <v>142</v>
      </c>
      <c r="B181" s="2" t="s">
        <v>107</v>
      </c>
      <c r="C181" s="2">
        <v>22</v>
      </c>
      <c r="D181" s="2">
        <v>17</v>
      </c>
      <c r="E181" s="2">
        <v>5</v>
      </c>
      <c r="F181" s="2">
        <v>3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17">
        <v>0.5</v>
      </c>
      <c r="Q181" s="2" t="s">
        <v>737</v>
      </c>
      <c r="R181" s="2">
        <v>11</v>
      </c>
      <c r="S181" s="2">
        <v>9</v>
      </c>
      <c r="T181" s="2">
        <v>4</v>
      </c>
      <c r="U181" s="2">
        <v>0</v>
      </c>
      <c r="V181" s="2">
        <v>1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17">
        <v>0.1</v>
      </c>
      <c r="AF181" s="17"/>
      <c r="AG181" s="2">
        <f t="shared" si="1042"/>
        <v>12.1</v>
      </c>
      <c r="AH181" s="2">
        <f t="shared" si="1043"/>
        <v>9.4</v>
      </c>
      <c r="AI181" s="2">
        <f t="shared" si="1044"/>
        <v>2.9</v>
      </c>
      <c r="AJ181" s="2">
        <f t="shared" si="1045"/>
        <v>1.5</v>
      </c>
      <c r="AK181" s="2">
        <f t="shared" si="1046"/>
        <v>0.1</v>
      </c>
      <c r="AL181" s="2">
        <f t="shared" si="1047"/>
        <v>0</v>
      </c>
      <c r="AM181" s="2">
        <f t="shared" si="1048"/>
        <v>0</v>
      </c>
      <c r="AN181" s="2">
        <f t="shared" si="1049"/>
        <v>0</v>
      </c>
      <c r="AO181" s="2">
        <f t="shared" si="1050"/>
        <v>0</v>
      </c>
      <c r="AP181" s="2">
        <f t="shared" si="1051"/>
        <v>0</v>
      </c>
      <c r="AQ181" s="2">
        <f t="shared" si="1052"/>
        <v>0</v>
      </c>
      <c r="AR181" s="2">
        <f t="shared" si="1053"/>
        <v>0</v>
      </c>
      <c r="AS181" s="2">
        <f t="shared" si="1054"/>
        <v>0</v>
      </c>
      <c r="AT181" s="34">
        <f t="shared" si="769"/>
        <v>0.6</v>
      </c>
      <c r="AU181" s="35">
        <f t="shared" si="641"/>
        <v>60</v>
      </c>
      <c r="AV181" s="39" t="s">
        <v>191</v>
      </c>
    </row>
    <row r="182" spans="1:48" s="37" customFormat="1" ht="33" customHeight="1" x14ac:dyDescent="0.25">
      <c r="A182" s="16" t="s">
        <v>647</v>
      </c>
      <c r="B182" s="5" t="s">
        <v>648</v>
      </c>
      <c r="C182" s="2">
        <v>1</v>
      </c>
      <c r="D182" s="2">
        <v>0</v>
      </c>
      <c r="E182" s="2">
        <v>3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17">
        <v>0.6</v>
      </c>
      <c r="Q182" s="41" t="s">
        <v>191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17"/>
      <c r="AG182" s="2">
        <f t="shared" si="642"/>
        <v>0.6</v>
      </c>
      <c r="AH182" s="2">
        <f t="shared" si="643"/>
        <v>0</v>
      </c>
      <c r="AI182" s="2">
        <f t="shared" si="644"/>
        <v>1.7999999999999998</v>
      </c>
      <c r="AJ182" s="2">
        <f t="shared" si="645"/>
        <v>0</v>
      </c>
      <c r="AK182" s="2">
        <f t="shared" si="646"/>
        <v>0</v>
      </c>
      <c r="AL182" s="2">
        <f t="shared" si="647"/>
        <v>0</v>
      </c>
      <c r="AM182" s="2">
        <f t="shared" si="648"/>
        <v>0</v>
      </c>
      <c r="AN182" s="2">
        <f t="shared" si="649"/>
        <v>0</v>
      </c>
      <c r="AO182" s="2">
        <f t="shared" si="650"/>
        <v>0</v>
      </c>
      <c r="AP182" s="2">
        <f t="shared" si="651"/>
        <v>0</v>
      </c>
      <c r="AQ182" s="2">
        <f t="shared" si="652"/>
        <v>0</v>
      </c>
      <c r="AR182" s="2">
        <f t="shared" si="653"/>
        <v>0</v>
      </c>
      <c r="AS182" s="21">
        <f t="shared" si="654"/>
        <v>0</v>
      </c>
      <c r="AT182" s="34">
        <f t="shared" si="769"/>
        <v>0.6</v>
      </c>
      <c r="AU182" s="35">
        <f t="shared" si="641"/>
        <v>60</v>
      </c>
      <c r="AV182" s="39" t="s">
        <v>191</v>
      </c>
    </row>
    <row r="183" spans="1:48" s="37" customFormat="1" ht="33" customHeight="1" x14ac:dyDescent="0.25">
      <c r="A183" s="16" t="s">
        <v>435</v>
      </c>
      <c r="B183" s="5" t="s">
        <v>436</v>
      </c>
      <c r="C183" s="5">
        <v>19</v>
      </c>
      <c r="D183" s="5">
        <v>17</v>
      </c>
      <c r="E183" s="5">
        <v>0</v>
      </c>
      <c r="F183" s="5">
        <v>4</v>
      </c>
      <c r="G183" s="5">
        <v>0</v>
      </c>
      <c r="H183" s="5">
        <v>1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17">
        <v>0.03</v>
      </c>
      <c r="Q183" s="41" t="s">
        <v>191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17"/>
      <c r="AG183" s="2">
        <f t="shared" si="642"/>
        <v>0.56999999999999995</v>
      </c>
      <c r="AH183" s="2">
        <f t="shared" si="643"/>
        <v>0.51</v>
      </c>
      <c r="AI183" s="2">
        <f t="shared" si="644"/>
        <v>0</v>
      </c>
      <c r="AJ183" s="2">
        <f t="shared" si="645"/>
        <v>0.12</v>
      </c>
      <c r="AK183" s="2">
        <f t="shared" si="646"/>
        <v>0</v>
      </c>
      <c r="AL183" s="2">
        <f t="shared" si="647"/>
        <v>0.03</v>
      </c>
      <c r="AM183" s="2">
        <f t="shared" si="648"/>
        <v>0</v>
      </c>
      <c r="AN183" s="2">
        <f t="shared" si="649"/>
        <v>0</v>
      </c>
      <c r="AO183" s="2">
        <f t="shared" si="650"/>
        <v>0</v>
      </c>
      <c r="AP183" s="2">
        <f t="shared" si="651"/>
        <v>0</v>
      </c>
      <c r="AQ183" s="2">
        <f t="shared" si="652"/>
        <v>0</v>
      </c>
      <c r="AR183" s="2">
        <f t="shared" si="653"/>
        <v>0</v>
      </c>
      <c r="AS183" s="21">
        <f t="shared" si="654"/>
        <v>0</v>
      </c>
      <c r="AT183" s="34">
        <f t="shared" si="769"/>
        <v>0.03</v>
      </c>
      <c r="AU183" s="35">
        <f t="shared" si="641"/>
        <v>3</v>
      </c>
      <c r="AV183" s="38" t="s">
        <v>437</v>
      </c>
    </row>
    <row r="184" spans="1:48" s="37" customFormat="1" ht="33" customHeight="1" x14ac:dyDescent="0.25">
      <c r="A184" s="16" t="s">
        <v>513</v>
      </c>
      <c r="B184" s="5" t="s">
        <v>514</v>
      </c>
      <c r="C184" s="5">
        <v>16</v>
      </c>
      <c r="D184" s="5">
        <v>13</v>
      </c>
      <c r="E184" s="5">
        <v>1</v>
      </c>
      <c r="F184" s="5">
        <v>3</v>
      </c>
      <c r="G184" s="5">
        <v>0</v>
      </c>
      <c r="H184" s="5">
        <v>0</v>
      </c>
      <c r="I184" s="5">
        <v>0</v>
      </c>
      <c r="J184" s="5">
        <v>2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17">
        <v>0.23</v>
      </c>
      <c r="Q184" s="41" t="s">
        <v>191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17"/>
      <c r="AG184" s="2">
        <f t="shared" ref="AG184" si="1057">(C184*$P184)+(R184*$AE184)</f>
        <v>3.68</v>
      </c>
      <c r="AH184" s="2">
        <f t="shared" ref="AH184" si="1058">(D184*$P184)+(S184*$AE184)</f>
        <v>2.99</v>
      </c>
      <c r="AI184" s="2">
        <f t="shared" ref="AI184" si="1059">(E184*$P184)+(T184*$AE184)</f>
        <v>0.23</v>
      </c>
      <c r="AJ184" s="2">
        <f t="shared" ref="AJ184" si="1060">(F184*$P184)+(U184*$AE184)</f>
        <v>0.69000000000000006</v>
      </c>
      <c r="AK184" s="2">
        <f t="shared" ref="AK184" si="1061">(G184*$P184)+(V184*$AE184)</f>
        <v>0</v>
      </c>
      <c r="AL184" s="2">
        <f t="shared" ref="AL184" si="1062">(H184*$P184)+(W184*$AE184)</f>
        <v>0</v>
      </c>
      <c r="AM184" s="2">
        <f t="shared" ref="AM184" si="1063">(I184*$P184)+(X184*$AE184)</f>
        <v>0</v>
      </c>
      <c r="AN184" s="2">
        <f t="shared" ref="AN184" si="1064">(J184*$P184)+(Y184*$AE184)</f>
        <v>0.46</v>
      </c>
      <c r="AO184" s="2">
        <f t="shared" ref="AO184" si="1065">(K184*$P184)+(Z184*$AE184)</f>
        <v>0</v>
      </c>
      <c r="AP184" s="2">
        <f t="shared" ref="AP184" si="1066">(L184*$P184)+(AA184*$AE184)</f>
        <v>0</v>
      </c>
      <c r="AQ184" s="2">
        <f t="shared" ref="AQ184" si="1067">(M184*$P184)+(AB184*$AE184)</f>
        <v>0</v>
      </c>
      <c r="AR184" s="2">
        <f t="shared" ref="AR184" si="1068">(N184*$P184)+(AC184*$AE184)</f>
        <v>0</v>
      </c>
      <c r="AS184" s="21">
        <f t="shared" ref="AS184" si="1069">(O184*$P184)+(AD184*$AE184)</f>
        <v>0</v>
      </c>
      <c r="AT184" s="34">
        <f t="shared" si="769"/>
        <v>0.23</v>
      </c>
      <c r="AU184" s="35">
        <f t="shared" ref="AU184" si="1070">AT184*100</f>
        <v>23</v>
      </c>
      <c r="AV184" s="38" t="s">
        <v>515</v>
      </c>
    </row>
    <row r="185" spans="1:48" s="37" customFormat="1" ht="33" customHeight="1" x14ac:dyDescent="0.25">
      <c r="A185" s="16" t="s">
        <v>516</v>
      </c>
      <c r="B185" s="5" t="s">
        <v>514</v>
      </c>
      <c r="C185" s="5">
        <v>16</v>
      </c>
      <c r="D185" s="5">
        <v>13</v>
      </c>
      <c r="E185" s="5">
        <v>1</v>
      </c>
      <c r="F185" s="5">
        <v>3</v>
      </c>
      <c r="G185" s="5">
        <v>0</v>
      </c>
      <c r="H185" s="5">
        <v>0</v>
      </c>
      <c r="I185" s="5">
        <v>0</v>
      </c>
      <c r="J185" s="5">
        <v>2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17">
        <v>0.12</v>
      </c>
      <c r="Q185" s="41" t="s">
        <v>191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17"/>
      <c r="AG185" s="2">
        <f t="shared" ref="AG185" si="1071">(C185*$P185)+(R185*$AE185)</f>
        <v>1.92</v>
      </c>
      <c r="AH185" s="2">
        <f t="shared" ref="AH185" si="1072">(D185*$P185)+(S185*$AE185)</f>
        <v>1.56</v>
      </c>
      <c r="AI185" s="2">
        <f t="shared" ref="AI185" si="1073">(E185*$P185)+(T185*$AE185)</f>
        <v>0.12</v>
      </c>
      <c r="AJ185" s="2">
        <f t="shared" ref="AJ185" si="1074">(F185*$P185)+(U185*$AE185)</f>
        <v>0.36</v>
      </c>
      <c r="AK185" s="2">
        <f t="shared" ref="AK185" si="1075">(G185*$P185)+(V185*$AE185)</f>
        <v>0</v>
      </c>
      <c r="AL185" s="2">
        <f t="shared" ref="AL185" si="1076">(H185*$P185)+(W185*$AE185)</f>
        <v>0</v>
      </c>
      <c r="AM185" s="2">
        <f t="shared" ref="AM185" si="1077">(I185*$P185)+(X185*$AE185)</f>
        <v>0</v>
      </c>
      <c r="AN185" s="2">
        <f t="shared" ref="AN185" si="1078">(J185*$P185)+(Y185*$AE185)</f>
        <v>0.24</v>
      </c>
      <c r="AO185" s="2">
        <f t="shared" ref="AO185" si="1079">(K185*$P185)+(Z185*$AE185)</f>
        <v>0</v>
      </c>
      <c r="AP185" s="2">
        <f t="shared" ref="AP185" si="1080">(L185*$P185)+(AA185*$AE185)</f>
        <v>0</v>
      </c>
      <c r="AQ185" s="2">
        <f t="shared" ref="AQ185" si="1081">(M185*$P185)+(AB185*$AE185)</f>
        <v>0</v>
      </c>
      <c r="AR185" s="2">
        <f t="shared" ref="AR185" si="1082">(N185*$P185)+(AC185*$AE185)</f>
        <v>0</v>
      </c>
      <c r="AS185" s="21">
        <f t="shared" ref="AS185" si="1083">(O185*$P185)+(AD185*$AE185)</f>
        <v>0</v>
      </c>
      <c r="AT185" s="34">
        <f t="shared" si="769"/>
        <v>0.12</v>
      </c>
      <c r="AU185" s="35">
        <f t="shared" ref="AU185" si="1084">AT185*100</f>
        <v>12</v>
      </c>
      <c r="AV185" s="38" t="s">
        <v>515</v>
      </c>
    </row>
    <row r="186" spans="1:48" s="37" customFormat="1" ht="33" customHeight="1" x14ac:dyDescent="0.25">
      <c r="A186" s="16" t="s">
        <v>323</v>
      </c>
      <c r="B186" s="5" t="s">
        <v>47</v>
      </c>
      <c r="C186" s="5">
        <v>13</v>
      </c>
      <c r="D186" s="5">
        <v>19</v>
      </c>
      <c r="E186" s="5">
        <v>4</v>
      </c>
      <c r="F186" s="5">
        <v>3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17">
        <v>0.39</v>
      </c>
      <c r="Q186" s="41" t="s">
        <v>191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17"/>
      <c r="AG186" s="2">
        <f t="shared" ref="AG186" si="1085">(C186*$P186)+(R186*$AE186)</f>
        <v>5.07</v>
      </c>
      <c r="AH186" s="2">
        <f t="shared" ref="AH186" si="1086">(D186*$P186)+(S186*$AE186)</f>
        <v>7.41</v>
      </c>
      <c r="AI186" s="2">
        <f t="shared" ref="AI186" si="1087">(E186*$P186)+(T186*$AE186)</f>
        <v>1.56</v>
      </c>
      <c r="AJ186" s="2">
        <f t="shared" ref="AJ186" si="1088">(F186*$P186)+(U186*$AE186)</f>
        <v>1.17</v>
      </c>
      <c r="AK186" s="2">
        <f t="shared" ref="AK186" si="1089">(G186*$P186)+(V186*$AE186)</f>
        <v>0</v>
      </c>
      <c r="AL186" s="2">
        <f t="shared" ref="AL186" si="1090">(H186*$P186)+(W186*$AE186)</f>
        <v>0</v>
      </c>
      <c r="AM186" s="2">
        <f t="shared" ref="AM186" si="1091">(I186*$P186)+(X186*$AE186)</f>
        <v>0</v>
      </c>
      <c r="AN186" s="2">
        <f t="shared" ref="AN186" si="1092">(J186*$P186)+(Y186*$AE186)</f>
        <v>0</v>
      </c>
      <c r="AO186" s="2">
        <f t="shared" ref="AO186" si="1093">(K186*$P186)+(Z186*$AE186)</f>
        <v>0</v>
      </c>
      <c r="AP186" s="2">
        <f t="shared" ref="AP186" si="1094">(L186*$P186)+(AA186*$AE186)</f>
        <v>0</v>
      </c>
      <c r="AQ186" s="2">
        <f t="shared" ref="AQ186" si="1095">(M186*$P186)+(AB186*$AE186)</f>
        <v>0</v>
      </c>
      <c r="AR186" s="2">
        <f t="shared" ref="AR186" si="1096">(N186*$P186)+(AC186*$AE186)</f>
        <v>0</v>
      </c>
      <c r="AS186" s="21">
        <f t="shared" ref="AS186" si="1097">(O186*$P186)+(AD186*$AE186)</f>
        <v>0</v>
      </c>
      <c r="AT186" s="34">
        <f t="shared" si="769"/>
        <v>0.39</v>
      </c>
      <c r="AU186" s="35">
        <f t="shared" ref="AU186" si="1098">AT186*100</f>
        <v>39</v>
      </c>
      <c r="AV186" s="38" t="s">
        <v>38</v>
      </c>
    </row>
    <row r="187" spans="1:48" s="37" customFormat="1" ht="33" customHeight="1" x14ac:dyDescent="0.25">
      <c r="A187" s="16" t="s">
        <v>438</v>
      </c>
      <c r="B187" s="5" t="s">
        <v>436</v>
      </c>
      <c r="C187" s="5">
        <v>19</v>
      </c>
      <c r="D187" s="5">
        <v>17</v>
      </c>
      <c r="E187" s="5">
        <v>0</v>
      </c>
      <c r="F187" s="5">
        <v>4</v>
      </c>
      <c r="G187" s="5">
        <v>0</v>
      </c>
      <c r="H187" s="5">
        <v>1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17">
        <v>0.05</v>
      </c>
      <c r="Q187" s="41" t="s">
        <v>191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17"/>
      <c r="AG187" s="2">
        <f t="shared" ref="AG187" si="1099">(C187*$P187)+(R187*$AE187)</f>
        <v>0.95000000000000007</v>
      </c>
      <c r="AH187" s="2">
        <f t="shared" ref="AH187" si="1100">(D187*$P187)+(S187*$AE187)</f>
        <v>0.85000000000000009</v>
      </c>
      <c r="AI187" s="2">
        <f t="shared" ref="AI187" si="1101">(E187*$P187)+(T187*$AE187)</f>
        <v>0</v>
      </c>
      <c r="AJ187" s="2">
        <f t="shared" ref="AJ187" si="1102">(F187*$P187)+(U187*$AE187)</f>
        <v>0.2</v>
      </c>
      <c r="AK187" s="2">
        <f t="shared" ref="AK187" si="1103">(G187*$P187)+(V187*$AE187)</f>
        <v>0</v>
      </c>
      <c r="AL187" s="2">
        <f t="shared" ref="AL187" si="1104">(H187*$P187)+(W187*$AE187)</f>
        <v>0.05</v>
      </c>
      <c r="AM187" s="2">
        <f t="shared" ref="AM187" si="1105">(I187*$P187)+(X187*$AE187)</f>
        <v>0</v>
      </c>
      <c r="AN187" s="2">
        <f t="shared" ref="AN187" si="1106">(J187*$P187)+(Y187*$AE187)</f>
        <v>0</v>
      </c>
      <c r="AO187" s="2">
        <f t="shared" ref="AO187" si="1107">(K187*$P187)+(Z187*$AE187)</f>
        <v>0</v>
      </c>
      <c r="AP187" s="2">
        <f t="shared" ref="AP187" si="1108">(L187*$P187)+(AA187*$AE187)</f>
        <v>0</v>
      </c>
      <c r="AQ187" s="2">
        <f t="shared" ref="AQ187" si="1109">(M187*$P187)+(AB187*$AE187)</f>
        <v>0</v>
      </c>
      <c r="AR187" s="2">
        <f t="shared" ref="AR187" si="1110">(N187*$P187)+(AC187*$AE187)</f>
        <v>0</v>
      </c>
      <c r="AS187" s="21">
        <f t="shared" ref="AS187" si="1111">(O187*$P187)+(AD187*$AE187)</f>
        <v>0</v>
      </c>
      <c r="AT187" s="34">
        <f t="shared" si="769"/>
        <v>0.05</v>
      </c>
      <c r="AU187" s="35">
        <f t="shared" ref="AU187" si="1112">AT187*100</f>
        <v>5</v>
      </c>
      <c r="AV187" s="38" t="s">
        <v>409</v>
      </c>
    </row>
    <row r="188" spans="1:48" s="37" customFormat="1" ht="33" customHeight="1" x14ac:dyDescent="0.25">
      <c r="A188" s="16" t="s">
        <v>649</v>
      </c>
      <c r="B188" s="5" t="s">
        <v>128</v>
      </c>
      <c r="C188" s="5">
        <v>22</v>
      </c>
      <c r="D188" s="5">
        <v>17</v>
      </c>
      <c r="E188" s="5">
        <v>7</v>
      </c>
      <c r="F188" s="5">
        <v>3</v>
      </c>
      <c r="G188" s="5">
        <v>0</v>
      </c>
      <c r="H188" s="5">
        <v>1</v>
      </c>
      <c r="I188" s="5">
        <v>0</v>
      </c>
      <c r="J188" s="5">
        <v>3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17">
        <v>0.3</v>
      </c>
      <c r="Q188" s="41" t="s">
        <v>191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17"/>
      <c r="AG188" s="2">
        <f t="shared" ref="AG188" si="1113">(C188*$P188)+(R188*$AE188)</f>
        <v>6.6</v>
      </c>
      <c r="AH188" s="2">
        <f t="shared" ref="AH188" si="1114">(D188*$P188)+(S188*$AE188)</f>
        <v>5.0999999999999996</v>
      </c>
      <c r="AI188" s="2">
        <f t="shared" ref="AI188" si="1115">(E188*$P188)+(T188*$AE188)</f>
        <v>2.1</v>
      </c>
      <c r="AJ188" s="2">
        <f t="shared" ref="AJ188" si="1116">(F188*$P188)+(U188*$AE188)</f>
        <v>0.89999999999999991</v>
      </c>
      <c r="AK188" s="2">
        <f t="shared" ref="AK188" si="1117">(G188*$P188)+(V188*$AE188)</f>
        <v>0</v>
      </c>
      <c r="AL188" s="2">
        <f t="shared" ref="AL188" si="1118">(H188*$P188)+(W188*$AE188)</f>
        <v>0.3</v>
      </c>
      <c r="AM188" s="2">
        <f t="shared" ref="AM188" si="1119">(I188*$P188)+(X188*$AE188)</f>
        <v>0</v>
      </c>
      <c r="AN188" s="2">
        <f t="shared" ref="AN188" si="1120">(J188*$P188)+(Y188*$AE188)</f>
        <v>0.89999999999999991</v>
      </c>
      <c r="AO188" s="2">
        <f t="shared" ref="AO188" si="1121">(K188*$P188)+(Z188*$AE188)</f>
        <v>0</v>
      </c>
      <c r="AP188" s="2">
        <f t="shared" ref="AP188" si="1122">(L188*$P188)+(AA188*$AE188)</f>
        <v>0</v>
      </c>
      <c r="AQ188" s="2">
        <f t="shared" ref="AQ188" si="1123">(M188*$P188)+(AB188*$AE188)</f>
        <v>0</v>
      </c>
      <c r="AR188" s="2">
        <f t="shared" ref="AR188" si="1124">(N188*$P188)+(AC188*$AE188)</f>
        <v>0</v>
      </c>
      <c r="AS188" s="21">
        <f t="shared" ref="AS188" si="1125">(O188*$P188)+(AD188*$AE188)</f>
        <v>0</v>
      </c>
      <c r="AT188" s="34">
        <f t="shared" ref="AT188" si="1126">P188+AE188</f>
        <v>0.3</v>
      </c>
      <c r="AU188" s="35">
        <f t="shared" ref="AU188" si="1127">AT188*100</f>
        <v>30</v>
      </c>
      <c r="AV188" s="38" t="s">
        <v>583</v>
      </c>
    </row>
    <row r="189" spans="1:48" s="37" customFormat="1" ht="33" customHeight="1" x14ac:dyDescent="0.25">
      <c r="A189" s="16" t="s">
        <v>215</v>
      </c>
      <c r="B189" s="5" t="s">
        <v>251</v>
      </c>
      <c r="C189" s="5">
        <v>48</v>
      </c>
      <c r="D189" s="5">
        <v>72</v>
      </c>
      <c r="E189" s="5">
        <v>14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17">
        <v>2.5000000000000001E-2</v>
      </c>
      <c r="Q189" s="32" t="s">
        <v>216</v>
      </c>
      <c r="R189" s="2">
        <v>4</v>
      </c>
      <c r="S189" s="2">
        <v>10</v>
      </c>
      <c r="T189" s="2">
        <v>1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17">
        <v>0.02</v>
      </c>
      <c r="AF189" s="17"/>
      <c r="AG189" s="2">
        <f t="shared" si="642"/>
        <v>1.2800000000000002</v>
      </c>
      <c r="AH189" s="2">
        <f t="shared" si="643"/>
        <v>2</v>
      </c>
      <c r="AI189" s="2">
        <f t="shared" si="644"/>
        <v>0.37000000000000005</v>
      </c>
      <c r="AJ189" s="2">
        <f t="shared" si="645"/>
        <v>0</v>
      </c>
      <c r="AK189" s="2">
        <f t="shared" si="646"/>
        <v>0</v>
      </c>
      <c r="AL189" s="2">
        <f t="shared" si="647"/>
        <v>0</v>
      </c>
      <c r="AM189" s="2">
        <f t="shared" si="648"/>
        <v>0</v>
      </c>
      <c r="AN189" s="2">
        <f t="shared" si="649"/>
        <v>0</v>
      </c>
      <c r="AO189" s="2">
        <f t="shared" si="650"/>
        <v>0</v>
      </c>
      <c r="AP189" s="2">
        <f t="shared" si="651"/>
        <v>0</v>
      </c>
      <c r="AQ189" s="2">
        <f t="shared" si="652"/>
        <v>0</v>
      </c>
      <c r="AR189" s="2">
        <f t="shared" si="653"/>
        <v>0</v>
      </c>
      <c r="AS189" s="21">
        <f t="shared" si="654"/>
        <v>0</v>
      </c>
      <c r="AT189" s="34">
        <f t="shared" si="769"/>
        <v>4.4999999999999998E-2</v>
      </c>
      <c r="AU189" s="35">
        <f t="shared" si="641"/>
        <v>4.5</v>
      </c>
      <c r="AV189" s="39" t="s">
        <v>191</v>
      </c>
    </row>
    <row r="190" spans="1:48" s="37" customFormat="1" ht="33" customHeight="1" x14ac:dyDescent="0.25">
      <c r="A190" s="16" t="s">
        <v>143</v>
      </c>
      <c r="B190" s="2" t="s">
        <v>176</v>
      </c>
      <c r="C190" s="2">
        <v>11</v>
      </c>
      <c r="D190" s="2">
        <v>15</v>
      </c>
      <c r="E190" s="2">
        <v>3</v>
      </c>
      <c r="F190" s="2">
        <v>1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17">
        <v>0.3</v>
      </c>
      <c r="Q190" s="41" t="s">
        <v>191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17"/>
      <c r="AG190" s="2">
        <f t="shared" si="642"/>
        <v>3.3</v>
      </c>
      <c r="AH190" s="2">
        <f t="shared" si="643"/>
        <v>4.5</v>
      </c>
      <c r="AI190" s="2">
        <f t="shared" si="644"/>
        <v>0.89999999999999991</v>
      </c>
      <c r="AJ190" s="2">
        <f t="shared" si="645"/>
        <v>0.3</v>
      </c>
      <c r="AK190" s="2">
        <f t="shared" si="646"/>
        <v>0</v>
      </c>
      <c r="AL190" s="2">
        <f t="shared" si="647"/>
        <v>0</v>
      </c>
      <c r="AM190" s="2">
        <f t="shared" si="648"/>
        <v>0</v>
      </c>
      <c r="AN190" s="2">
        <f t="shared" si="649"/>
        <v>0</v>
      </c>
      <c r="AO190" s="2">
        <f t="shared" si="650"/>
        <v>0</v>
      </c>
      <c r="AP190" s="2">
        <f t="shared" si="651"/>
        <v>0</v>
      </c>
      <c r="AQ190" s="2">
        <f t="shared" si="652"/>
        <v>0</v>
      </c>
      <c r="AR190" s="2">
        <f t="shared" si="653"/>
        <v>0</v>
      </c>
      <c r="AS190" s="2">
        <f t="shared" si="654"/>
        <v>0</v>
      </c>
      <c r="AT190" s="34">
        <f t="shared" si="769"/>
        <v>0.3</v>
      </c>
      <c r="AU190" s="35">
        <f t="shared" si="641"/>
        <v>30</v>
      </c>
      <c r="AV190" s="39" t="s">
        <v>191</v>
      </c>
    </row>
    <row r="191" spans="1:48" s="37" customFormat="1" ht="33" customHeight="1" x14ac:dyDescent="0.25">
      <c r="A191" s="16" t="s">
        <v>738</v>
      </c>
      <c r="B191" s="2" t="s">
        <v>175</v>
      </c>
      <c r="C191" s="2">
        <v>12</v>
      </c>
      <c r="D191" s="2">
        <v>6</v>
      </c>
      <c r="E191" s="2">
        <v>2</v>
      </c>
      <c r="F191" s="2">
        <v>2</v>
      </c>
      <c r="G191" s="2">
        <v>0</v>
      </c>
      <c r="H191" s="2">
        <v>0</v>
      </c>
      <c r="I191" s="2">
        <v>0</v>
      </c>
      <c r="J191" s="2">
        <v>2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17">
        <v>0.1</v>
      </c>
      <c r="Q191" s="2" t="s">
        <v>105</v>
      </c>
      <c r="R191" s="2">
        <v>19</v>
      </c>
      <c r="S191" s="2">
        <v>17</v>
      </c>
      <c r="T191" s="2">
        <v>3</v>
      </c>
      <c r="U191" s="2">
        <v>3</v>
      </c>
      <c r="V191" s="2">
        <v>0</v>
      </c>
      <c r="W191" s="2">
        <v>2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0.1</v>
      </c>
      <c r="AF191" s="17"/>
      <c r="AG191" s="2">
        <f t="shared" ref="AG191" si="1128">(C191*$P191)+(R191*$AE191)</f>
        <v>3.1000000000000005</v>
      </c>
      <c r="AH191" s="2">
        <f t="shared" ref="AH191" si="1129">(D191*$P191)+(S191*$AE191)</f>
        <v>2.3000000000000003</v>
      </c>
      <c r="AI191" s="2">
        <f t="shared" ref="AI191" si="1130">(E191*$P191)+(T191*$AE191)</f>
        <v>0.5</v>
      </c>
      <c r="AJ191" s="2">
        <f t="shared" ref="AJ191" si="1131">(F191*$P191)+(U191*$AE191)</f>
        <v>0.5</v>
      </c>
      <c r="AK191" s="2">
        <f t="shared" ref="AK191" si="1132">(G191*$P191)+(V191*$AE191)</f>
        <v>0</v>
      </c>
      <c r="AL191" s="2">
        <f t="shared" ref="AL191" si="1133">(H191*$P191)+(W191*$AE191)</f>
        <v>0.2</v>
      </c>
      <c r="AM191" s="2">
        <f t="shared" ref="AM191" si="1134">(I191*$P191)+(X191*$AE191)</f>
        <v>0</v>
      </c>
      <c r="AN191" s="2">
        <f t="shared" ref="AN191" si="1135">(J191*$P191)+(Y191*$AE191)</f>
        <v>0.2</v>
      </c>
      <c r="AO191" s="2">
        <f t="shared" ref="AO191" si="1136">(K191*$P191)+(Z191*$AE191)</f>
        <v>0</v>
      </c>
      <c r="AP191" s="2">
        <f t="shared" ref="AP191" si="1137">(L191*$P191)+(AA191*$AE191)</f>
        <v>0</v>
      </c>
      <c r="AQ191" s="2">
        <f t="shared" ref="AQ191" si="1138">(M191*$P191)+(AB191*$AE191)</f>
        <v>0</v>
      </c>
      <c r="AR191" s="2">
        <f t="shared" ref="AR191" si="1139">(N191*$P191)+(AC191*$AE191)</f>
        <v>0</v>
      </c>
      <c r="AS191" s="2">
        <f t="shared" ref="AS191" si="1140">(O191*$P191)+(AD191*$AE191)</f>
        <v>0</v>
      </c>
      <c r="AT191" s="34">
        <f t="shared" si="769"/>
        <v>0.2</v>
      </c>
      <c r="AU191" s="35">
        <f t="shared" si="641"/>
        <v>20</v>
      </c>
      <c r="AV191" s="39" t="s">
        <v>191</v>
      </c>
    </row>
    <row r="192" spans="1:48" s="37" customFormat="1" ht="33" customHeight="1" x14ac:dyDescent="0.25">
      <c r="A192" s="16" t="s">
        <v>650</v>
      </c>
      <c r="B192" s="5" t="s">
        <v>177</v>
      </c>
      <c r="C192" s="5">
        <v>23</v>
      </c>
      <c r="D192" s="5">
        <v>19</v>
      </c>
      <c r="E192" s="5">
        <v>3</v>
      </c>
      <c r="F192" s="5">
        <v>1</v>
      </c>
      <c r="G192" s="5">
        <v>0</v>
      </c>
      <c r="H192" s="5">
        <v>1</v>
      </c>
      <c r="I192" s="5">
        <v>0</v>
      </c>
      <c r="J192" s="5">
        <v>3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17">
        <v>0.05</v>
      </c>
      <c r="Q192" s="41" t="s">
        <v>191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17"/>
      <c r="AG192" s="2">
        <f t="shared" si="642"/>
        <v>1.1500000000000001</v>
      </c>
      <c r="AH192" s="2">
        <f t="shared" si="643"/>
        <v>0.95000000000000007</v>
      </c>
      <c r="AI192" s="2">
        <f t="shared" si="644"/>
        <v>0.15000000000000002</v>
      </c>
      <c r="AJ192" s="2">
        <f t="shared" si="645"/>
        <v>0.05</v>
      </c>
      <c r="AK192" s="2">
        <f t="shared" si="646"/>
        <v>0</v>
      </c>
      <c r="AL192" s="2">
        <f t="shared" si="647"/>
        <v>0.05</v>
      </c>
      <c r="AM192" s="2">
        <f t="shared" si="648"/>
        <v>0</v>
      </c>
      <c r="AN192" s="2">
        <f t="shared" si="649"/>
        <v>0.15000000000000002</v>
      </c>
      <c r="AO192" s="2">
        <f t="shared" si="650"/>
        <v>0</v>
      </c>
      <c r="AP192" s="2">
        <f t="shared" si="651"/>
        <v>0</v>
      </c>
      <c r="AQ192" s="2">
        <f t="shared" si="652"/>
        <v>0</v>
      </c>
      <c r="AR192" s="2">
        <f t="shared" si="653"/>
        <v>0</v>
      </c>
      <c r="AS192" s="21">
        <f t="shared" si="654"/>
        <v>0</v>
      </c>
      <c r="AT192" s="34">
        <f t="shared" si="769"/>
        <v>0.05</v>
      </c>
      <c r="AU192" s="35">
        <f t="shared" si="641"/>
        <v>5</v>
      </c>
      <c r="AV192" s="38" t="s">
        <v>626</v>
      </c>
    </row>
    <row r="193" spans="1:48" s="37" customFormat="1" ht="33" customHeight="1" x14ac:dyDescent="0.25">
      <c r="A193" s="16" t="s">
        <v>739</v>
      </c>
      <c r="B193" s="5" t="s">
        <v>177</v>
      </c>
      <c r="C193" s="5">
        <v>23</v>
      </c>
      <c r="D193" s="5">
        <v>19</v>
      </c>
      <c r="E193" s="5">
        <v>3</v>
      </c>
      <c r="F193" s="5">
        <v>1</v>
      </c>
      <c r="G193" s="5">
        <v>0</v>
      </c>
      <c r="H193" s="5">
        <v>1</v>
      </c>
      <c r="I193" s="5">
        <v>0</v>
      </c>
      <c r="J193" s="5">
        <v>3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17">
        <v>0.03</v>
      </c>
      <c r="Q193" s="41" t="s">
        <v>191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17"/>
      <c r="AG193" s="2">
        <f t="shared" ref="AG193" si="1141">(C193*$P193)+(R193*$AE193)</f>
        <v>0.69</v>
      </c>
      <c r="AH193" s="2">
        <f t="shared" ref="AH193" si="1142">(D193*$P193)+(S193*$AE193)</f>
        <v>0.56999999999999995</v>
      </c>
      <c r="AI193" s="2">
        <f t="shared" ref="AI193" si="1143">(E193*$P193)+(T193*$AE193)</f>
        <v>0.09</v>
      </c>
      <c r="AJ193" s="2">
        <f t="shared" ref="AJ193" si="1144">(F193*$P193)+(U193*$AE193)</f>
        <v>0.03</v>
      </c>
      <c r="AK193" s="2">
        <f t="shared" ref="AK193" si="1145">(G193*$P193)+(V193*$AE193)</f>
        <v>0</v>
      </c>
      <c r="AL193" s="2">
        <f t="shared" ref="AL193" si="1146">(H193*$P193)+(W193*$AE193)</f>
        <v>0.03</v>
      </c>
      <c r="AM193" s="2">
        <f t="shared" ref="AM193" si="1147">(I193*$P193)+(X193*$AE193)</f>
        <v>0</v>
      </c>
      <c r="AN193" s="2">
        <f t="shared" ref="AN193" si="1148">(J193*$P193)+(Y193*$AE193)</f>
        <v>0.09</v>
      </c>
      <c r="AO193" s="2">
        <f t="shared" ref="AO193" si="1149">(K193*$P193)+(Z193*$AE193)</f>
        <v>0</v>
      </c>
      <c r="AP193" s="2">
        <f t="shared" ref="AP193" si="1150">(L193*$P193)+(AA193*$AE193)</f>
        <v>0</v>
      </c>
      <c r="AQ193" s="2">
        <f t="shared" ref="AQ193" si="1151">(M193*$P193)+(AB193*$AE193)</f>
        <v>0</v>
      </c>
      <c r="AR193" s="2">
        <f t="shared" ref="AR193" si="1152">(N193*$P193)+(AC193*$AE193)</f>
        <v>0</v>
      </c>
      <c r="AS193" s="21">
        <f t="shared" ref="AS193" si="1153">(O193*$P193)+(AD193*$AE193)</f>
        <v>0</v>
      </c>
      <c r="AT193" s="34">
        <f t="shared" ref="AT193" si="1154">P193+AE193</f>
        <v>0.03</v>
      </c>
      <c r="AU193" s="35">
        <f t="shared" ref="AU193" si="1155">AT193*100</f>
        <v>3</v>
      </c>
      <c r="AV193" s="39" t="s">
        <v>191</v>
      </c>
    </row>
    <row r="194" spans="1:48" s="37" customFormat="1" ht="33" customHeight="1" x14ac:dyDescent="0.25">
      <c r="A194" s="16" t="s">
        <v>144</v>
      </c>
      <c r="B194" s="2" t="s">
        <v>177</v>
      </c>
      <c r="C194" s="5">
        <v>23</v>
      </c>
      <c r="D194" s="5">
        <v>19</v>
      </c>
      <c r="E194" s="5">
        <v>3</v>
      </c>
      <c r="F194" s="5">
        <v>1</v>
      </c>
      <c r="G194" s="5">
        <v>0</v>
      </c>
      <c r="H194" s="5">
        <v>1</v>
      </c>
      <c r="I194" s="5">
        <v>0</v>
      </c>
      <c r="J194" s="5">
        <v>3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17">
        <v>0.1</v>
      </c>
      <c r="Q194" s="41" t="s">
        <v>191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17"/>
      <c r="AG194" s="2">
        <f t="shared" si="642"/>
        <v>2.3000000000000003</v>
      </c>
      <c r="AH194" s="2">
        <f t="shared" si="643"/>
        <v>1.9000000000000001</v>
      </c>
      <c r="AI194" s="2">
        <f t="shared" si="644"/>
        <v>0.30000000000000004</v>
      </c>
      <c r="AJ194" s="2">
        <f t="shared" si="645"/>
        <v>0.1</v>
      </c>
      <c r="AK194" s="2">
        <f t="shared" si="646"/>
        <v>0</v>
      </c>
      <c r="AL194" s="2">
        <f t="shared" si="647"/>
        <v>0.1</v>
      </c>
      <c r="AM194" s="2">
        <f t="shared" si="648"/>
        <v>0</v>
      </c>
      <c r="AN194" s="2">
        <f t="shared" si="649"/>
        <v>0.30000000000000004</v>
      </c>
      <c r="AO194" s="2">
        <f t="shared" si="650"/>
        <v>0</v>
      </c>
      <c r="AP194" s="2">
        <f t="shared" si="651"/>
        <v>0</v>
      </c>
      <c r="AQ194" s="2">
        <f t="shared" si="652"/>
        <v>0</v>
      </c>
      <c r="AR194" s="2">
        <f t="shared" si="653"/>
        <v>0</v>
      </c>
      <c r="AS194" s="21">
        <f t="shared" si="654"/>
        <v>0</v>
      </c>
      <c r="AT194" s="34">
        <f t="shared" si="769"/>
        <v>0.1</v>
      </c>
      <c r="AU194" s="35">
        <f t="shared" si="641"/>
        <v>10</v>
      </c>
      <c r="AV194" s="39" t="s">
        <v>191</v>
      </c>
    </row>
    <row r="195" spans="1:48" s="37" customFormat="1" ht="33" customHeight="1" x14ac:dyDescent="0.25">
      <c r="A195" s="16" t="s">
        <v>439</v>
      </c>
      <c r="B195" s="5" t="s">
        <v>440</v>
      </c>
      <c r="C195" s="2">
        <v>12</v>
      </c>
      <c r="D195" s="2">
        <v>11</v>
      </c>
      <c r="E195" s="2">
        <v>1</v>
      </c>
      <c r="F195" s="2">
        <v>1</v>
      </c>
      <c r="G195" s="2">
        <v>0</v>
      </c>
      <c r="H195" s="2">
        <v>2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17">
        <v>0.35</v>
      </c>
      <c r="Q195" s="41" t="s">
        <v>191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17"/>
      <c r="AG195" s="2">
        <f t="shared" si="642"/>
        <v>4.1999999999999993</v>
      </c>
      <c r="AH195" s="2">
        <f t="shared" si="643"/>
        <v>3.8499999999999996</v>
      </c>
      <c r="AI195" s="2">
        <f t="shared" si="644"/>
        <v>0.35</v>
      </c>
      <c r="AJ195" s="2">
        <f t="shared" si="645"/>
        <v>0.35</v>
      </c>
      <c r="AK195" s="2">
        <f t="shared" si="646"/>
        <v>0</v>
      </c>
      <c r="AL195" s="2">
        <f t="shared" si="647"/>
        <v>0.7</v>
      </c>
      <c r="AM195" s="2">
        <f t="shared" si="648"/>
        <v>0</v>
      </c>
      <c r="AN195" s="2">
        <f t="shared" si="649"/>
        <v>0</v>
      </c>
      <c r="AO195" s="2">
        <f t="shared" si="650"/>
        <v>0</v>
      </c>
      <c r="AP195" s="2">
        <f t="shared" si="651"/>
        <v>0</v>
      </c>
      <c r="AQ195" s="2">
        <f t="shared" si="652"/>
        <v>0</v>
      </c>
      <c r="AR195" s="2">
        <f t="shared" si="653"/>
        <v>0</v>
      </c>
      <c r="AS195" s="21">
        <f t="shared" si="654"/>
        <v>0</v>
      </c>
      <c r="AT195" s="34">
        <f t="shared" si="769"/>
        <v>0.35</v>
      </c>
      <c r="AU195" s="35">
        <f t="shared" si="641"/>
        <v>35</v>
      </c>
      <c r="AV195" s="38" t="s">
        <v>441</v>
      </c>
    </row>
    <row r="196" spans="1:48" s="37" customFormat="1" ht="33" customHeight="1" x14ac:dyDescent="0.25">
      <c r="A196" s="16" t="s">
        <v>651</v>
      </c>
      <c r="B196" s="5" t="s">
        <v>171</v>
      </c>
      <c r="C196" s="2">
        <v>14</v>
      </c>
      <c r="D196" s="2">
        <v>13</v>
      </c>
      <c r="E196" s="2">
        <v>7</v>
      </c>
      <c r="F196" s="2">
        <v>1</v>
      </c>
      <c r="G196" s="2">
        <v>1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17">
        <v>0.09</v>
      </c>
      <c r="Q196" s="41" t="s">
        <v>191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17"/>
      <c r="AG196" s="2">
        <f t="shared" ref="AG196" si="1156">(C196*$P196)+(R196*$AE196)</f>
        <v>1.26</v>
      </c>
      <c r="AH196" s="2">
        <f t="shared" ref="AH196" si="1157">(D196*$P196)+(S196*$AE196)</f>
        <v>1.17</v>
      </c>
      <c r="AI196" s="2">
        <f t="shared" ref="AI196" si="1158">(E196*$P196)+(T196*$AE196)</f>
        <v>0.63</v>
      </c>
      <c r="AJ196" s="2">
        <f t="shared" ref="AJ196" si="1159">(F196*$P196)+(U196*$AE196)</f>
        <v>0.09</v>
      </c>
      <c r="AK196" s="2">
        <f t="shared" ref="AK196" si="1160">(G196*$P196)+(V196*$AE196)</f>
        <v>0.09</v>
      </c>
      <c r="AL196" s="2">
        <f t="shared" ref="AL196" si="1161">(H196*$P196)+(W196*$AE196)</f>
        <v>0</v>
      </c>
      <c r="AM196" s="2">
        <f t="shared" ref="AM196" si="1162">(I196*$P196)+(X196*$AE196)</f>
        <v>0</v>
      </c>
      <c r="AN196" s="2">
        <f t="shared" ref="AN196" si="1163">(J196*$P196)+(Y196*$AE196)</f>
        <v>0</v>
      </c>
      <c r="AO196" s="2">
        <f t="shared" ref="AO196" si="1164">(K196*$P196)+(Z196*$AE196)</f>
        <v>0</v>
      </c>
      <c r="AP196" s="2">
        <f t="shared" ref="AP196" si="1165">(L196*$P196)+(AA196*$AE196)</f>
        <v>0</v>
      </c>
      <c r="AQ196" s="2">
        <f t="shared" ref="AQ196" si="1166">(M196*$P196)+(AB196*$AE196)</f>
        <v>0</v>
      </c>
      <c r="AR196" s="2">
        <f t="shared" ref="AR196" si="1167">(N196*$P196)+(AC196*$AE196)</f>
        <v>0</v>
      </c>
      <c r="AS196" s="21">
        <f t="shared" ref="AS196" si="1168">(O196*$P196)+(AD196*$AE196)</f>
        <v>0</v>
      </c>
      <c r="AT196" s="34">
        <f t="shared" ref="AT196" si="1169">P196+AE196</f>
        <v>0.09</v>
      </c>
      <c r="AU196" s="35">
        <f t="shared" ref="AU196" si="1170">AT196*100</f>
        <v>9</v>
      </c>
      <c r="AV196" s="38" t="s">
        <v>626</v>
      </c>
    </row>
    <row r="197" spans="1:48" s="37" customFormat="1" ht="33" customHeight="1" x14ac:dyDescent="0.25">
      <c r="A197" s="16" t="s">
        <v>77</v>
      </c>
      <c r="B197" s="2" t="s">
        <v>118</v>
      </c>
      <c r="C197" s="2">
        <v>26</v>
      </c>
      <c r="D197" s="2">
        <v>22</v>
      </c>
      <c r="E197" s="2">
        <v>3</v>
      </c>
      <c r="F197" s="2">
        <v>2</v>
      </c>
      <c r="G197" s="2">
        <v>0</v>
      </c>
      <c r="H197" s="2">
        <v>1</v>
      </c>
      <c r="I197" s="2">
        <v>0</v>
      </c>
      <c r="J197" s="2">
        <v>3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17">
        <v>0.25</v>
      </c>
      <c r="Q197" s="2" t="s">
        <v>258</v>
      </c>
      <c r="R197" s="2">
        <v>7</v>
      </c>
      <c r="S197" s="2">
        <v>3</v>
      </c>
      <c r="T197" s="2">
        <v>2</v>
      </c>
      <c r="U197" s="2">
        <v>0</v>
      </c>
      <c r="V197" s="2">
        <v>0</v>
      </c>
      <c r="W197" s="2">
        <v>1</v>
      </c>
      <c r="X197" s="2">
        <v>1</v>
      </c>
      <c r="Y197" s="2">
        <v>1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17">
        <v>0.05</v>
      </c>
      <c r="AF197" s="17"/>
      <c r="AG197" s="2">
        <f t="shared" si="642"/>
        <v>6.85</v>
      </c>
      <c r="AH197" s="2">
        <f t="shared" si="643"/>
        <v>5.65</v>
      </c>
      <c r="AI197" s="2">
        <f t="shared" si="644"/>
        <v>0.85</v>
      </c>
      <c r="AJ197" s="2">
        <f t="shared" si="645"/>
        <v>0.5</v>
      </c>
      <c r="AK197" s="2">
        <f t="shared" si="646"/>
        <v>0</v>
      </c>
      <c r="AL197" s="2">
        <f t="shared" si="647"/>
        <v>0.3</v>
      </c>
      <c r="AM197" s="2">
        <f t="shared" si="648"/>
        <v>0.05</v>
      </c>
      <c r="AN197" s="2">
        <f t="shared" si="649"/>
        <v>0.8</v>
      </c>
      <c r="AO197" s="2">
        <f t="shared" si="650"/>
        <v>0</v>
      </c>
      <c r="AP197" s="2">
        <f t="shared" si="651"/>
        <v>0</v>
      </c>
      <c r="AQ197" s="2">
        <f t="shared" si="652"/>
        <v>0</v>
      </c>
      <c r="AR197" s="2">
        <f t="shared" si="653"/>
        <v>0</v>
      </c>
      <c r="AS197" s="21">
        <f t="shared" si="654"/>
        <v>0</v>
      </c>
      <c r="AT197" s="34">
        <f t="shared" si="769"/>
        <v>0.3</v>
      </c>
      <c r="AU197" s="35">
        <f t="shared" si="641"/>
        <v>30</v>
      </c>
      <c r="AV197" s="38" t="s">
        <v>217</v>
      </c>
    </row>
    <row r="198" spans="1:48" s="37" customFormat="1" ht="33" customHeight="1" x14ac:dyDescent="0.25">
      <c r="A198" s="16" t="s">
        <v>517</v>
      </c>
      <c r="B198" s="2" t="s">
        <v>518</v>
      </c>
      <c r="C198" s="2">
        <v>16</v>
      </c>
      <c r="D198" s="2">
        <v>22</v>
      </c>
      <c r="E198" s="2">
        <v>2</v>
      </c>
      <c r="F198" s="2">
        <v>1</v>
      </c>
      <c r="G198" s="2">
        <v>0</v>
      </c>
      <c r="H198" s="2">
        <v>1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17">
        <v>0.3</v>
      </c>
      <c r="Q198" s="2" t="s">
        <v>99</v>
      </c>
      <c r="R198" s="2">
        <v>9</v>
      </c>
      <c r="S198" s="2">
        <v>16</v>
      </c>
      <c r="T198" s="2">
        <v>0</v>
      </c>
      <c r="U198" s="2">
        <v>5</v>
      </c>
      <c r="V198" s="2">
        <v>0</v>
      </c>
      <c r="W198" s="2">
        <v>1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17">
        <v>0.18</v>
      </c>
      <c r="AF198" s="17"/>
      <c r="AG198" s="2">
        <f t="shared" ref="AG198" si="1171">(C198*$P198)+(R198*$AE198)</f>
        <v>6.42</v>
      </c>
      <c r="AH198" s="2">
        <f t="shared" ref="AH198" si="1172">(D198*$P198)+(S198*$AE198)</f>
        <v>9.48</v>
      </c>
      <c r="AI198" s="2">
        <f t="shared" ref="AI198" si="1173">(E198*$P198)+(T198*$AE198)</f>
        <v>0.6</v>
      </c>
      <c r="AJ198" s="2">
        <f t="shared" ref="AJ198" si="1174">(F198*$P198)+(U198*$AE198)</f>
        <v>1.2</v>
      </c>
      <c r="AK198" s="2">
        <f t="shared" ref="AK198" si="1175">(G198*$P198)+(V198*$AE198)</f>
        <v>0</v>
      </c>
      <c r="AL198" s="2">
        <f t="shared" ref="AL198" si="1176">(H198*$P198)+(W198*$AE198)</f>
        <v>0.48</v>
      </c>
      <c r="AM198" s="2">
        <f t="shared" ref="AM198" si="1177">(I198*$P198)+(X198*$AE198)</f>
        <v>0</v>
      </c>
      <c r="AN198" s="2">
        <f t="shared" ref="AN198" si="1178">(J198*$P198)+(Y198*$AE198)</f>
        <v>0</v>
      </c>
      <c r="AO198" s="2">
        <f t="shared" ref="AO198" si="1179">(K198*$P198)+(Z198*$AE198)</f>
        <v>0</v>
      </c>
      <c r="AP198" s="2">
        <f t="shared" ref="AP198" si="1180">(L198*$P198)+(AA198*$AE198)</f>
        <v>0</v>
      </c>
      <c r="AQ198" s="2">
        <f t="shared" ref="AQ198" si="1181">(M198*$P198)+(AB198*$AE198)</f>
        <v>0</v>
      </c>
      <c r="AR198" s="2">
        <f t="shared" ref="AR198" si="1182">(N198*$P198)+(AC198*$AE198)</f>
        <v>0</v>
      </c>
      <c r="AS198" s="21">
        <f t="shared" ref="AS198" si="1183">(O198*$P198)+(AD198*$AE198)</f>
        <v>0</v>
      </c>
      <c r="AT198" s="34">
        <f t="shared" si="769"/>
        <v>0.48</v>
      </c>
      <c r="AU198" s="35">
        <f t="shared" ref="AU198" si="1184">AT198*100</f>
        <v>48</v>
      </c>
      <c r="AV198" s="38" t="s">
        <v>519</v>
      </c>
    </row>
    <row r="199" spans="1:48" s="37" customFormat="1" ht="33" customHeight="1" x14ac:dyDescent="0.25">
      <c r="A199" s="16" t="s">
        <v>56</v>
      </c>
      <c r="B199" s="2" t="s">
        <v>65</v>
      </c>
      <c r="C199" s="2">
        <v>0</v>
      </c>
      <c r="D199" s="2">
        <v>2</v>
      </c>
      <c r="E199" s="2">
        <v>2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17">
        <v>0.5</v>
      </c>
      <c r="Q199" s="2" t="s">
        <v>324</v>
      </c>
      <c r="R199" s="2">
        <v>0</v>
      </c>
      <c r="S199" s="2">
        <v>0</v>
      </c>
      <c r="T199" s="2">
        <v>7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2</v>
      </c>
      <c r="AA199" s="2">
        <v>0</v>
      </c>
      <c r="AB199" s="2">
        <v>0</v>
      </c>
      <c r="AC199" s="2">
        <v>0</v>
      </c>
      <c r="AD199" s="2">
        <v>0</v>
      </c>
      <c r="AE199" s="17">
        <v>0.1</v>
      </c>
      <c r="AF199" s="17"/>
      <c r="AG199" s="2">
        <f t="shared" ref="AG199" si="1185">(C199*$P199)+(R199*$AE199)</f>
        <v>0</v>
      </c>
      <c r="AH199" s="2">
        <f t="shared" ref="AH199" si="1186">(D199*$P199)+(S199*$AE199)</f>
        <v>1</v>
      </c>
      <c r="AI199" s="2">
        <f t="shared" ref="AI199" si="1187">(E199*$P199)+(T199*$AE199)</f>
        <v>1.7000000000000002</v>
      </c>
      <c r="AJ199" s="2">
        <f t="shared" ref="AJ199" si="1188">(F199*$P199)+(U199*$AE199)</f>
        <v>0</v>
      </c>
      <c r="AK199" s="2">
        <f t="shared" ref="AK199" si="1189">(G199*$P199)+(V199*$AE199)</f>
        <v>0</v>
      </c>
      <c r="AL199" s="2">
        <f t="shared" ref="AL199" si="1190">(H199*$P199)+(W199*$AE199)</f>
        <v>0</v>
      </c>
      <c r="AM199" s="2">
        <f t="shared" ref="AM199" si="1191">(I199*$P199)+(X199*$AE199)</f>
        <v>0</v>
      </c>
      <c r="AN199" s="2">
        <f t="shared" ref="AN199" si="1192">(J199*$P199)+(Y199*$AE199)</f>
        <v>0</v>
      </c>
      <c r="AO199" s="2">
        <f t="shared" ref="AO199" si="1193">(K199*$P199)+(Z199*$AE199)</f>
        <v>0.2</v>
      </c>
      <c r="AP199" s="2">
        <f t="shared" ref="AP199" si="1194">(L199*$P199)+(AA199*$AE199)</f>
        <v>0</v>
      </c>
      <c r="AQ199" s="2">
        <f t="shared" ref="AQ199" si="1195">(M199*$P199)+(AB199*$AE199)</f>
        <v>0</v>
      </c>
      <c r="AR199" s="2">
        <f t="shared" ref="AR199" si="1196">(N199*$P199)+(AC199*$AE199)</f>
        <v>0</v>
      </c>
      <c r="AS199" s="21">
        <f t="shared" ref="AS199" si="1197">(O199*$P199)+(AD199*$AE199)</f>
        <v>0</v>
      </c>
      <c r="AT199" s="34">
        <f t="shared" si="769"/>
        <v>0.6</v>
      </c>
      <c r="AU199" s="35">
        <f t="shared" si="641"/>
        <v>60</v>
      </c>
      <c r="AV199" s="38" t="s">
        <v>38</v>
      </c>
    </row>
    <row r="200" spans="1:48" s="37" customFormat="1" ht="33" customHeight="1" x14ac:dyDescent="0.25">
      <c r="A200" s="49" t="s">
        <v>289</v>
      </c>
      <c r="B200" s="2" t="s">
        <v>117</v>
      </c>
      <c r="C200" s="2">
        <v>9</v>
      </c>
      <c r="D200" s="2">
        <v>12</v>
      </c>
      <c r="E200" s="2">
        <v>3</v>
      </c>
      <c r="F200" s="2">
        <v>2</v>
      </c>
      <c r="G200" s="2">
        <v>1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17">
        <v>0.19</v>
      </c>
      <c r="Q200" s="41" t="s">
        <v>191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17">
        <v>0</v>
      </c>
      <c r="AF200" s="17"/>
      <c r="AG200" s="2">
        <f t="shared" si="642"/>
        <v>1.71</v>
      </c>
      <c r="AH200" s="2">
        <f t="shared" si="643"/>
        <v>2.2800000000000002</v>
      </c>
      <c r="AI200" s="2">
        <f t="shared" si="644"/>
        <v>0.57000000000000006</v>
      </c>
      <c r="AJ200" s="2">
        <f t="shared" si="645"/>
        <v>0.38</v>
      </c>
      <c r="AK200" s="2">
        <f t="shared" si="646"/>
        <v>0.19</v>
      </c>
      <c r="AL200" s="2">
        <f t="shared" si="647"/>
        <v>0</v>
      </c>
      <c r="AM200" s="2">
        <f t="shared" si="648"/>
        <v>0</v>
      </c>
      <c r="AN200" s="2">
        <f t="shared" si="649"/>
        <v>0</v>
      </c>
      <c r="AO200" s="2">
        <f t="shared" si="650"/>
        <v>0</v>
      </c>
      <c r="AP200" s="2">
        <f t="shared" si="651"/>
        <v>0</v>
      </c>
      <c r="AQ200" s="2">
        <f t="shared" si="652"/>
        <v>0</v>
      </c>
      <c r="AR200" s="2">
        <f t="shared" si="653"/>
        <v>0</v>
      </c>
      <c r="AS200" s="21">
        <f t="shared" si="654"/>
        <v>0</v>
      </c>
      <c r="AT200" s="34">
        <f t="shared" si="769"/>
        <v>0.19</v>
      </c>
      <c r="AU200" s="35">
        <f t="shared" si="641"/>
        <v>19</v>
      </c>
      <c r="AV200" s="39" t="s">
        <v>191</v>
      </c>
    </row>
    <row r="201" spans="1:48" s="37" customFormat="1" ht="33" customHeight="1" x14ac:dyDescent="0.25">
      <c r="A201" s="32" t="s">
        <v>325</v>
      </c>
      <c r="B201" s="2" t="s">
        <v>326</v>
      </c>
      <c r="C201" s="2">
        <v>3</v>
      </c>
      <c r="D201" s="2">
        <v>8</v>
      </c>
      <c r="E201" s="2">
        <v>5</v>
      </c>
      <c r="F201" s="2">
        <v>1</v>
      </c>
      <c r="G201" s="2">
        <v>0</v>
      </c>
      <c r="H201" s="2">
        <v>0</v>
      </c>
      <c r="I201" s="2">
        <v>0</v>
      </c>
      <c r="J201" s="2">
        <v>0</v>
      </c>
      <c r="K201" s="2">
        <v>1</v>
      </c>
      <c r="L201" s="2">
        <v>0</v>
      </c>
      <c r="M201" s="2">
        <v>0</v>
      </c>
      <c r="N201" s="2">
        <v>0</v>
      </c>
      <c r="O201" s="2">
        <v>0</v>
      </c>
      <c r="P201" s="17">
        <v>0.2</v>
      </c>
      <c r="Q201" s="41" t="s">
        <v>191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17">
        <v>0</v>
      </c>
      <c r="AF201" s="17"/>
      <c r="AG201" s="2">
        <f t="shared" ref="AG201" si="1198">(C201*$P201)+(R201*$AE201)</f>
        <v>0.60000000000000009</v>
      </c>
      <c r="AH201" s="2">
        <f t="shared" ref="AH201" si="1199">(D201*$P201)+(S201*$AE201)</f>
        <v>1.6</v>
      </c>
      <c r="AI201" s="2">
        <f t="shared" ref="AI201" si="1200">(E201*$P201)+(T201*$AE201)</f>
        <v>1</v>
      </c>
      <c r="AJ201" s="2">
        <f t="shared" ref="AJ201" si="1201">(F201*$P201)+(U201*$AE201)</f>
        <v>0.2</v>
      </c>
      <c r="AK201" s="2">
        <f t="shared" ref="AK201" si="1202">(G201*$P201)+(V201*$AE201)</f>
        <v>0</v>
      </c>
      <c r="AL201" s="2">
        <f t="shared" ref="AL201" si="1203">(H201*$P201)+(W201*$AE201)</f>
        <v>0</v>
      </c>
      <c r="AM201" s="2">
        <f t="shared" ref="AM201" si="1204">(I201*$P201)+(X201*$AE201)</f>
        <v>0</v>
      </c>
      <c r="AN201" s="2">
        <f t="shared" ref="AN201" si="1205">(J201*$P201)+(Y201*$AE201)</f>
        <v>0</v>
      </c>
      <c r="AO201" s="2">
        <f t="shared" ref="AO201" si="1206">(K201*$P201)+(Z201*$AE201)</f>
        <v>0.2</v>
      </c>
      <c r="AP201" s="2">
        <f t="shared" ref="AP201" si="1207">(L201*$P201)+(AA201*$AE201)</f>
        <v>0</v>
      </c>
      <c r="AQ201" s="2">
        <f t="shared" ref="AQ201" si="1208">(M201*$P201)+(AB201*$AE201)</f>
        <v>0</v>
      </c>
      <c r="AR201" s="2">
        <f t="shared" ref="AR201" si="1209">(N201*$P201)+(AC201*$AE201)</f>
        <v>0</v>
      </c>
      <c r="AS201" s="21">
        <f t="shared" ref="AS201" si="1210">(O201*$P201)+(AD201*$AE201)</f>
        <v>0</v>
      </c>
      <c r="AT201" s="34">
        <f t="shared" si="769"/>
        <v>0.2</v>
      </c>
      <c r="AU201" s="35">
        <f t="shared" ref="AU201" si="1211">AT201*100</f>
        <v>20</v>
      </c>
      <c r="AV201" s="39" t="s">
        <v>327</v>
      </c>
    </row>
    <row r="202" spans="1:48" s="37" customFormat="1" ht="33" customHeight="1" x14ac:dyDescent="0.25">
      <c r="A202" s="32" t="s">
        <v>328</v>
      </c>
      <c r="B202" s="2" t="s">
        <v>330</v>
      </c>
      <c r="C202" s="2">
        <v>0</v>
      </c>
      <c r="D202" s="2">
        <v>0</v>
      </c>
      <c r="E202" s="2">
        <v>0</v>
      </c>
      <c r="F202" s="2">
        <v>0</v>
      </c>
      <c r="G202" s="2">
        <v>8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17">
        <v>0.8</v>
      </c>
      <c r="Q202" s="41" t="s">
        <v>191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17">
        <v>0</v>
      </c>
      <c r="AF202" s="17"/>
      <c r="AG202" s="2">
        <f t="shared" ref="AG202" si="1212">(C202*$P202)+(R202*$AE202)</f>
        <v>0</v>
      </c>
      <c r="AH202" s="2">
        <f t="shared" ref="AH202" si="1213">(D202*$P202)+(S202*$AE202)</f>
        <v>0</v>
      </c>
      <c r="AI202" s="2">
        <f t="shared" ref="AI202" si="1214">(E202*$P202)+(T202*$AE202)</f>
        <v>0</v>
      </c>
      <c r="AJ202" s="2">
        <f t="shared" ref="AJ202" si="1215">(F202*$P202)+(U202*$AE202)</f>
        <v>0</v>
      </c>
      <c r="AK202" s="2">
        <f t="shared" ref="AK202" si="1216">(G202*$P202)+(V202*$AE202)</f>
        <v>6.4</v>
      </c>
      <c r="AL202" s="2">
        <f t="shared" ref="AL202" si="1217">(H202*$P202)+(W202*$AE202)</f>
        <v>0</v>
      </c>
      <c r="AM202" s="2">
        <f t="shared" ref="AM202" si="1218">(I202*$P202)+(X202*$AE202)</f>
        <v>0</v>
      </c>
      <c r="AN202" s="2">
        <f t="shared" ref="AN202" si="1219">(J202*$P202)+(Y202*$AE202)</f>
        <v>0</v>
      </c>
      <c r="AO202" s="2">
        <f t="shared" ref="AO202" si="1220">(K202*$P202)+(Z202*$AE202)</f>
        <v>0</v>
      </c>
      <c r="AP202" s="2">
        <f t="shared" ref="AP202" si="1221">(L202*$P202)+(AA202*$AE202)</f>
        <v>0</v>
      </c>
      <c r="AQ202" s="2">
        <f t="shared" ref="AQ202" si="1222">(M202*$P202)+(AB202*$AE202)</f>
        <v>0</v>
      </c>
      <c r="AR202" s="2">
        <f t="shared" ref="AR202" si="1223">(N202*$P202)+(AC202*$AE202)</f>
        <v>0</v>
      </c>
      <c r="AS202" s="21">
        <f t="shared" ref="AS202" si="1224">(O202*$P202)+(AD202*$AE202)</f>
        <v>0</v>
      </c>
      <c r="AT202" s="34">
        <f t="shared" si="769"/>
        <v>0.8</v>
      </c>
      <c r="AU202" s="35">
        <f t="shared" ref="AU202" si="1225">AT202*100</f>
        <v>80</v>
      </c>
      <c r="AV202" s="39" t="s">
        <v>329</v>
      </c>
    </row>
    <row r="203" spans="1:48" s="37" customFormat="1" ht="33" customHeight="1" x14ac:dyDescent="0.25">
      <c r="A203" s="32" t="s">
        <v>331</v>
      </c>
      <c r="B203" s="2" t="s">
        <v>330</v>
      </c>
      <c r="C203" s="2">
        <v>0</v>
      </c>
      <c r="D203" s="2">
        <v>0</v>
      </c>
      <c r="E203" s="2">
        <v>0</v>
      </c>
      <c r="F203" s="2">
        <v>0</v>
      </c>
      <c r="G203" s="2">
        <v>8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17">
        <v>0.8</v>
      </c>
      <c r="Q203" s="41" t="s">
        <v>191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17">
        <v>0</v>
      </c>
      <c r="AF203" s="17"/>
      <c r="AG203" s="2">
        <f t="shared" ref="AG203:AG205" si="1226">(C203*$P203)+(R203*$AE203)</f>
        <v>0</v>
      </c>
      <c r="AH203" s="2">
        <f t="shared" ref="AH203:AH205" si="1227">(D203*$P203)+(S203*$AE203)</f>
        <v>0</v>
      </c>
      <c r="AI203" s="2">
        <f t="shared" ref="AI203:AI205" si="1228">(E203*$P203)+(T203*$AE203)</f>
        <v>0</v>
      </c>
      <c r="AJ203" s="2">
        <f t="shared" ref="AJ203:AJ205" si="1229">(F203*$P203)+(U203*$AE203)</f>
        <v>0</v>
      </c>
      <c r="AK203" s="2">
        <f t="shared" ref="AK203:AK205" si="1230">(G203*$P203)+(V203*$AE203)</f>
        <v>6.4</v>
      </c>
      <c r="AL203" s="2">
        <f t="shared" ref="AL203:AL205" si="1231">(H203*$P203)+(W203*$AE203)</f>
        <v>0</v>
      </c>
      <c r="AM203" s="2">
        <f t="shared" ref="AM203:AM205" si="1232">(I203*$P203)+(X203*$AE203)</f>
        <v>0</v>
      </c>
      <c r="AN203" s="2">
        <f t="shared" ref="AN203:AN205" si="1233">(J203*$P203)+(Y203*$AE203)</f>
        <v>0</v>
      </c>
      <c r="AO203" s="2">
        <f t="shared" ref="AO203:AO205" si="1234">(K203*$P203)+(Z203*$AE203)</f>
        <v>0</v>
      </c>
      <c r="AP203" s="2">
        <f t="shared" ref="AP203:AP205" si="1235">(L203*$P203)+(AA203*$AE203)</f>
        <v>0</v>
      </c>
      <c r="AQ203" s="2">
        <f t="shared" ref="AQ203:AQ205" si="1236">(M203*$P203)+(AB203*$AE203)</f>
        <v>0</v>
      </c>
      <c r="AR203" s="2">
        <f t="shared" ref="AR203:AR205" si="1237">(N203*$P203)+(AC203*$AE203)</f>
        <v>0</v>
      </c>
      <c r="AS203" s="21">
        <f t="shared" ref="AS203:AS205" si="1238">(O203*$P203)+(AD203*$AE203)</f>
        <v>0</v>
      </c>
      <c r="AT203" s="34">
        <f t="shared" si="769"/>
        <v>0.8</v>
      </c>
      <c r="AU203" s="35">
        <f t="shared" ref="AU203" si="1239">AT203*100</f>
        <v>80</v>
      </c>
      <c r="AV203" s="39" t="s">
        <v>329</v>
      </c>
    </row>
    <row r="204" spans="1:48" s="37" customFormat="1" ht="33" customHeight="1" x14ac:dyDescent="0.25">
      <c r="A204" s="32" t="s">
        <v>652</v>
      </c>
      <c r="B204" s="2" t="s">
        <v>120</v>
      </c>
      <c r="C204" s="2">
        <v>6</v>
      </c>
      <c r="D204" s="2">
        <v>17</v>
      </c>
      <c r="E204" s="2">
        <v>5</v>
      </c>
      <c r="F204" s="2">
        <v>2</v>
      </c>
      <c r="G204" s="2">
        <v>0</v>
      </c>
      <c r="H204" s="2">
        <v>0</v>
      </c>
      <c r="I204" s="2">
        <v>0</v>
      </c>
      <c r="J204" s="2">
        <v>0</v>
      </c>
      <c r="K204" s="2">
        <v>1</v>
      </c>
      <c r="L204" s="2">
        <v>0</v>
      </c>
      <c r="M204" s="2">
        <v>0</v>
      </c>
      <c r="N204" s="2">
        <v>0</v>
      </c>
      <c r="O204" s="2">
        <v>0</v>
      </c>
      <c r="P204" s="17">
        <v>0.28000000000000003</v>
      </c>
      <c r="Q204" s="41" t="s">
        <v>191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17">
        <v>0</v>
      </c>
      <c r="AF204" s="17"/>
      <c r="AG204" s="2">
        <f t="shared" ref="AG204" si="1240">(C204*$P204)+(R204*$AE204)</f>
        <v>1.6800000000000002</v>
      </c>
      <c r="AH204" s="2">
        <f t="shared" ref="AH204" si="1241">(D204*$P204)+(S204*$AE204)</f>
        <v>4.7600000000000007</v>
      </c>
      <c r="AI204" s="2">
        <f t="shared" ref="AI204" si="1242">(E204*$P204)+(T204*$AE204)</f>
        <v>1.4000000000000001</v>
      </c>
      <c r="AJ204" s="2">
        <f t="shared" ref="AJ204" si="1243">(F204*$P204)+(U204*$AE204)</f>
        <v>0.56000000000000005</v>
      </c>
      <c r="AK204" s="2">
        <f t="shared" ref="AK204" si="1244">(G204*$P204)+(V204*$AE204)</f>
        <v>0</v>
      </c>
      <c r="AL204" s="2">
        <f t="shared" ref="AL204" si="1245">(H204*$P204)+(W204*$AE204)</f>
        <v>0</v>
      </c>
      <c r="AM204" s="2">
        <f t="shared" ref="AM204" si="1246">(I204*$P204)+(X204*$AE204)</f>
        <v>0</v>
      </c>
      <c r="AN204" s="2">
        <f t="shared" ref="AN204" si="1247">(J204*$P204)+(Y204*$AE204)</f>
        <v>0</v>
      </c>
      <c r="AO204" s="2">
        <f t="shared" ref="AO204" si="1248">(K204*$P204)+(Z204*$AE204)</f>
        <v>0.28000000000000003</v>
      </c>
      <c r="AP204" s="2">
        <f t="shared" ref="AP204" si="1249">(L204*$P204)+(AA204*$AE204)</f>
        <v>0</v>
      </c>
      <c r="AQ204" s="2">
        <f t="shared" ref="AQ204" si="1250">(M204*$P204)+(AB204*$AE204)</f>
        <v>0</v>
      </c>
      <c r="AR204" s="2">
        <f t="shared" ref="AR204" si="1251">(N204*$P204)+(AC204*$AE204)</f>
        <v>0</v>
      </c>
      <c r="AS204" s="21">
        <f t="shared" ref="AS204" si="1252">(O204*$P204)+(AD204*$AE204)</f>
        <v>0</v>
      </c>
      <c r="AT204" s="34">
        <f t="shared" ref="AT204" si="1253">P204+AE204</f>
        <v>0.28000000000000003</v>
      </c>
      <c r="AU204" s="35">
        <f t="shared" ref="AU204" si="1254">AT204*100</f>
        <v>28.000000000000004</v>
      </c>
      <c r="AV204" s="39" t="s">
        <v>653</v>
      </c>
    </row>
    <row r="205" spans="1:48" s="37" customFormat="1" ht="33" customHeight="1" x14ac:dyDescent="0.25">
      <c r="A205" s="2" t="s">
        <v>20</v>
      </c>
      <c r="B205" s="2" t="s">
        <v>25</v>
      </c>
      <c r="C205" s="2">
        <v>10</v>
      </c>
      <c r="D205" s="2">
        <v>12</v>
      </c>
      <c r="E205" s="2">
        <v>3</v>
      </c>
      <c r="F205" s="2">
        <v>2</v>
      </c>
      <c r="G205" s="2">
        <v>1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17">
        <v>0.3</v>
      </c>
      <c r="Q205" s="32" t="s">
        <v>39</v>
      </c>
      <c r="R205" s="5">
        <v>8</v>
      </c>
      <c r="S205" s="5">
        <v>5</v>
      </c>
      <c r="T205" s="5">
        <v>3</v>
      </c>
      <c r="U205" s="5">
        <v>0</v>
      </c>
      <c r="V205" s="5">
        <v>0</v>
      </c>
      <c r="W205" s="5">
        <v>2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17">
        <v>0.09</v>
      </c>
      <c r="AF205" s="17"/>
      <c r="AG205" s="2">
        <f t="shared" si="1226"/>
        <v>3.7199999999999998</v>
      </c>
      <c r="AH205" s="2">
        <f t="shared" si="1227"/>
        <v>4.05</v>
      </c>
      <c r="AI205" s="2">
        <f t="shared" si="1228"/>
        <v>1.17</v>
      </c>
      <c r="AJ205" s="2">
        <f t="shared" si="1229"/>
        <v>0.6</v>
      </c>
      <c r="AK205" s="2">
        <f t="shared" si="1230"/>
        <v>0.3</v>
      </c>
      <c r="AL205" s="2">
        <f t="shared" si="1231"/>
        <v>0.18</v>
      </c>
      <c r="AM205" s="2">
        <f t="shared" si="1232"/>
        <v>0</v>
      </c>
      <c r="AN205" s="2">
        <f t="shared" si="1233"/>
        <v>0</v>
      </c>
      <c r="AO205" s="2">
        <f t="shared" si="1234"/>
        <v>0</v>
      </c>
      <c r="AP205" s="2">
        <f t="shared" si="1235"/>
        <v>0</v>
      </c>
      <c r="AQ205" s="2">
        <f t="shared" si="1236"/>
        <v>0</v>
      </c>
      <c r="AR205" s="2">
        <f t="shared" si="1237"/>
        <v>0</v>
      </c>
      <c r="AS205" s="21">
        <f t="shared" si="1238"/>
        <v>0</v>
      </c>
      <c r="AT205" s="34">
        <f t="shared" si="769"/>
        <v>0.39</v>
      </c>
      <c r="AU205" s="35">
        <f t="shared" si="641"/>
        <v>39</v>
      </c>
      <c r="AV205" s="38" t="s">
        <v>422</v>
      </c>
    </row>
    <row r="206" spans="1:48" s="37" customFormat="1" ht="33" customHeight="1" x14ac:dyDescent="0.25">
      <c r="A206" s="16" t="s">
        <v>218</v>
      </c>
      <c r="B206" s="2" t="s">
        <v>252</v>
      </c>
      <c r="C206" s="5">
        <v>20</v>
      </c>
      <c r="D206" s="5">
        <v>19</v>
      </c>
      <c r="E206" s="5">
        <v>3</v>
      </c>
      <c r="F206" s="5">
        <v>1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17">
        <v>0.13</v>
      </c>
      <c r="Q206" s="41" t="s">
        <v>191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17"/>
      <c r="AG206" s="2">
        <f t="shared" si="642"/>
        <v>2.6</v>
      </c>
      <c r="AH206" s="2">
        <f t="shared" si="643"/>
        <v>2.4700000000000002</v>
      </c>
      <c r="AI206" s="2">
        <f t="shared" si="644"/>
        <v>0.39</v>
      </c>
      <c r="AJ206" s="2">
        <f t="shared" si="645"/>
        <v>0.13</v>
      </c>
      <c r="AK206" s="2">
        <f t="shared" si="646"/>
        <v>0</v>
      </c>
      <c r="AL206" s="2">
        <f t="shared" si="647"/>
        <v>0</v>
      </c>
      <c r="AM206" s="2">
        <f t="shared" si="648"/>
        <v>0</v>
      </c>
      <c r="AN206" s="2">
        <f t="shared" si="649"/>
        <v>0</v>
      </c>
      <c r="AO206" s="2">
        <f t="shared" si="650"/>
        <v>0</v>
      </c>
      <c r="AP206" s="2">
        <f t="shared" si="651"/>
        <v>0</v>
      </c>
      <c r="AQ206" s="2">
        <f t="shared" si="652"/>
        <v>0</v>
      </c>
      <c r="AR206" s="2">
        <f t="shared" si="653"/>
        <v>0</v>
      </c>
      <c r="AS206" s="21">
        <f t="shared" si="654"/>
        <v>0</v>
      </c>
      <c r="AT206" s="34">
        <f t="shared" si="769"/>
        <v>0.13</v>
      </c>
      <c r="AU206" s="35">
        <f t="shared" si="641"/>
        <v>13</v>
      </c>
      <c r="AV206" s="39" t="s">
        <v>191</v>
      </c>
    </row>
    <row r="207" spans="1:48" s="37" customFormat="1" ht="33" customHeight="1" x14ac:dyDescent="0.25">
      <c r="A207" s="16" t="s">
        <v>219</v>
      </c>
      <c r="B207" s="2" t="s">
        <v>253</v>
      </c>
      <c r="C207" s="5">
        <v>34</v>
      </c>
      <c r="D207" s="5">
        <v>28</v>
      </c>
      <c r="E207" s="5">
        <v>4</v>
      </c>
      <c r="F207" s="5">
        <v>0</v>
      </c>
      <c r="G207" s="5">
        <v>0</v>
      </c>
      <c r="H207" s="5">
        <v>2</v>
      </c>
      <c r="I207" s="5">
        <v>0</v>
      </c>
      <c r="J207" s="5">
        <v>14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17">
        <v>0.01</v>
      </c>
      <c r="Q207" s="41" t="s">
        <v>191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17"/>
      <c r="AG207" s="2">
        <f t="shared" si="642"/>
        <v>0.34</v>
      </c>
      <c r="AH207" s="2">
        <f t="shared" ref="AH207:AH210" si="1255">(D207*$P207)+(S207*$AE207)</f>
        <v>0.28000000000000003</v>
      </c>
      <c r="AI207" s="2">
        <f t="shared" ref="AI207:AI210" si="1256">(E207*$P207)+(T207*$AE207)</f>
        <v>0.04</v>
      </c>
      <c r="AJ207" s="2">
        <f t="shared" ref="AJ207:AJ210" si="1257">(F207*$P207)+(U207*$AE207)</f>
        <v>0</v>
      </c>
      <c r="AK207" s="2">
        <f t="shared" ref="AK207:AK210" si="1258">(G207*$P207)+(V207*$AE207)</f>
        <v>0</v>
      </c>
      <c r="AL207" s="2">
        <f t="shared" ref="AL207:AL210" si="1259">(H207*$P207)+(W207*$AE207)</f>
        <v>0.02</v>
      </c>
      <c r="AM207" s="2">
        <f t="shared" ref="AM207:AM210" si="1260">(I207*$P207)+(X207*$AE207)</f>
        <v>0</v>
      </c>
      <c r="AN207" s="2">
        <f t="shared" ref="AN207:AN210" si="1261">(J207*$P207)+(Y207*$AE207)</f>
        <v>0.14000000000000001</v>
      </c>
      <c r="AO207" s="2">
        <f t="shared" ref="AO207:AO210" si="1262">(K207*$P207)+(Z207*$AE207)</f>
        <v>0</v>
      </c>
      <c r="AP207" s="2">
        <f t="shared" ref="AP207:AP210" si="1263">(L207*$P207)+(AA207*$AE207)</f>
        <v>0</v>
      </c>
      <c r="AQ207" s="2">
        <f t="shared" ref="AQ207:AQ210" si="1264">(M207*$P207)+(AB207*$AE207)</f>
        <v>0</v>
      </c>
      <c r="AR207" s="2">
        <f t="shared" ref="AR207:AR210" si="1265">(N207*$P207)+(AC207*$AE207)</f>
        <v>0</v>
      </c>
      <c r="AS207" s="21">
        <f t="shared" ref="AS207:AS210" si="1266">(O207*$P207)+(AD207*$AE207)</f>
        <v>0</v>
      </c>
      <c r="AT207" s="34">
        <f t="shared" si="769"/>
        <v>0.01</v>
      </c>
      <c r="AU207" s="35">
        <f t="shared" ref="AU207" si="1267">AT207*100</f>
        <v>1</v>
      </c>
      <c r="AV207" s="39" t="s">
        <v>191</v>
      </c>
    </row>
    <row r="208" spans="1:48" s="37" customFormat="1" ht="33" customHeight="1" x14ac:dyDescent="0.25">
      <c r="A208" s="49" t="s">
        <v>284</v>
      </c>
      <c r="B208" s="2" t="s">
        <v>196</v>
      </c>
      <c r="C208" s="2">
        <v>9</v>
      </c>
      <c r="D208" s="2">
        <v>10</v>
      </c>
      <c r="E208" s="2">
        <v>2</v>
      </c>
      <c r="F208" s="2">
        <v>2</v>
      </c>
      <c r="G208" s="2">
        <v>0</v>
      </c>
      <c r="H208" s="2">
        <v>2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17">
        <v>0.51</v>
      </c>
      <c r="Q208" s="41" t="s">
        <v>191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17"/>
      <c r="AG208" s="2">
        <f t="shared" si="642"/>
        <v>4.59</v>
      </c>
      <c r="AH208" s="2">
        <f t="shared" si="1255"/>
        <v>5.0999999999999996</v>
      </c>
      <c r="AI208" s="2">
        <f t="shared" si="1256"/>
        <v>1.02</v>
      </c>
      <c r="AJ208" s="2">
        <f t="shared" si="1257"/>
        <v>1.02</v>
      </c>
      <c r="AK208" s="2">
        <f t="shared" si="1258"/>
        <v>0</v>
      </c>
      <c r="AL208" s="2">
        <f t="shared" si="1259"/>
        <v>1.02</v>
      </c>
      <c r="AM208" s="2">
        <f t="shared" si="1260"/>
        <v>0</v>
      </c>
      <c r="AN208" s="2">
        <f t="shared" si="1261"/>
        <v>0</v>
      </c>
      <c r="AO208" s="2">
        <f t="shared" si="1262"/>
        <v>0</v>
      </c>
      <c r="AP208" s="2">
        <f t="shared" si="1263"/>
        <v>0</v>
      </c>
      <c r="AQ208" s="2">
        <f t="shared" si="1264"/>
        <v>0</v>
      </c>
      <c r="AR208" s="2">
        <f t="shared" si="1265"/>
        <v>0</v>
      </c>
      <c r="AS208" s="21">
        <f t="shared" si="1266"/>
        <v>0</v>
      </c>
      <c r="AT208" s="34">
        <f t="shared" si="769"/>
        <v>0.51</v>
      </c>
      <c r="AU208" s="35">
        <f t="shared" si="641"/>
        <v>51</v>
      </c>
      <c r="AV208" s="38"/>
    </row>
    <row r="209" spans="1:48" s="37" customFormat="1" ht="33" customHeight="1" x14ac:dyDescent="0.25">
      <c r="A209" s="16" t="s">
        <v>145</v>
      </c>
      <c r="B209" s="2" t="s">
        <v>173</v>
      </c>
      <c r="C209" s="2">
        <v>15</v>
      </c>
      <c r="D209" s="2">
        <v>22</v>
      </c>
      <c r="E209" s="2">
        <v>2</v>
      </c>
      <c r="F209" s="2">
        <v>1</v>
      </c>
      <c r="G209" s="2">
        <v>0</v>
      </c>
      <c r="H209" s="2">
        <v>1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17">
        <v>0.28999999999999998</v>
      </c>
      <c r="Q209" s="32" t="s">
        <v>99</v>
      </c>
      <c r="R209" s="2">
        <v>9</v>
      </c>
      <c r="S209" s="2">
        <v>16</v>
      </c>
      <c r="T209" s="2">
        <v>0</v>
      </c>
      <c r="U209" s="2">
        <v>5</v>
      </c>
      <c r="V209" s="2">
        <v>0</v>
      </c>
      <c r="W209" s="2">
        <v>1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17">
        <v>0.17</v>
      </c>
      <c r="AF209" s="17"/>
      <c r="AG209" s="2">
        <f t="shared" si="642"/>
        <v>5.88</v>
      </c>
      <c r="AH209" s="2">
        <f t="shared" si="1255"/>
        <v>9.1</v>
      </c>
      <c r="AI209" s="2">
        <f t="shared" si="1256"/>
        <v>0.57999999999999996</v>
      </c>
      <c r="AJ209" s="2">
        <f t="shared" si="1257"/>
        <v>1.1400000000000001</v>
      </c>
      <c r="AK209" s="2">
        <f t="shared" si="1258"/>
        <v>0</v>
      </c>
      <c r="AL209" s="2">
        <f t="shared" si="1259"/>
        <v>0.45999999999999996</v>
      </c>
      <c r="AM209" s="2">
        <f t="shared" si="1260"/>
        <v>0</v>
      </c>
      <c r="AN209" s="2">
        <f t="shared" si="1261"/>
        <v>0</v>
      </c>
      <c r="AO209" s="2">
        <f t="shared" si="1262"/>
        <v>0</v>
      </c>
      <c r="AP209" s="2">
        <f t="shared" si="1263"/>
        <v>0</v>
      </c>
      <c r="AQ209" s="2">
        <f t="shared" si="1264"/>
        <v>0</v>
      </c>
      <c r="AR209" s="2">
        <f t="shared" si="1265"/>
        <v>0</v>
      </c>
      <c r="AS209" s="2">
        <f t="shared" si="1266"/>
        <v>0</v>
      </c>
      <c r="AT209" s="34">
        <f t="shared" si="769"/>
        <v>0.45999999999999996</v>
      </c>
      <c r="AU209" s="35">
        <f t="shared" si="641"/>
        <v>46</v>
      </c>
      <c r="AV209" s="39" t="s">
        <v>191</v>
      </c>
    </row>
    <row r="210" spans="1:48" s="37" customFormat="1" ht="33" customHeight="1" x14ac:dyDescent="0.25">
      <c r="A210" s="16" t="s">
        <v>146</v>
      </c>
      <c r="B210" s="2" t="s">
        <v>167</v>
      </c>
      <c r="C210" s="2">
        <v>18</v>
      </c>
      <c r="D210" s="2">
        <v>14</v>
      </c>
      <c r="E210" s="2">
        <v>2</v>
      </c>
      <c r="F210" s="2">
        <v>5</v>
      </c>
      <c r="G210" s="2">
        <v>0</v>
      </c>
      <c r="H210" s="2">
        <v>2</v>
      </c>
      <c r="I210" s="2">
        <v>1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17">
        <v>0.2</v>
      </c>
      <c r="Q210" s="32" t="s">
        <v>178</v>
      </c>
      <c r="R210" s="2">
        <v>8</v>
      </c>
      <c r="S210" s="2">
        <v>10</v>
      </c>
      <c r="T210" s="2">
        <v>3</v>
      </c>
      <c r="U210" s="2">
        <v>5</v>
      </c>
      <c r="V210" s="2">
        <v>1</v>
      </c>
      <c r="W210" s="2">
        <v>1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17">
        <v>0.2</v>
      </c>
      <c r="AF210" s="17"/>
      <c r="AG210" s="2">
        <f t="shared" si="642"/>
        <v>5.2</v>
      </c>
      <c r="AH210" s="2">
        <f t="shared" si="1255"/>
        <v>4.8000000000000007</v>
      </c>
      <c r="AI210" s="2">
        <f t="shared" si="1256"/>
        <v>1</v>
      </c>
      <c r="AJ210" s="2">
        <f t="shared" si="1257"/>
        <v>2</v>
      </c>
      <c r="AK210" s="2">
        <f t="shared" si="1258"/>
        <v>0.2</v>
      </c>
      <c r="AL210" s="2">
        <f t="shared" si="1259"/>
        <v>0.60000000000000009</v>
      </c>
      <c r="AM210" s="2">
        <f t="shared" si="1260"/>
        <v>0.2</v>
      </c>
      <c r="AN210" s="2">
        <f t="shared" si="1261"/>
        <v>0</v>
      </c>
      <c r="AO210" s="2">
        <f t="shared" si="1262"/>
        <v>0</v>
      </c>
      <c r="AP210" s="2">
        <f t="shared" si="1263"/>
        <v>0</v>
      </c>
      <c r="AQ210" s="2">
        <f t="shared" si="1264"/>
        <v>0</v>
      </c>
      <c r="AR210" s="2">
        <f t="shared" si="1265"/>
        <v>0</v>
      </c>
      <c r="AS210" s="2">
        <f t="shared" si="1266"/>
        <v>0</v>
      </c>
      <c r="AT210" s="34">
        <f t="shared" si="769"/>
        <v>0.4</v>
      </c>
      <c r="AU210" s="35">
        <f t="shared" si="641"/>
        <v>40</v>
      </c>
      <c r="AV210" s="39" t="s">
        <v>191</v>
      </c>
    </row>
    <row r="211" spans="1:48" s="37" customFormat="1" ht="33" customHeight="1" x14ac:dyDescent="0.25">
      <c r="A211" s="2" t="s">
        <v>21</v>
      </c>
      <c r="B211" s="5" t="s">
        <v>40</v>
      </c>
      <c r="C211" s="5">
        <v>12</v>
      </c>
      <c r="D211" s="5">
        <v>13</v>
      </c>
      <c r="E211" s="5">
        <v>0</v>
      </c>
      <c r="F211" s="5">
        <v>3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17">
        <v>0.37</v>
      </c>
      <c r="Q211" s="41" t="s">
        <v>191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17"/>
      <c r="AG211" s="2">
        <f t="shared" si="642"/>
        <v>4.4399999999999995</v>
      </c>
      <c r="AH211" s="2">
        <f t="shared" si="643"/>
        <v>4.8099999999999996</v>
      </c>
      <c r="AI211" s="2">
        <f t="shared" si="644"/>
        <v>0</v>
      </c>
      <c r="AJ211" s="2">
        <f t="shared" si="645"/>
        <v>1.1099999999999999</v>
      </c>
      <c r="AK211" s="2">
        <f t="shared" si="646"/>
        <v>0</v>
      </c>
      <c r="AL211" s="2">
        <f t="shared" si="647"/>
        <v>0</v>
      </c>
      <c r="AM211" s="2">
        <f t="shared" si="648"/>
        <v>0</v>
      </c>
      <c r="AN211" s="2">
        <f t="shared" si="649"/>
        <v>0</v>
      </c>
      <c r="AO211" s="2">
        <f t="shared" si="650"/>
        <v>0</v>
      </c>
      <c r="AP211" s="2">
        <f t="shared" si="651"/>
        <v>0</v>
      </c>
      <c r="AQ211" s="2">
        <f t="shared" si="652"/>
        <v>0</v>
      </c>
      <c r="AR211" s="2">
        <f t="shared" si="653"/>
        <v>0</v>
      </c>
      <c r="AS211" s="21">
        <f t="shared" si="654"/>
        <v>0</v>
      </c>
      <c r="AT211" s="34">
        <f t="shared" si="769"/>
        <v>0.37</v>
      </c>
      <c r="AU211" s="35">
        <f t="shared" si="641"/>
        <v>37</v>
      </c>
      <c r="AV211" s="38" t="s">
        <v>34</v>
      </c>
    </row>
    <row r="212" spans="1:48" s="37" customFormat="1" ht="33" customHeight="1" x14ac:dyDescent="0.25">
      <c r="A212" s="2" t="s">
        <v>442</v>
      </c>
      <c r="B212" s="5" t="s">
        <v>126</v>
      </c>
      <c r="C212" s="5">
        <v>4</v>
      </c>
      <c r="D212" s="5">
        <v>8</v>
      </c>
      <c r="E212" s="5">
        <v>0</v>
      </c>
      <c r="F212" s="5">
        <v>2</v>
      </c>
      <c r="G212" s="5">
        <v>4</v>
      </c>
      <c r="H212" s="5">
        <v>0</v>
      </c>
      <c r="I212" s="5">
        <v>0</v>
      </c>
      <c r="J212" s="5">
        <v>0</v>
      </c>
      <c r="K212" s="5">
        <v>0</v>
      </c>
      <c r="L212" s="5">
        <v>1</v>
      </c>
      <c r="M212" s="5">
        <v>0</v>
      </c>
      <c r="N212" s="5">
        <v>1</v>
      </c>
      <c r="O212" s="5">
        <v>0</v>
      </c>
      <c r="P212" s="17">
        <v>0.8</v>
      </c>
      <c r="Q212" s="41" t="s">
        <v>191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17"/>
      <c r="AG212" s="2">
        <f t="shared" ref="AG212" si="1268">(C212*$P212)+(R212*$AE212)</f>
        <v>3.2</v>
      </c>
      <c r="AH212" s="2">
        <f t="shared" ref="AH212" si="1269">(D212*$P212)+(S212*$AE212)</f>
        <v>6.4</v>
      </c>
      <c r="AI212" s="2">
        <f t="shared" ref="AI212" si="1270">(E212*$P212)+(T212*$AE212)</f>
        <v>0</v>
      </c>
      <c r="AJ212" s="2">
        <f t="shared" ref="AJ212" si="1271">(F212*$P212)+(U212*$AE212)</f>
        <v>1.6</v>
      </c>
      <c r="AK212" s="2">
        <f t="shared" ref="AK212" si="1272">(G212*$P212)+(V212*$AE212)</f>
        <v>3.2</v>
      </c>
      <c r="AL212" s="2">
        <f t="shared" ref="AL212" si="1273">(H212*$P212)+(W212*$AE212)</f>
        <v>0</v>
      </c>
      <c r="AM212" s="2">
        <f t="shared" ref="AM212" si="1274">(I212*$P212)+(X212*$AE212)</f>
        <v>0</v>
      </c>
      <c r="AN212" s="2">
        <f t="shared" ref="AN212" si="1275">(J212*$P212)+(Y212*$AE212)</f>
        <v>0</v>
      </c>
      <c r="AO212" s="2">
        <f t="shared" ref="AO212" si="1276">(K212*$P212)+(Z212*$AE212)</f>
        <v>0</v>
      </c>
      <c r="AP212" s="2">
        <f t="shared" ref="AP212" si="1277">(L212*$P212)+(AA212*$AE212)</f>
        <v>0.8</v>
      </c>
      <c r="AQ212" s="2">
        <f t="shared" ref="AQ212" si="1278">(M212*$P212)+(AB212*$AE212)</f>
        <v>0</v>
      </c>
      <c r="AR212" s="2">
        <f t="shared" ref="AR212" si="1279">(N212*$P212)+(AC212*$AE212)</f>
        <v>0.8</v>
      </c>
      <c r="AS212" s="21">
        <f t="shared" ref="AS212" si="1280">(O212*$P212)+(AD212*$AE212)</f>
        <v>0</v>
      </c>
      <c r="AT212" s="34">
        <f t="shared" si="769"/>
        <v>0.8</v>
      </c>
      <c r="AU212" s="35">
        <f t="shared" ref="AU212" si="1281">AT212*100</f>
        <v>80</v>
      </c>
      <c r="AV212" s="38" t="s">
        <v>443</v>
      </c>
    </row>
    <row r="213" spans="1:48" s="37" customFormat="1" ht="33" customHeight="1" x14ac:dyDescent="0.25">
      <c r="A213" s="16" t="s">
        <v>444</v>
      </c>
      <c r="B213" s="5" t="s">
        <v>126</v>
      </c>
      <c r="C213" s="5">
        <v>4</v>
      </c>
      <c r="D213" s="5">
        <v>8</v>
      </c>
      <c r="E213" s="5">
        <v>0</v>
      </c>
      <c r="F213" s="5">
        <v>2</v>
      </c>
      <c r="G213" s="5">
        <v>4</v>
      </c>
      <c r="H213" s="5">
        <v>0</v>
      </c>
      <c r="I213" s="5">
        <v>0</v>
      </c>
      <c r="J213" s="5">
        <v>0</v>
      </c>
      <c r="K213" s="5">
        <v>0</v>
      </c>
      <c r="L213" s="5">
        <v>1</v>
      </c>
      <c r="M213" s="5">
        <v>0</v>
      </c>
      <c r="N213" s="5">
        <v>1</v>
      </c>
      <c r="O213" s="5">
        <v>0</v>
      </c>
      <c r="P213" s="17">
        <v>0.8</v>
      </c>
      <c r="Q213" s="41" t="s">
        <v>191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17"/>
      <c r="AG213" s="2">
        <f t="shared" ref="AG213" si="1282">(C213*$P213)+(R213*$AE213)</f>
        <v>3.2</v>
      </c>
      <c r="AH213" s="2">
        <f t="shared" ref="AH213" si="1283">(D213*$P213)+(S213*$AE213)</f>
        <v>6.4</v>
      </c>
      <c r="AI213" s="2">
        <f t="shared" ref="AI213" si="1284">(E213*$P213)+(T213*$AE213)</f>
        <v>0</v>
      </c>
      <c r="AJ213" s="2">
        <f t="shared" ref="AJ213" si="1285">(F213*$P213)+(U213*$AE213)</f>
        <v>1.6</v>
      </c>
      <c r="AK213" s="2">
        <f t="shared" ref="AK213" si="1286">(G213*$P213)+(V213*$AE213)</f>
        <v>3.2</v>
      </c>
      <c r="AL213" s="2">
        <f t="shared" ref="AL213" si="1287">(H213*$P213)+(W213*$AE213)</f>
        <v>0</v>
      </c>
      <c r="AM213" s="2">
        <f t="shared" ref="AM213" si="1288">(I213*$P213)+(X213*$AE213)</f>
        <v>0</v>
      </c>
      <c r="AN213" s="2">
        <f t="shared" ref="AN213" si="1289">(J213*$P213)+(Y213*$AE213)</f>
        <v>0</v>
      </c>
      <c r="AO213" s="2">
        <f t="shared" ref="AO213" si="1290">(K213*$P213)+(Z213*$AE213)</f>
        <v>0</v>
      </c>
      <c r="AP213" s="2">
        <f t="shared" ref="AP213" si="1291">(L213*$P213)+(AA213*$AE213)</f>
        <v>0.8</v>
      </c>
      <c r="AQ213" s="2">
        <f t="shared" ref="AQ213" si="1292">(M213*$P213)+(AB213*$AE213)</f>
        <v>0</v>
      </c>
      <c r="AR213" s="2">
        <f t="shared" ref="AR213" si="1293">(N213*$P213)+(AC213*$AE213)</f>
        <v>0.8</v>
      </c>
      <c r="AS213" s="21">
        <f t="shared" ref="AS213" si="1294">(O213*$P213)+(AD213*$AE213)</f>
        <v>0</v>
      </c>
      <c r="AT213" s="34">
        <f t="shared" si="769"/>
        <v>0.8</v>
      </c>
      <c r="AU213" s="35">
        <f t="shared" si="641"/>
        <v>80</v>
      </c>
      <c r="AV213" s="38" t="s">
        <v>443</v>
      </c>
    </row>
    <row r="214" spans="1:48" s="37" customFormat="1" ht="33" customHeight="1" x14ac:dyDescent="0.25">
      <c r="A214" s="16" t="s">
        <v>332</v>
      </c>
      <c r="B214" s="5" t="s">
        <v>333</v>
      </c>
      <c r="C214" s="5">
        <v>18</v>
      </c>
      <c r="D214" s="5">
        <v>24</v>
      </c>
      <c r="E214" s="5">
        <v>1</v>
      </c>
      <c r="F214" s="5">
        <v>3</v>
      </c>
      <c r="G214" s="5">
        <v>0</v>
      </c>
      <c r="H214" s="5">
        <v>1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17">
        <v>0.2</v>
      </c>
      <c r="Q214" s="43" t="s">
        <v>191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17"/>
      <c r="AG214" s="2">
        <f t="shared" ref="AG214" si="1295">(C214*$P214)+(R214*$AE214)</f>
        <v>3.6</v>
      </c>
      <c r="AH214" s="2">
        <f t="shared" ref="AH214" si="1296">(D214*$P214)+(S214*$AE214)</f>
        <v>4.8000000000000007</v>
      </c>
      <c r="AI214" s="2">
        <f t="shared" ref="AI214" si="1297">(E214*$P214)+(T214*$AE214)</f>
        <v>0.2</v>
      </c>
      <c r="AJ214" s="2">
        <f t="shared" ref="AJ214" si="1298">(F214*$P214)+(U214*$AE214)</f>
        <v>0.60000000000000009</v>
      </c>
      <c r="AK214" s="2">
        <f t="shared" ref="AK214" si="1299">(G214*$P214)+(V214*$AE214)</f>
        <v>0</v>
      </c>
      <c r="AL214" s="2">
        <f t="shared" ref="AL214" si="1300">(H214*$P214)+(W214*$AE214)</f>
        <v>0.2</v>
      </c>
      <c r="AM214" s="2">
        <f t="shared" ref="AM214" si="1301">(I214*$P214)+(X214*$AE214)</f>
        <v>0</v>
      </c>
      <c r="AN214" s="2">
        <f t="shared" ref="AN214" si="1302">(J214*$P214)+(Y214*$AE214)</f>
        <v>0</v>
      </c>
      <c r="AO214" s="2">
        <f t="shared" ref="AO214" si="1303">(K214*$P214)+(Z214*$AE214)</f>
        <v>0</v>
      </c>
      <c r="AP214" s="2">
        <f t="shared" ref="AP214" si="1304">(L214*$P214)+(AA214*$AE214)</f>
        <v>0</v>
      </c>
      <c r="AQ214" s="2">
        <f t="shared" ref="AQ214" si="1305">(M214*$P214)+(AB214*$AE214)</f>
        <v>0</v>
      </c>
      <c r="AR214" s="2">
        <f t="shared" ref="AR214" si="1306">(N214*$P214)+(AC214*$AE214)</f>
        <v>0</v>
      </c>
      <c r="AS214" s="21">
        <f t="shared" ref="AS214" si="1307">(O214*$P214)+(AD214*$AE214)</f>
        <v>0</v>
      </c>
      <c r="AT214" s="34">
        <f t="shared" ref="AT214:AT311" si="1308">P214+AE214</f>
        <v>0.2</v>
      </c>
      <c r="AU214" s="35">
        <f t="shared" si="641"/>
        <v>20</v>
      </c>
      <c r="AV214" s="38" t="s">
        <v>44</v>
      </c>
    </row>
    <row r="215" spans="1:48" s="37" customFormat="1" ht="33" customHeight="1" x14ac:dyDescent="0.25">
      <c r="A215" s="16" t="s">
        <v>740</v>
      </c>
      <c r="B215" s="5" t="s">
        <v>741</v>
      </c>
      <c r="C215" s="5">
        <v>17</v>
      </c>
      <c r="D215" s="5">
        <v>8</v>
      </c>
      <c r="E215" s="5">
        <v>3</v>
      </c>
      <c r="F215" s="5">
        <v>2</v>
      </c>
      <c r="G215" s="5">
        <v>0</v>
      </c>
      <c r="H215" s="5">
        <v>2</v>
      </c>
      <c r="I215" s="5">
        <v>0</v>
      </c>
      <c r="J215" s="5">
        <v>8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17">
        <v>0.04</v>
      </c>
      <c r="Q215" s="43" t="s">
        <v>191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17"/>
      <c r="AG215" s="2">
        <f t="shared" ref="AG215" si="1309">(C215*$P215)+(R215*$AE215)</f>
        <v>0.68</v>
      </c>
      <c r="AH215" s="2">
        <f t="shared" ref="AH215" si="1310">(D215*$P215)+(S215*$AE215)</f>
        <v>0.32</v>
      </c>
      <c r="AI215" s="2">
        <f t="shared" ref="AI215" si="1311">(E215*$P215)+(T215*$AE215)</f>
        <v>0.12</v>
      </c>
      <c r="AJ215" s="2">
        <f t="shared" ref="AJ215" si="1312">(F215*$P215)+(U215*$AE215)</f>
        <v>0.08</v>
      </c>
      <c r="AK215" s="2">
        <f t="shared" ref="AK215" si="1313">(G215*$P215)+(V215*$AE215)</f>
        <v>0</v>
      </c>
      <c r="AL215" s="2">
        <f t="shared" ref="AL215" si="1314">(H215*$P215)+(W215*$AE215)</f>
        <v>0.08</v>
      </c>
      <c r="AM215" s="2">
        <f t="shared" ref="AM215" si="1315">(I215*$P215)+(X215*$AE215)</f>
        <v>0</v>
      </c>
      <c r="AN215" s="2">
        <f t="shared" ref="AN215" si="1316">(J215*$P215)+(Y215*$AE215)</f>
        <v>0.32</v>
      </c>
      <c r="AO215" s="2">
        <f t="shared" ref="AO215" si="1317">(K215*$P215)+(Z215*$AE215)</f>
        <v>0</v>
      </c>
      <c r="AP215" s="2">
        <f t="shared" ref="AP215" si="1318">(L215*$P215)+(AA215*$AE215)</f>
        <v>0</v>
      </c>
      <c r="AQ215" s="2">
        <f t="shared" ref="AQ215" si="1319">(M215*$P215)+(AB215*$AE215)</f>
        <v>0</v>
      </c>
      <c r="AR215" s="2">
        <f t="shared" ref="AR215" si="1320">(N215*$P215)+(AC215*$AE215)</f>
        <v>0</v>
      </c>
      <c r="AS215" s="21">
        <f t="shared" ref="AS215" si="1321">(O215*$P215)+(AD215*$AE215)</f>
        <v>0</v>
      </c>
      <c r="AT215" s="34">
        <f t="shared" ref="AT215" si="1322">P215+AE215</f>
        <v>0.04</v>
      </c>
      <c r="AU215" s="35">
        <f t="shared" ref="AU215" si="1323">AT215*100</f>
        <v>4</v>
      </c>
      <c r="AV215" s="39" t="s">
        <v>191</v>
      </c>
    </row>
    <row r="216" spans="1:48" s="37" customFormat="1" ht="33" customHeight="1" x14ac:dyDescent="0.25">
      <c r="A216" s="16" t="s">
        <v>285</v>
      </c>
      <c r="B216" s="2" t="s">
        <v>105</v>
      </c>
      <c r="C216" s="5">
        <v>19</v>
      </c>
      <c r="D216" s="5">
        <v>17</v>
      </c>
      <c r="E216" s="5">
        <v>3</v>
      </c>
      <c r="F216" s="5">
        <v>3</v>
      </c>
      <c r="G216" s="5">
        <v>0</v>
      </c>
      <c r="H216" s="5">
        <v>2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17">
        <v>0.25</v>
      </c>
      <c r="Q216" s="44" t="s">
        <v>239</v>
      </c>
      <c r="R216" s="2">
        <v>19</v>
      </c>
      <c r="S216" s="2">
        <v>17</v>
      </c>
      <c r="T216" s="2">
        <v>3</v>
      </c>
      <c r="U216" s="2">
        <v>3</v>
      </c>
      <c r="V216" s="2">
        <v>0</v>
      </c>
      <c r="W216" s="2">
        <v>2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17">
        <v>0.25</v>
      </c>
      <c r="AF216" s="17"/>
      <c r="AG216" s="2">
        <f t="shared" si="642"/>
        <v>9.5</v>
      </c>
      <c r="AH216" s="2">
        <f t="shared" si="643"/>
        <v>8.5</v>
      </c>
      <c r="AI216" s="2">
        <f t="shared" si="644"/>
        <v>1.5</v>
      </c>
      <c r="AJ216" s="2">
        <f t="shared" si="645"/>
        <v>1.5</v>
      </c>
      <c r="AK216" s="2">
        <f t="shared" si="646"/>
        <v>0</v>
      </c>
      <c r="AL216" s="2">
        <f t="shared" si="647"/>
        <v>1</v>
      </c>
      <c r="AM216" s="2">
        <f t="shared" si="648"/>
        <v>0</v>
      </c>
      <c r="AN216" s="2">
        <f t="shared" si="649"/>
        <v>0</v>
      </c>
      <c r="AO216" s="2">
        <f t="shared" si="650"/>
        <v>0</v>
      </c>
      <c r="AP216" s="2">
        <f t="shared" si="651"/>
        <v>0</v>
      </c>
      <c r="AQ216" s="2">
        <f t="shared" si="652"/>
        <v>0</v>
      </c>
      <c r="AR216" s="2">
        <f t="shared" si="653"/>
        <v>0</v>
      </c>
      <c r="AS216" s="21">
        <f t="shared" si="654"/>
        <v>0</v>
      </c>
      <c r="AT216" s="34">
        <f t="shared" si="1308"/>
        <v>0.5</v>
      </c>
      <c r="AU216" s="35">
        <f t="shared" si="641"/>
        <v>50</v>
      </c>
      <c r="AV216" s="39" t="s">
        <v>191</v>
      </c>
    </row>
    <row r="217" spans="1:48" s="37" customFormat="1" ht="33" customHeight="1" x14ac:dyDescent="0.25">
      <c r="A217" s="16" t="s">
        <v>654</v>
      </c>
      <c r="B217" s="2" t="s">
        <v>655</v>
      </c>
      <c r="C217" s="5">
        <v>12</v>
      </c>
      <c r="D217" s="5">
        <v>11</v>
      </c>
      <c r="E217" s="5">
        <v>0</v>
      </c>
      <c r="F217" s="5">
        <v>5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17">
        <v>0.02</v>
      </c>
      <c r="Q217" s="45" t="s">
        <v>191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17"/>
      <c r="AG217" s="2">
        <f t="shared" ref="AG217" si="1324">(C217*$P217)+(R217*$AE217)</f>
        <v>0.24</v>
      </c>
      <c r="AH217" s="2">
        <f t="shared" ref="AH217" si="1325">(D217*$P217)+(S217*$AE217)</f>
        <v>0.22</v>
      </c>
      <c r="AI217" s="2">
        <f t="shared" ref="AI217" si="1326">(E217*$P217)+(T217*$AE217)</f>
        <v>0</v>
      </c>
      <c r="AJ217" s="2">
        <f t="shared" ref="AJ217" si="1327">(F217*$P217)+(U217*$AE217)</f>
        <v>0.1</v>
      </c>
      <c r="AK217" s="2">
        <f t="shared" ref="AK217" si="1328">(G217*$P217)+(V217*$AE217)</f>
        <v>0</v>
      </c>
      <c r="AL217" s="2">
        <f t="shared" ref="AL217" si="1329">(H217*$P217)+(W217*$AE217)</f>
        <v>0</v>
      </c>
      <c r="AM217" s="2">
        <f t="shared" ref="AM217" si="1330">(I217*$P217)+(X217*$AE217)</f>
        <v>0</v>
      </c>
      <c r="AN217" s="2">
        <f t="shared" ref="AN217" si="1331">(J217*$P217)+(Y217*$AE217)</f>
        <v>0</v>
      </c>
      <c r="AO217" s="2">
        <f t="shared" ref="AO217" si="1332">(K217*$P217)+(Z217*$AE217)</f>
        <v>0</v>
      </c>
      <c r="AP217" s="2">
        <f t="shared" ref="AP217" si="1333">(L217*$P217)+(AA217*$AE217)</f>
        <v>0</v>
      </c>
      <c r="AQ217" s="2">
        <f t="shared" ref="AQ217" si="1334">(M217*$P217)+(AB217*$AE217)</f>
        <v>0</v>
      </c>
      <c r="AR217" s="2">
        <f t="shared" ref="AR217" si="1335">(N217*$P217)+(AC217*$AE217)</f>
        <v>0</v>
      </c>
      <c r="AS217" s="21">
        <f t="shared" ref="AS217" si="1336">(O217*$P217)+(AD217*$AE217)</f>
        <v>0</v>
      </c>
      <c r="AT217" s="34">
        <f t="shared" ref="AT217" si="1337">P217+AE217</f>
        <v>0.02</v>
      </c>
      <c r="AU217" s="35">
        <f t="shared" ref="AU217" si="1338">AT217*100</f>
        <v>2</v>
      </c>
      <c r="AV217" s="39" t="s">
        <v>191</v>
      </c>
    </row>
    <row r="218" spans="1:48" s="37" customFormat="1" ht="33" customHeight="1" x14ac:dyDescent="0.25">
      <c r="A218" s="16" t="s">
        <v>220</v>
      </c>
      <c r="B218" s="2" t="s">
        <v>221</v>
      </c>
      <c r="C218" s="5">
        <v>9</v>
      </c>
      <c r="D218" s="5">
        <v>8</v>
      </c>
      <c r="E218" s="5">
        <v>2</v>
      </c>
      <c r="F218" s="5">
        <v>1</v>
      </c>
      <c r="G218" s="5">
        <v>1</v>
      </c>
      <c r="H218" s="5">
        <v>3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17">
        <v>0.85</v>
      </c>
      <c r="Q218" s="45" t="s">
        <v>191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17"/>
      <c r="AG218" s="2">
        <f t="shared" ref="AG218" si="1339">(C218*$P218)+(R218*$AE218)</f>
        <v>7.6499999999999995</v>
      </c>
      <c r="AH218" s="2">
        <f t="shared" ref="AH218" si="1340">(D218*$P218)+(S218*$AE218)</f>
        <v>6.8</v>
      </c>
      <c r="AI218" s="2">
        <f t="shared" ref="AI218" si="1341">(E218*$P218)+(T218*$AE218)</f>
        <v>1.7</v>
      </c>
      <c r="AJ218" s="2">
        <f t="shared" ref="AJ218" si="1342">(F218*$P218)+(U218*$AE218)</f>
        <v>0.85</v>
      </c>
      <c r="AK218" s="2">
        <f t="shared" ref="AK218" si="1343">(G218*$P218)+(V218*$AE218)</f>
        <v>0.85</v>
      </c>
      <c r="AL218" s="2">
        <f t="shared" ref="AL218" si="1344">(H218*$P218)+(W218*$AE218)</f>
        <v>2.5499999999999998</v>
      </c>
      <c r="AM218" s="2">
        <f t="shared" ref="AM218" si="1345">(I218*$P218)+(X218*$AE218)</f>
        <v>0</v>
      </c>
      <c r="AN218" s="2">
        <f t="shared" ref="AN218" si="1346">(J218*$P218)+(Y218*$AE218)</f>
        <v>0</v>
      </c>
      <c r="AO218" s="2">
        <f t="shared" ref="AO218" si="1347">(K218*$P218)+(Z218*$AE218)</f>
        <v>0</v>
      </c>
      <c r="AP218" s="2">
        <f t="shared" ref="AP218" si="1348">(L218*$P218)+(AA218*$AE218)</f>
        <v>0</v>
      </c>
      <c r="AQ218" s="2">
        <f t="shared" ref="AQ218" si="1349">(M218*$P218)+(AB218*$AE218)</f>
        <v>0</v>
      </c>
      <c r="AR218" s="2">
        <f t="shared" ref="AR218" si="1350">(N218*$P218)+(AC218*$AE218)</f>
        <v>0</v>
      </c>
      <c r="AS218" s="21">
        <f t="shared" ref="AS218" si="1351">(O218*$P218)+(AD218*$AE218)</f>
        <v>0</v>
      </c>
      <c r="AT218" s="34">
        <f t="shared" si="1308"/>
        <v>0.85</v>
      </c>
      <c r="AU218" s="35">
        <f t="shared" ref="AU218:AU223" si="1352">AT218*100</f>
        <v>85</v>
      </c>
      <c r="AV218" s="39" t="s">
        <v>191</v>
      </c>
    </row>
    <row r="219" spans="1:48" s="37" customFormat="1" ht="33" customHeight="1" x14ac:dyDescent="0.25">
      <c r="A219" s="16" t="s">
        <v>222</v>
      </c>
      <c r="B219" s="2" t="s">
        <v>221</v>
      </c>
      <c r="C219" s="5">
        <v>9</v>
      </c>
      <c r="D219" s="5">
        <v>8</v>
      </c>
      <c r="E219" s="5">
        <v>2</v>
      </c>
      <c r="F219" s="5">
        <v>1</v>
      </c>
      <c r="G219" s="5">
        <v>1</v>
      </c>
      <c r="H219" s="5">
        <v>3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17">
        <v>0.41</v>
      </c>
      <c r="Q219" s="45" t="s">
        <v>191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17"/>
      <c r="AG219" s="2">
        <f t="shared" ref="AG219:AG223" si="1353">(C219*$P219)+(R219*$AE219)</f>
        <v>3.69</v>
      </c>
      <c r="AH219" s="2">
        <f t="shared" ref="AH219:AH223" si="1354">(D219*$P219)+(S219*$AE219)</f>
        <v>3.28</v>
      </c>
      <c r="AI219" s="2">
        <f t="shared" ref="AI219:AI223" si="1355">(E219*$P219)+(T219*$AE219)</f>
        <v>0.82</v>
      </c>
      <c r="AJ219" s="2">
        <f t="shared" ref="AJ219:AJ223" si="1356">(F219*$P219)+(U219*$AE219)</f>
        <v>0.41</v>
      </c>
      <c r="AK219" s="2">
        <f t="shared" ref="AK219:AK223" si="1357">(G219*$P219)+(V219*$AE219)</f>
        <v>0.41</v>
      </c>
      <c r="AL219" s="2">
        <f t="shared" ref="AL219:AL223" si="1358">(H219*$P219)+(W219*$AE219)</f>
        <v>1.23</v>
      </c>
      <c r="AM219" s="2">
        <f t="shared" ref="AM219:AM223" si="1359">(I219*$P219)+(X219*$AE219)</f>
        <v>0</v>
      </c>
      <c r="AN219" s="2">
        <f t="shared" ref="AN219:AN223" si="1360">(J219*$P219)+(Y219*$AE219)</f>
        <v>0</v>
      </c>
      <c r="AO219" s="2">
        <f t="shared" ref="AO219:AO223" si="1361">(K219*$P219)+(Z219*$AE219)</f>
        <v>0</v>
      </c>
      <c r="AP219" s="2">
        <f t="shared" ref="AP219:AP223" si="1362">(L219*$P219)+(AA219*$AE219)</f>
        <v>0</v>
      </c>
      <c r="AQ219" s="2">
        <f t="shared" ref="AQ219:AQ223" si="1363">(M219*$P219)+(AB219*$AE219)</f>
        <v>0</v>
      </c>
      <c r="AR219" s="2">
        <f t="shared" ref="AR219:AR223" si="1364">(N219*$P219)+(AC219*$AE219)</f>
        <v>0</v>
      </c>
      <c r="AS219" s="21">
        <f t="shared" ref="AS219:AS223" si="1365">(O219*$P219)+(AD219*$AE219)</f>
        <v>0</v>
      </c>
      <c r="AT219" s="34">
        <f t="shared" si="1308"/>
        <v>0.41</v>
      </c>
      <c r="AU219" s="35">
        <f t="shared" si="1352"/>
        <v>41</v>
      </c>
      <c r="AV219" s="39" t="s">
        <v>191</v>
      </c>
    </row>
    <row r="220" spans="1:48" s="37" customFormat="1" ht="33" customHeight="1" x14ac:dyDescent="0.25">
      <c r="A220" s="16" t="s">
        <v>559</v>
      </c>
      <c r="B220" s="2" t="s">
        <v>112</v>
      </c>
      <c r="C220" s="5">
        <v>9</v>
      </c>
      <c r="D220" s="5">
        <v>4</v>
      </c>
      <c r="E220" s="5">
        <v>2</v>
      </c>
      <c r="F220" s="5">
        <v>1</v>
      </c>
      <c r="G220" s="5">
        <v>1</v>
      </c>
      <c r="H220" s="5">
        <v>3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17">
        <v>0.4</v>
      </c>
      <c r="Q220" s="2" t="s">
        <v>334</v>
      </c>
      <c r="R220" s="2">
        <v>15</v>
      </c>
      <c r="S220" s="2">
        <v>21</v>
      </c>
      <c r="T220" s="2">
        <v>4</v>
      </c>
      <c r="U220" s="2">
        <v>1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0.1</v>
      </c>
      <c r="AF220" s="17"/>
      <c r="AG220" s="2">
        <f t="shared" si="1353"/>
        <v>5.0999999999999996</v>
      </c>
      <c r="AH220" s="2">
        <f t="shared" si="1354"/>
        <v>3.7</v>
      </c>
      <c r="AI220" s="2">
        <f t="shared" si="1355"/>
        <v>1.2000000000000002</v>
      </c>
      <c r="AJ220" s="2">
        <f t="shared" si="1356"/>
        <v>0.5</v>
      </c>
      <c r="AK220" s="2">
        <f t="shared" si="1357"/>
        <v>0.4</v>
      </c>
      <c r="AL220" s="2">
        <f t="shared" si="1358"/>
        <v>1.2000000000000002</v>
      </c>
      <c r="AM220" s="2">
        <f t="shared" si="1359"/>
        <v>0</v>
      </c>
      <c r="AN220" s="2">
        <f t="shared" si="1360"/>
        <v>0</v>
      </c>
      <c r="AO220" s="2">
        <f t="shared" si="1361"/>
        <v>0</v>
      </c>
      <c r="AP220" s="2">
        <f t="shared" si="1362"/>
        <v>0</v>
      </c>
      <c r="AQ220" s="2">
        <f t="shared" si="1363"/>
        <v>0</v>
      </c>
      <c r="AR220" s="2">
        <f t="shared" si="1364"/>
        <v>0</v>
      </c>
      <c r="AS220" s="21">
        <f t="shared" si="1365"/>
        <v>0</v>
      </c>
      <c r="AT220" s="34">
        <f t="shared" si="1308"/>
        <v>0.5</v>
      </c>
      <c r="AU220" s="35">
        <f t="shared" si="1352"/>
        <v>50</v>
      </c>
      <c r="AV220" s="39" t="s">
        <v>191</v>
      </c>
    </row>
    <row r="221" spans="1:48" s="37" customFormat="1" ht="33" customHeight="1" x14ac:dyDescent="0.25">
      <c r="A221" s="16" t="s">
        <v>558</v>
      </c>
      <c r="B221" s="2" t="s">
        <v>112</v>
      </c>
      <c r="C221" s="5">
        <v>9</v>
      </c>
      <c r="D221" s="5">
        <v>4</v>
      </c>
      <c r="E221" s="5">
        <v>2</v>
      </c>
      <c r="F221" s="5">
        <v>1</v>
      </c>
      <c r="G221" s="5">
        <v>1</v>
      </c>
      <c r="H221" s="5">
        <v>3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17">
        <v>0.45</v>
      </c>
      <c r="Q221" s="2" t="s">
        <v>557</v>
      </c>
      <c r="R221" s="2">
        <v>15</v>
      </c>
      <c r="S221" s="2">
        <v>21</v>
      </c>
      <c r="T221" s="2">
        <v>4</v>
      </c>
      <c r="U221" s="2">
        <v>1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0.1</v>
      </c>
      <c r="AF221" s="17"/>
      <c r="AG221" s="2">
        <f t="shared" ref="AG221" si="1366">(C221*$P221)+(R221*$AE221)</f>
        <v>5.55</v>
      </c>
      <c r="AH221" s="2">
        <f t="shared" ref="AH221" si="1367">(D221*$P221)+(S221*$AE221)</f>
        <v>3.9000000000000004</v>
      </c>
      <c r="AI221" s="2">
        <f t="shared" ref="AI221" si="1368">(E221*$P221)+(T221*$AE221)</f>
        <v>1.3</v>
      </c>
      <c r="AJ221" s="2">
        <f t="shared" ref="AJ221" si="1369">(F221*$P221)+(U221*$AE221)</f>
        <v>0.55000000000000004</v>
      </c>
      <c r="AK221" s="2">
        <f t="shared" ref="AK221" si="1370">(G221*$P221)+(V221*$AE221)</f>
        <v>0.45</v>
      </c>
      <c r="AL221" s="2">
        <f t="shared" ref="AL221" si="1371">(H221*$P221)+(W221*$AE221)</f>
        <v>1.35</v>
      </c>
      <c r="AM221" s="2">
        <f t="shared" ref="AM221" si="1372">(I221*$P221)+(X221*$AE221)</f>
        <v>0</v>
      </c>
      <c r="AN221" s="2">
        <f t="shared" ref="AN221" si="1373">(J221*$P221)+(Y221*$AE221)</f>
        <v>0</v>
      </c>
      <c r="AO221" s="2">
        <f t="shared" ref="AO221" si="1374">(K221*$P221)+(Z221*$AE221)</f>
        <v>0</v>
      </c>
      <c r="AP221" s="2">
        <f t="shared" ref="AP221" si="1375">(L221*$P221)+(AA221*$AE221)</f>
        <v>0</v>
      </c>
      <c r="AQ221" s="2">
        <f t="shared" ref="AQ221" si="1376">(M221*$P221)+(AB221*$AE221)</f>
        <v>0</v>
      </c>
      <c r="AR221" s="2">
        <f t="shared" ref="AR221" si="1377">(N221*$P221)+(AC221*$AE221)</f>
        <v>0</v>
      </c>
      <c r="AS221" s="21">
        <f t="shared" ref="AS221" si="1378">(O221*$P221)+(AD221*$AE221)</f>
        <v>0</v>
      </c>
      <c r="AT221" s="34">
        <f t="shared" ref="AT221" si="1379">P221+AE221</f>
        <v>0.55000000000000004</v>
      </c>
      <c r="AU221" s="35">
        <f t="shared" ref="AU221" si="1380">AT221*100</f>
        <v>55.000000000000007</v>
      </c>
      <c r="AV221" s="39" t="s">
        <v>191</v>
      </c>
    </row>
    <row r="222" spans="1:48" s="37" customFormat="1" ht="33" customHeight="1" x14ac:dyDescent="0.25">
      <c r="A222" s="16" t="s">
        <v>445</v>
      </c>
      <c r="B222" s="2" t="s">
        <v>330</v>
      </c>
      <c r="C222" s="2">
        <v>0</v>
      </c>
      <c r="D222" s="2">
        <v>0</v>
      </c>
      <c r="E222" s="2">
        <v>0</v>
      </c>
      <c r="F222" s="2">
        <v>0</v>
      </c>
      <c r="G222" s="5">
        <v>8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17">
        <v>0.9</v>
      </c>
      <c r="Q222" s="41" t="s">
        <v>191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17"/>
      <c r="AG222" s="2">
        <f t="shared" ref="AG222" si="1381">(C222*$P222)+(R222*$AE222)</f>
        <v>0</v>
      </c>
      <c r="AH222" s="2">
        <f t="shared" ref="AH222" si="1382">(D222*$P222)+(S222*$AE222)</f>
        <v>0</v>
      </c>
      <c r="AI222" s="2">
        <f t="shared" ref="AI222" si="1383">(E222*$P222)+(T222*$AE222)</f>
        <v>0</v>
      </c>
      <c r="AJ222" s="2">
        <f t="shared" ref="AJ222" si="1384">(F222*$P222)+(U222*$AE222)</f>
        <v>0</v>
      </c>
      <c r="AK222" s="2">
        <f t="shared" ref="AK222" si="1385">(G222*$P222)+(V222*$AE222)</f>
        <v>7.2</v>
      </c>
      <c r="AL222" s="2">
        <f t="shared" ref="AL222" si="1386">(H222*$P222)+(W222*$AE222)</f>
        <v>0</v>
      </c>
      <c r="AM222" s="2">
        <f t="shared" ref="AM222" si="1387">(I222*$P222)+(X222*$AE222)</f>
        <v>0</v>
      </c>
      <c r="AN222" s="2">
        <f t="shared" ref="AN222" si="1388">(J222*$P222)+(Y222*$AE222)</f>
        <v>0</v>
      </c>
      <c r="AO222" s="2">
        <f t="shared" ref="AO222" si="1389">(K222*$P222)+(Z222*$AE222)</f>
        <v>0</v>
      </c>
      <c r="AP222" s="2">
        <f t="shared" ref="AP222" si="1390">(L222*$P222)+(AA222*$AE222)</f>
        <v>0</v>
      </c>
      <c r="AQ222" s="2">
        <f t="shared" ref="AQ222" si="1391">(M222*$P222)+(AB222*$AE222)</f>
        <v>0</v>
      </c>
      <c r="AR222" s="2">
        <f t="shared" ref="AR222" si="1392">(N222*$P222)+(AC222*$AE222)</f>
        <v>0</v>
      </c>
      <c r="AS222" s="21">
        <f t="shared" ref="AS222" si="1393">(O222*$P222)+(AD222*$AE222)</f>
        <v>0</v>
      </c>
      <c r="AT222" s="34">
        <f t="shared" si="1308"/>
        <v>0.9</v>
      </c>
      <c r="AU222" s="35">
        <f t="shared" ref="AU222" si="1394">AT222*100</f>
        <v>90</v>
      </c>
      <c r="AV222" s="38" t="s">
        <v>446</v>
      </c>
    </row>
    <row r="223" spans="1:48" s="37" customFormat="1" ht="33" customHeight="1" x14ac:dyDescent="0.25">
      <c r="A223" s="16" t="s">
        <v>223</v>
      </c>
      <c r="B223" s="2" t="s">
        <v>107</v>
      </c>
      <c r="C223" s="5">
        <v>22</v>
      </c>
      <c r="D223" s="5">
        <v>17</v>
      </c>
      <c r="E223" s="5">
        <v>5</v>
      </c>
      <c r="F223" s="5">
        <v>3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17">
        <v>0.23</v>
      </c>
      <c r="Q223" s="2" t="s">
        <v>224</v>
      </c>
      <c r="R223" s="2">
        <v>18</v>
      </c>
      <c r="S223" s="2">
        <v>38</v>
      </c>
      <c r="T223" s="2">
        <v>1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0.18</v>
      </c>
      <c r="AF223" s="17"/>
      <c r="AG223" s="2">
        <f t="shared" si="1353"/>
        <v>8.3000000000000007</v>
      </c>
      <c r="AH223" s="2">
        <f t="shared" si="1354"/>
        <v>10.75</v>
      </c>
      <c r="AI223" s="2">
        <f t="shared" si="1355"/>
        <v>1.33</v>
      </c>
      <c r="AJ223" s="2">
        <f t="shared" si="1356"/>
        <v>0.69000000000000006</v>
      </c>
      <c r="AK223" s="2">
        <f t="shared" si="1357"/>
        <v>0</v>
      </c>
      <c r="AL223" s="2">
        <f t="shared" si="1358"/>
        <v>0</v>
      </c>
      <c r="AM223" s="2">
        <f t="shared" si="1359"/>
        <v>0</v>
      </c>
      <c r="AN223" s="2">
        <f t="shared" si="1360"/>
        <v>0</v>
      </c>
      <c r="AO223" s="2">
        <f t="shared" si="1361"/>
        <v>0</v>
      </c>
      <c r="AP223" s="2">
        <f t="shared" si="1362"/>
        <v>0</v>
      </c>
      <c r="AQ223" s="2">
        <f t="shared" si="1363"/>
        <v>0</v>
      </c>
      <c r="AR223" s="2">
        <f t="shared" si="1364"/>
        <v>0</v>
      </c>
      <c r="AS223" s="21">
        <f t="shared" si="1365"/>
        <v>0</v>
      </c>
      <c r="AT223" s="34">
        <f t="shared" si="1308"/>
        <v>0.41000000000000003</v>
      </c>
      <c r="AU223" s="35">
        <f t="shared" si="1352"/>
        <v>41</v>
      </c>
      <c r="AV223" s="39" t="s">
        <v>191</v>
      </c>
    </row>
    <row r="224" spans="1:48" s="37" customFormat="1" ht="33" customHeight="1" x14ac:dyDescent="0.25">
      <c r="A224" s="16" t="s">
        <v>656</v>
      </c>
      <c r="B224" s="2" t="s">
        <v>125</v>
      </c>
      <c r="C224" s="5">
        <v>15</v>
      </c>
      <c r="D224" s="5">
        <v>17</v>
      </c>
      <c r="E224" s="5">
        <v>0</v>
      </c>
      <c r="F224" s="5">
        <v>4</v>
      </c>
      <c r="G224" s="5">
        <v>0</v>
      </c>
      <c r="H224" s="5">
        <v>1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17">
        <v>0.2</v>
      </c>
      <c r="Q224" s="41" t="s">
        <v>191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17"/>
      <c r="AG224" s="2">
        <f t="shared" ref="AG224:AG225" si="1395">(C224*$P224)+(R224*$AE224)</f>
        <v>3</v>
      </c>
      <c r="AH224" s="2">
        <f t="shared" ref="AH224:AH225" si="1396">(D224*$P224)+(S224*$AE224)</f>
        <v>3.4000000000000004</v>
      </c>
      <c r="AI224" s="2">
        <f t="shared" ref="AI224:AI225" si="1397">(E224*$P224)+(T224*$AE224)</f>
        <v>0</v>
      </c>
      <c r="AJ224" s="2">
        <f t="shared" ref="AJ224:AJ225" si="1398">(F224*$P224)+(U224*$AE224)</f>
        <v>0.8</v>
      </c>
      <c r="AK224" s="2">
        <f t="shared" ref="AK224:AK225" si="1399">(G224*$P224)+(V224*$AE224)</f>
        <v>0</v>
      </c>
      <c r="AL224" s="2">
        <f t="shared" ref="AL224:AL225" si="1400">(H224*$P224)+(W224*$AE224)</f>
        <v>0.2</v>
      </c>
      <c r="AM224" s="2">
        <f t="shared" ref="AM224:AM225" si="1401">(I224*$P224)+(X224*$AE224)</f>
        <v>0</v>
      </c>
      <c r="AN224" s="2">
        <f t="shared" ref="AN224:AN225" si="1402">(J224*$P224)+(Y224*$AE224)</f>
        <v>0</v>
      </c>
      <c r="AO224" s="2">
        <f t="shared" ref="AO224:AO225" si="1403">(K224*$P224)+(Z224*$AE224)</f>
        <v>0</v>
      </c>
      <c r="AP224" s="2">
        <f t="shared" ref="AP224:AP225" si="1404">(L224*$P224)+(AA224*$AE224)</f>
        <v>0</v>
      </c>
      <c r="AQ224" s="2">
        <f t="shared" ref="AQ224:AQ225" si="1405">(M224*$P224)+(AB224*$AE224)</f>
        <v>0</v>
      </c>
      <c r="AR224" s="2">
        <f t="shared" ref="AR224:AR225" si="1406">(N224*$P224)+(AC224*$AE224)</f>
        <v>0</v>
      </c>
      <c r="AS224" s="21">
        <f t="shared" ref="AS224:AS225" si="1407">(O224*$P224)+(AD224*$AE224)</f>
        <v>0</v>
      </c>
      <c r="AT224" s="34">
        <f t="shared" ref="AT224:AT225" si="1408">P224+AE224</f>
        <v>0.2</v>
      </c>
      <c r="AU224" s="35">
        <f t="shared" ref="AU224:AU225" si="1409">AT224*100</f>
        <v>20</v>
      </c>
      <c r="AV224" s="39" t="s">
        <v>579</v>
      </c>
    </row>
    <row r="225" spans="1:48" s="37" customFormat="1" ht="33" customHeight="1" x14ac:dyDescent="0.25">
      <c r="A225" s="16" t="s">
        <v>742</v>
      </c>
      <c r="B225" s="2" t="s">
        <v>743</v>
      </c>
      <c r="C225" s="5">
        <v>13</v>
      </c>
      <c r="D225" s="5">
        <v>12</v>
      </c>
      <c r="E225" s="5">
        <v>5</v>
      </c>
      <c r="F225" s="5">
        <v>5</v>
      </c>
      <c r="G225" s="5">
        <v>1</v>
      </c>
      <c r="H225" s="5">
        <v>0</v>
      </c>
      <c r="I225" s="5">
        <v>0</v>
      </c>
      <c r="J225" s="5">
        <v>3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17">
        <v>0.3</v>
      </c>
      <c r="Q225" s="2" t="s">
        <v>744</v>
      </c>
      <c r="R225" s="2">
        <v>21</v>
      </c>
      <c r="S225" s="2">
        <v>14</v>
      </c>
      <c r="T225" s="2">
        <v>6</v>
      </c>
      <c r="U225" s="2">
        <v>0</v>
      </c>
      <c r="V225" s="2">
        <v>2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0.1</v>
      </c>
      <c r="AF225" s="17"/>
      <c r="AG225" s="2">
        <f t="shared" si="1395"/>
        <v>6</v>
      </c>
      <c r="AH225" s="2">
        <f t="shared" si="1396"/>
        <v>5</v>
      </c>
      <c r="AI225" s="2">
        <f t="shared" si="1397"/>
        <v>2.1</v>
      </c>
      <c r="AJ225" s="2">
        <f t="shared" si="1398"/>
        <v>1.5</v>
      </c>
      <c r="AK225" s="2">
        <f t="shared" si="1399"/>
        <v>0.5</v>
      </c>
      <c r="AL225" s="2">
        <f t="shared" si="1400"/>
        <v>0</v>
      </c>
      <c r="AM225" s="2">
        <f t="shared" si="1401"/>
        <v>0</v>
      </c>
      <c r="AN225" s="2">
        <f t="shared" si="1402"/>
        <v>0.89999999999999991</v>
      </c>
      <c r="AO225" s="2">
        <f t="shared" si="1403"/>
        <v>0</v>
      </c>
      <c r="AP225" s="2">
        <f t="shared" si="1404"/>
        <v>0</v>
      </c>
      <c r="AQ225" s="2">
        <f t="shared" si="1405"/>
        <v>0</v>
      </c>
      <c r="AR225" s="2">
        <f t="shared" si="1406"/>
        <v>0</v>
      </c>
      <c r="AS225" s="21">
        <f t="shared" si="1407"/>
        <v>0</v>
      </c>
      <c r="AT225" s="34">
        <f t="shared" si="1408"/>
        <v>0.4</v>
      </c>
      <c r="AU225" s="35">
        <f t="shared" si="1409"/>
        <v>40</v>
      </c>
      <c r="AV225" s="39" t="s">
        <v>191</v>
      </c>
    </row>
    <row r="226" spans="1:48" s="37" customFormat="1" ht="33" customHeight="1" x14ac:dyDescent="0.25">
      <c r="A226" s="16" t="s">
        <v>657</v>
      </c>
      <c r="B226" s="2" t="s">
        <v>126</v>
      </c>
      <c r="C226" s="5">
        <v>4</v>
      </c>
      <c r="D226" s="5">
        <v>8</v>
      </c>
      <c r="E226" s="5">
        <v>0</v>
      </c>
      <c r="F226" s="5">
        <v>2</v>
      </c>
      <c r="G226" s="5">
        <v>4</v>
      </c>
      <c r="H226" s="5">
        <v>0</v>
      </c>
      <c r="I226" s="5">
        <v>0</v>
      </c>
      <c r="J226" s="5">
        <v>0</v>
      </c>
      <c r="K226" s="5">
        <v>0</v>
      </c>
      <c r="L226" s="5">
        <v>1</v>
      </c>
      <c r="M226" s="5">
        <v>0</v>
      </c>
      <c r="N226" s="5">
        <v>1</v>
      </c>
      <c r="O226" s="5">
        <v>0</v>
      </c>
      <c r="P226" s="17">
        <v>0.47</v>
      </c>
      <c r="Q226" s="41" t="s">
        <v>191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17"/>
      <c r="AG226" s="2">
        <f t="shared" si="642"/>
        <v>1.88</v>
      </c>
      <c r="AH226" s="2">
        <f t="shared" si="643"/>
        <v>3.76</v>
      </c>
      <c r="AI226" s="2">
        <f t="shared" si="644"/>
        <v>0</v>
      </c>
      <c r="AJ226" s="2">
        <f t="shared" si="645"/>
        <v>0.94</v>
      </c>
      <c r="AK226" s="2">
        <f t="shared" si="646"/>
        <v>1.88</v>
      </c>
      <c r="AL226" s="2">
        <f t="shared" si="647"/>
        <v>0</v>
      </c>
      <c r="AM226" s="2">
        <f t="shared" si="648"/>
        <v>0</v>
      </c>
      <c r="AN226" s="2">
        <f t="shared" si="649"/>
        <v>0</v>
      </c>
      <c r="AO226" s="2">
        <f t="shared" si="650"/>
        <v>0</v>
      </c>
      <c r="AP226" s="2">
        <f t="shared" si="651"/>
        <v>0.47</v>
      </c>
      <c r="AQ226" s="2">
        <f t="shared" si="652"/>
        <v>0</v>
      </c>
      <c r="AR226" s="2">
        <f t="shared" si="653"/>
        <v>0.47</v>
      </c>
      <c r="AS226" s="21">
        <f t="shared" si="654"/>
        <v>0</v>
      </c>
      <c r="AT226" s="34">
        <f t="shared" si="1308"/>
        <v>0.47</v>
      </c>
      <c r="AU226" s="35">
        <f t="shared" si="641"/>
        <v>47</v>
      </c>
      <c r="AV226" s="38" t="s">
        <v>658</v>
      </c>
    </row>
    <row r="227" spans="1:48" s="37" customFormat="1" ht="33" customHeight="1" x14ac:dyDescent="0.25">
      <c r="A227" s="16" t="s">
        <v>659</v>
      </c>
      <c r="B227" s="2" t="s">
        <v>97</v>
      </c>
      <c r="C227" s="5">
        <v>16</v>
      </c>
      <c r="D227" s="5">
        <v>22</v>
      </c>
      <c r="E227" s="5">
        <v>1</v>
      </c>
      <c r="F227" s="5">
        <v>3</v>
      </c>
      <c r="G227" s="5">
        <v>0</v>
      </c>
      <c r="H227" s="5">
        <v>1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17">
        <v>0.25</v>
      </c>
      <c r="Q227" s="41" t="s">
        <v>191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17"/>
      <c r="AG227" s="2">
        <f t="shared" ref="AG227" si="1410">(C227*$P227)+(R227*$AE227)</f>
        <v>4</v>
      </c>
      <c r="AH227" s="2">
        <f t="shared" ref="AH227" si="1411">(D227*$P227)+(S227*$AE227)</f>
        <v>5.5</v>
      </c>
      <c r="AI227" s="2">
        <f t="shared" ref="AI227" si="1412">(E227*$P227)+(T227*$AE227)</f>
        <v>0.25</v>
      </c>
      <c r="AJ227" s="2">
        <f t="shared" ref="AJ227" si="1413">(F227*$P227)+(U227*$AE227)</f>
        <v>0.75</v>
      </c>
      <c r="AK227" s="2">
        <f t="shared" ref="AK227" si="1414">(G227*$P227)+(V227*$AE227)</f>
        <v>0</v>
      </c>
      <c r="AL227" s="2">
        <f t="shared" ref="AL227" si="1415">(H227*$P227)+(W227*$AE227)</f>
        <v>0.25</v>
      </c>
      <c r="AM227" s="2">
        <f t="shared" ref="AM227" si="1416">(I227*$P227)+(X227*$AE227)</f>
        <v>0</v>
      </c>
      <c r="AN227" s="2">
        <f t="shared" ref="AN227" si="1417">(J227*$P227)+(Y227*$AE227)</f>
        <v>0</v>
      </c>
      <c r="AO227" s="2">
        <f t="shared" ref="AO227" si="1418">(K227*$P227)+(Z227*$AE227)</f>
        <v>0</v>
      </c>
      <c r="AP227" s="2">
        <f t="shared" ref="AP227" si="1419">(L227*$P227)+(AA227*$AE227)</f>
        <v>0</v>
      </c>
      <c r="AQ227" s="2">
        <f t="shared" ref="AQ227" si="1420">(M227*$P227)+(AB227*$AE227)</f>
        <v>0</v>
      </c>
      <c r="AR227" s="2">
        <f t="shared" ref="AR227" si="1421">(N227*$P227)+(AC227*$AE227)</f>
        <v>0</v>
      </c>
      <c r="AS227" s="21">
        <f t="shared" ref="AS227" si="1422">(O227*$P227)+(AD227*$AE227)</f>
        <v>0</v>
      </c>
      <c r="AT227" s="34">
        <f t="shared" ref="AT227" si="1423">P227+AE227</f>
        <v>0.25</v>
      </c>
      <c r="AU227" s="35">
        <f t="shared" ref="AU227" si="1424">AT227*100</f>
        <v>25</v>
      </c>
      <c r="AV227" s="38" t="s">
        <v>615</v>
      </c>
    </row>
    <row r="228" spans="1:48" s="37" customFormat="1" ht="33" customHeight="1" x14ac:dyDescent="0.25">
      <c r="A228" s="16" t="s">
        <v>660</v>
      </c>
      <c r="B228" s="2" t="s">
        <v>97</v>
      </c>
      <c r="C228" s="5">
        <v>16</v>
      </c>
      <c r="D228" s="5">
        <v>22</v>
      </c>
      <c r="E228" s="5">
        <v>1</v>
      </c>
      <c r="F228" s="5">
        <v>3</v>
      </c>
      <c r="G228" s="5">
        <v>0</v>
      </c>
      <c r="H228" s="5">
        <v>1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17">
        <v>0.25</v>
      </c>
      <c r="Q228" s="41" t="s">
        <v>191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17"/>
      <c r="AG228" s="2">
        <f t="shared" ref="AG228" si="1425">(C228*$P228)+(R228*$AE228)</f>
        <v>4</v>
      </c>
      <c r="AH228" s="2">
        <f t="shared" ref="AH228" si="1426">(D228*$P228)+(S228*$AE228)</f>
        <v>5.5</v>
      </c>
      <c r="AI228" s="2">
        <f t="shared" ref="AI228" si="1427">(E228*$P228)+(T228*$AE228)</f>
        <v>0.25</v>
      </c>
      <c r="AJ228" s="2">
        <f t="shared" ref="AJ228" si="1428">(F228*$P228)+(U228*$AE228)</f>
        <v>0.75</v>
      </c>
      <c r="AK228" s="2">
        <f t="shared" ref="AK228" si="1429">(G228*$P228)+(V228*$AE228)</f>
        <v>0</v>
      </c>
      <c r="AL228" s="2">
        <f t="shared" ref="AL228" si="1430">(H228*$P228)+(W228*$AE228)</f>
        <v>0.25</v>
      </c>
      <c r="AM228" s="2">
        <f t="shared" ref="AM228" si="1431">(I228*$P228)+(X228*$AE228)</f>
        <v>0</v>
      </c>
      <c r="AN228" s="2">
        <f t="shared" ref="AN228" si="1432">(J228*$P228)+(Y228*$AE228)</f>
        <v>0</v>
      </c>
      <c r="AO228" s="2">
        <f t="shared" ref="AO228" si="1433">(K228*$P228)+(Z228*$AE228)</f>
        <v>0</v>
      </c>
      <c r="AP228" s="2">
        <f t="shared" ref="AP228" si="1434">(L228*$P228)+(AA228*$AE228)</f>
        <v>0</v>
      </c>
      <c r="AQ228" s="2">
        <f t="shared" ref="AQ228" si="1435">(M228*$P228)+(AB228*$AE228)</f>
        <v>0</v>
      </c>
      <c r="AR228" s="2">
        <f t="shared" ref="AR228" si="1436">(N228*$P228)+(AC228*$AE228)</f>
        <v>0</v>
      </c>
      <c r="AS228" s="21">
        <f t="shared" ref="AS228" si="1437">(O228*$P228)+(AD228*$AE228)</f>
        <v>0</v>
      </c>
      <c r="AT228" s="34">
        <f t="shared" ref="AT228" si="1438">P228+AE228</f>
        <v>0.25</v>
      </c>
      <c r="AU228" s="35">
        <f t="shared" ref="AU228" si="1439">AT228*100</f>
        <v>25</v>
      </c>
      <c r="AV228" s="38" t="s">
        <v>661</v>
      </c>
    </row>
    <row r="229" spans="1:48" s="37" customFormat="1" ht="33" customHeight="1" x14ac:dyDescent="0.25">
      <c r="A229" s="16" t="s">
        <v>662</v>
      </c>
      <c r="B229" s="2" t="s">
        <v>100</v>
      </c>
      <c r="C229" s="5">
        <v>13</v>
      </c>
      <c r="D229" s="5">
        <v>4</v>
      </c>
      <c r="E229" s="5">
        <v>4</v>
      </c>
      <c r="F229" s="5">
        <v>4</v>
      </c>
      <c r="G229" s="5">
        <v>0</v>
      </c>
      <c r="H229" s="5">
        <v>2</v>
      </c>
      <c r="I229" s="5">
        <v>0</v>
      </c>
      <c r="J229" s="5">
        <v>6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17">
        <v>0.4</v>
      </c>
      <c r="Q229" s="41" t="s">
        <v>191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17"/>
      <c r="AG229" s="2">
        <f t="shared" ref="AG229" si="1440">(C229*$P229)+(R229*$AE229)</f>
        <v>5.2</v>
      </c>
      <c r="AH229" s="2">
        <f t="shared" ref="AH229" si="1441">(D229*$P229)+(S229*$AE229)</f>
        <v>1.6</v>
      </c>
      <c r="AI229" s="2">
        <f t="shared" ref="AI229" si="1442">(E229*$P229)+(T229*$AE229)</f>
        <v>1.6</v>
      </c>
      <c r="AJ229" s="2">
        <f t="shared" ref="AJ229" si="1443">(F229*$P229)+(U229*$AE229)</f>
        <v>1.6</v>
      </c>
      <c r="AK229" s="2">
        <f t="shared" ref="AK229" si="1444">(G229*$P229)+(V229*$AE229)</f>
        <v>0</v>
      </c>
      <c r="AL229" s="2">
        <f t="shared" ref="AL229" si="1445">(H229*$P229)+(W229*$AE229)</f>
        <v>0.8</v>
      </c>
      <c r="AM229" s="2">
        <f t="shared" ref="AM229" si="1446">(I229*$P229)+(X229*$AE229)</f>
        <v>0</v>
      </c>
      <c r="AN229" s="2">
        <f t="shared" ref="AN229" si="1447">(J229*$P229)+(Y229*$AE229)</f>
        <v>2.4000000000000004</v>
      </c>
      <c r="AO229" s="2">
        <f t="shared" ref="AO229" si="1448">(K229*$P229)+(Z229*$AE229)</f>
        <v>0</v>
      </c>
      <c r="AP229" s="2">
        <f t="shared" ref="AP229" si="1449">(L229*$P229)+(AA229*$AE229)</f>
        <v>0</v>
      </c>
      <c r="AQ229" s="2">
        <f t="shared" ref="AQ229" si="1450">(M229*$P229)+(AB229*$AE229)</f>
        <v>0</v>
      </c>
      <c r="AR229" s="2">
        <f t="shared" ref="AR229" si="1451">(N229*$P229)+(AC229*$AE229)</f>
        <v>0</v>
      </c>
      <c r="AS229" s="21">
        <f t="shared" ref="AS229" si="1452">(O229*$P229)+(AD229*$AE229)</f>
        <v>0</v>
      </c>
      <c r="AT229" s="34">
        <f t="shared" ref="AT229" si="1453">P229+AE229</f>
        <v>0.4</v>
      </c>
      <c r="AU229" s="35">
        <f t="shared" ref="AU229" si="1454">AT229*100</f>
        <v>40</v>
      </c>
      <c r="AV229" s="38" t="s">
        <v>661</v>
      </c>
    </row>
    <row r="230" spans="1:48" s="37" customFormat="1" ht="33" customHeight="1" x14ac:dyDescent="0.25">
      <c r="A230" s="16" t="s">
        <v>78</v>
      </c>
      <c r="B230" s="2" t="s">
        <v>121</v>
      </c>
      <c r="C230" s="2">
        <v>13</v>
      </c>
      <c r="D230" s="2">
        <v>22</v>
      </c>
      <c r="E230" s="2">
        <v>3</v>
      </c>
      <c r="F230" s="2">
        <v>1</v>
      </c>
      <c r="G230" s="2">
        <v>1</v>
      </c>
      <c r="H230" s="2">
        <v>0</v>
      </c>
      <c r="I230" s="2">
        <v>0</v>
      </c>
      <c r="J230" s="2">
        <v>0</v>
      </c>
      <c r="K230" s="2">
        <v>1</v>
      </c>
      <c r="L230" s="2">
        <v>0</v>
      </c>
      <c r="M230" s="2">
        <v>0</v>
      </c>
      <c r="N230" s="2">
        <v>0</v>
      </c>
      <c r="O230" s="2">
        <v>0</v>
      </c>
      <c r="P230" s="17">
        <v>0.25</v>
      </c>
      <c r="Q230" s="41" t="s">
        <v>191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17"/>
      <c r="AG230" s="2">
        <f t="shared" si="642"/>
        <v>3.25</v>
      </c>
      <c r="AH230" s="2">
        <f t="shared" si="643"/>
        <v>5.5</v>
      </c>
      <c r="AI230" s="2">
        <f t="shared" si="644"/>
        <v>0.75</v>
      </c>
      <c r="AJ230" s="2">
        <f t="shared" si="645"/>
        <v>0.25</v>
      </c>
      <c r="AK230" s="2">
        <f t="shared" si="646"/>
        <v>0.25</v>
      </c>
      <c r="AL230" s="2">
        <f t="shared" si="647"/>
        <v>0</v>
      </c>
      <c r="AM230" s="2">
        <f t="shared" si="648"/>
        <v>0</v>
      </c>
      <c r="AN230" s="2">
        <f t="shared" si="649"/>
        <v>0</v>
      </c>
      <c r="AO230" s="2">
        <f t="shared" si="650"/>
        <v>0.25</v>
      </c>
      <c r="AP230" s="2">
        <f t="shared" si="651"/>
        <v>0</v>
      </c>
      <c r="AQ230" s="2">
        <f t="shared" si="652"/>
        <v>0</v>
      </c>
      <c r="AR230" s="2">
        <f t="shared" si="653"/>
        <v>0</v>
      </c>
      <c r="AS230" s="21">
        <f t="shared" si="654"/>
        <v>0</v>
      </c>
      <c r="AT230" s="34">
        <f t="shared" si="1308"/>
        <v>0.25</v>
      </c>
      <c r="AU230" s="35">
        <f t="shared" si="641"/>
        <v>25</v>
      </c>
      <c r="AV230" s="39" t="s">
        <v>191</v>
      </c>
    </row>
    <row r="231" spans="1:48" s="37" customFormat="1" ht="33" customHeight="1" x14ac:dyDescent="0.25">
      <c r="A231" s="16" t="s">
        <v>663</v>
      </c>
      <c r="B231" s="2" t="s">
        <v>664</v>
      </c>
      <c r="C231" s="2">
        <v>10</v>
      </c>
      <c r="D231" s="2">
        <v>12</v>
      </c>
      <c r="E231" s="2">
        <v>2</v>
      </c>
      <c r="F231" s="2">
        <v>1</v>
      </c>
      <c r="G231" s="2">
        <v>0</v>
      </c>
      <c r="H231" s="2">
        <v>1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17">
        <v>1.2E-2</v>
      </c>
      <c r="Q231" s="41" t="s">
        <v>191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17"/>
      <c r="AG231" s="2">
        <f t="shared" ref="AG231" si="1455">(C231*$P231)+(R231*$AE231)</f>
        <v>0.12</v>
      </c>
      <c r="AH231" s="2">
        <f t="shared" ref="AH231" si="1456">(D231*$P231)+(S231*$AE231)</f>
        <v>0.14400000000000002</v>
      </c>
      <c r="AI231" s="2">
        <f t="shared" ref="AI231" si="1457">(E231*$P231)+(T231*$AE231)</f>
        <v>2.4E-2</v>
      </c>
      <c r="AJ231" s="2">
        <f t="shared" ref="AJ231" si="1458">(F231*$P231)+(U231*$AE231)</f>
        <v>1.2E-2</v>
      </c>
      <c r="AK231" s="2">
        <f t="shared" ref="AK231" si="1459">(G231*$P231)+(V231*$AE231)</f>
        <v>0</v>
      </c>
      <c r="AL231" s="2">
        <f t="shared" ref="AL231" si="1460">(H231*$P231)+(W231*$AE231)</f>
        <v>1.2E-2</v>
      </c>
      <c r="AM231" s="2">
        <f t="shared" ref="AM231" si="1461">(I231*$P231)+(X231*$AE231)</f>
        <v>0</v>
      </c>
      <c r="AN231" s="2">
        <f t="shared" ref="AN231" si="1462">(J231*$P231)+(Y231*$AE231)</f>
        <v>0</v>
      </c>
      <c r="AO231" s="2">
        <f t="shared" ref="AO231" si="1463">(K231*$P231)+(Z231*$AE231)</f>
        <v>0</v>
      </c>
      <c r="AP231" s="2">
        <f t="shared" ref="AP231" si="1464">(L231*$P231)+(AA231*$AE231)</f>
        <v>0</v>
      </c>
      <c r="AQ231" s="2">
        <f t="shared" ref="AQ231" si="1465">(M231*$P231)+(AB231*$AE231)</f>
        <v>0</v>
      </c>
      <c r="AR231" s="2">
        <f t="shared" ref="AR231" si="1466">(N231*$P231)+(AC231*$AE231)</f>
        <v>0</v>
      </c>
      <c r="AS231" s="21">
        <f t="shared" ref="AS231" si="1467">(O231*$P231)+(AD231*$AE231)</f>
        <v>0</v>
      </c>
      <c r="AT231" s="34">
        <f t="shared" ref="AT231" si="1468">P231+AE231</f>
        <v>1.2E-2</v>
      </c>
      <c r="AU231" s="35">
        <f t="shared" ref="AU231" si="1469">AT231*100</f>
        <v>1.2</v>
      </c>
      <c r="AV231" s="39" t="s">
        <v>191</v>
      </c>
    </row>
    <row r="232" spans="1:48" s="37" customFormat="1" ht="33" customHeight="1" x14ac:dyDescent="0.25">
      <c r="A232" s="16" t="s">
        <v>225</v>
      </c>
      <c r="B232" s="2" t="s">
        <v>58</v>
      </c>
      <c r="C232" s="2">
        <v>0</v>
      </c>
      <c r="D232" s="2">
        <v>0</v>
      </c>
      <c r="E232" s="2">
        <v>1</v>
      </c>
      <c r="F232" s="2">
        <v>0</v>
      </c>
      <c r="G232" s="2">
        <v>0</v>
      </c>
      <c r="H232" s="2">
        <v>1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17">
        <v>0.45</v>
      </c>
      <c r="Q232" s="41" t="s">
        <v>191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17"/>
      <c r="AG232" s="2">
        <f t="shared" ref="AG232" si="1470">(C232*$P232)+(R232*$AE232)</f>
        <v>0</v>
      </c>
      <c r="AH232" s="2">
        <f t="shared" ref="AH232" si="1471">(D232*$P232)+(S232*$AE232)</f>
        <v>0</v>
      </c>
      <c r="AI232" s="2">
        <f t="shared" ref="AI232" si="1472">(E232*$P232)+(T232*$AE232)</f>
        <v>0.45</v>
      </c>
      <c r="AJ232" s="2">
        <f t="shared" ref="AJ232" si="1473">(F232*$P232)+(U232*$AE232)</f>
        <v>0</v>
      </c>
      <c r="AK232" s="2">
        <f t="shared" ref="AK232" si="1474">(G232*$P232)+(V232*$AE232)</f>
        <v>0</v>
      </c>
      <c r="AL232" s="2">
        <f t="shared" ref="AL232" si="1475">(H232*$P232)+(W232*$AE232)</f>
        <v>0.45</v>
      </c>
      <c r="AM232" s="2">
        <f t="shared" ref="AM232" si="1476">(I232*$P232)+(X232*$AE232)</f>
        <v>0</v>
      </c>
      <c r="AN232" s="2">
        <f t="shared" ref="AN232" si="1477">(J232*$P232)+(Y232*$AE232)</f>
        <v>0</v>
      </c>
      <c r="AO232" s="2">
        <f t="shared" ref="AO232" si="1478">(K232*$P232)+(Z232*$AE232)</f>
        <v>0</v>
      </c>
      <c r="AP232" s="2">
        <f t="shared" ref="AP232" si="1479">(L232*$P232)+(AA232*$AE232)</f>
        <v>0</v>
      </c>
      <c r="AQ232" s="2">
        <f t="shared" ref="AQ232" si="1480">(M232*$P232)+(AB232*$AE232)</f>
        <v>0</v>
      </c>
      <c r="AR232" s="2">
        <f t="shared" ref="AR232" si="1481">(N232*$P232)+(AC232*$AE232)</f>
        <v>0</v>
      </c>
      <c r="AS232" s="21">
        <f t="shared" ref="AS232" si="1482">(O232*$P232)+(AD232*$AE232)</f>
        <v>0</v>
      </c>
      <c r="AT232" s="34">
        <f t="shared" si="1308"/>
        <v>0.45</v>
      </c>
      <c r="AU232" s="35">
        <f t="shared" ref="AU232" si="1483">AT232*100</f>
        <v>45</v>
      </c>
      <c r="AV232" s="39" t="s">
        <v>191</v>
      </c>
    </row>
    <row r="233" spans="1:48" s="37" customFormat="1" ht="33" customHeight="1" x14ac:dyDescent="0.25">
      <c r="A233" s="16" t="s">
        <v>226</v>
      </c>
      <c r="B233" s="2" t="s">
        <v>227</v>
      </c>
      <c r="C233" s="2">
        <v>15</v>
      </c>
      <c r="D233" s="2">
        <v>18</v>
      </c>
      <c r="E233" s="2">
        <v>6</v>
      </c>
      <c r="F233" s="2">
        <v>6</v>
      </c>
      <c r="G233" s="2">
        <v>1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17">
        <v>0.05</v>
      </c>
      <c r="Q233" s="41" t="s">
        <v>191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17"/>
      <c r="AG233" s="2">
        <f t="shared" ref="AG233" si="1484">(C233*$P233)+(R233*$AE233)</f>
        <v>0.75</v>
      </c>
      <c r="AH233" s="2">
        <f t="shared" ref="AH233" si="1485">(D233*$P233)+(S233*$AE233)</f>
        <v>0.9</v>
      </c>
      <c r="AI233" s="2">
        <f t="shared" ref="AI233" si="1486">(E233*$P233)+(T233*$AE233)</f>
        <v>0.30000000000000004</v>
      </c>
      <c r="AJ233" s="2">
        <f t="shared" ref="AJ233" si="1487">(F233*$P233)+(U233*$AE233)</f>
        <v>0.30000000000000004</v>
      </c>
      <c r="AK233" s="2">
        <f t="shared" ref="AK233" si="1488">(G233*$P233)+(V233*$AE233)</f>
        <v>0.05</v>
      </c>
      <c r="AL233" s="2">
        <f t="shared" ref="AL233" si="1489">(H233*$P233)+(W233*$AE233)</f>
        <v>0</v>
      </c>
      <c r="AM233" s="2">
        <f t="shared" ref="AM233" si="1490">(I233*$P233)+(X233*$AE233)</f>
        <v>0</v>
      </c>
      <c r="AN233" s="2">
        <f t="shared" ref="AN233" si="1491">(J233*$P233)+(Y233*$AE233)</f>
        <v>0</v>
      </c>
      <c r="AO233" s="2">
        <f t="shared" ref="AO233" si="1492">(K233*$P233)+(Z233*$AE233)</f>
        <v>0</v>
      </c>
      <c r="AP233" s="2">
        <f t="shared" ref="AP233" si="1493">(L233*$P233)+(AA233*$AE233)</f>
        <v>0</v>
      </c>
      <c r="AQ233" s="2">
        <f t="shared" ref="AQ233" si="1494">(M233*$P233)+(AB233*$AE233)</f>
        <v>0</v>
      </c>
      <c r="AR233" s="2">
        <f t="shared" ref="AR233" si="1495">(N233*$P233)+(AC233*$AE233)</f>
        <v>0</v>
      </c>
      <c r="AS233" s="21">
        <f t="shared" ref="AS233" si="1496">(O233*$P233)+(AD233*$AE233)</f>
        <v>0</v>
      </c>
      <c r="AT233" s="34">
        <f t="shared" si="1308"/>
        <v>0.05</v>
      </c>
      <c r="AU233" s="35">
        <f t="shared" ref="AU233" si="1497">AT233*100</f>
        <v>5</v>
      </c>
      <c r="AV233" s="39" t="s">
        <v>191</v>
      </c>
    </row>
    <row r="234" spans="1:48" s="37" customFormat="1" ht="47.25" x14ac:dyDescent="0.25">
      <c r="A234" s="16" t="s">
        <v>286</v>
      </c>
      <c r="B234" s="2" t="s">
        <v>39</v>
      </c>
      <c r="C234" s="5">
        <v>8</v>
      </c>
      <c r="D234" s="5">
        <v>5</v>
      </c>
      <c r="E234" s="5">
        <v>3</v>
      </c>
      <c r="F234" s="5">
        <v>0</v>
      </c>
      <c r="G234" s="5">
        <v>0</v>
      </c>
      <c r="H234" s="5">
        <v>2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17">
        <v>0.5</v>
      </c>
      <c r="Q234" s="46" t="s">
        <v>228</v>
      </c>
      <c r="R234" s="2">
        <v>50</v>
      </c>
      <c r="S234" s="2">
        <v>45</v>
      </c>
      <c r="T234" s="2">
        <v>19</v>
      </c>
      <c r="U234" s="2">
        <v>7</v>
      </c>
      <c r="V234" s="2">
        <v>4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17">
        <v>0.17</v>
      </c>
      <c r="AF234" s="17"/>
      <c r="AG234" s="2">
        <f t="shared" si="642"/>
        <v>12.5</v>
      </c>
      <c r="AH234" s="2">
        <f t="shared" si="643"/>
        <v>10.15</v>
      </c>
      <c r="AI234" s="2">
        <f t="shared" si="644"/>
        <v>4.7300000000000004</v>
      </c>
      <c r="AJ234" s="2">
        <f t="shared" si="645"/>
        <v>1.1900000000000002</v>
      </c>
      <c r="AK234" s="2">
        <f t="shared" si="646"/>
        <v>0.68</v>
      </c>
      <c r="AL234" s="2">
        <f t="shared" si="647"/>
        <v>1</v>
      </c>
      <c r="AM234" s="2">
        <f t="shared" si="648"/>
        <v>0</v>
      </c>
      <c r="AN234" s="2">
        <f t="shared" si="649"/>
        <v>0</v>
      </c>
      <c r="AO234" s="2">
        <f t="shared" si="650"/>
        <v>0</v>
      </c>
      <c r="AP234" s="2">
        <f t="shared" si="651"/>
        <v>0</v>
      </c>
      <c r="AQ234" s="2">
        <f t="shared" si="652"/>
        <v>0</v>
      </c>
      <c r="AR234" s="2">
        <f t="shared" si="653"/>
        <v>0</v>
      </c>
      <c r="AS234" s="21">
        <f t="shared" si="654"/>
        <v>0</v>
      </c>
      <c r="AT234" s="34">
        <f t="shared" si="1308"/>
        <v>0.67</v>
      </c>
      <c r="AU234" s="35">
        <f t="shared" si="641"/>
        <v>67</v>
      </c>
      <c r="AV234" s="39" t="s">
        <v>191</v>
      </c>
    </row>
    <row r="235" spans="1:48" s="37" customFormat="1" ht="33" customHeight="1" x14ac:dyDescent="0.25">
      <c r="A235" s="16" t="s">
        <v>447</v>
      </c>
      <c r="B235" s="2" t="s">
        <v>330</v>
      </c>
      <c r="C235" s="2">
        <v>0</v>
      </c>
      <c r="D235" s="2">
        <v>0</v>
      </c>
      <c r="E235" s="2">
        <v>0</v>
      </c>
      <c r="F235" s="2">
        <v>0</v>
      </c>
      <c r="G235" s="5">
        <v>8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17">
        <v>0.9</v>
      </c>
      <c r="Q235" s="41" t="s">
        <v>191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17"/>
      <c r="AG235" s="2">
        <f t="shared" si="642"/>
        <v>0</v>
      </c>
      <c r="AH235" s="2">
        <f t="shared" si="643"/>
        <v>0</v>
      </c>
      <c r="AI235" s="2">
        <f t="shared" si="644"/>
        <v>0</v>
      </c>
      <c r="AJ235" s="2">
        <f t="shared" si="645"/>
        <v>0</v>
      </c>
      <c r="AK235" s="2">
        <f t="shared" si="646"/>
        <v>7.2</v>
      </c>
      <c r="AL235" s="2">
        <f t="shared" si="647"/>
        <v>0</v>
      </c>
      <c r="AM235" s="2">
        <f t="shared" si="648"/>
        <v>0</v>
      </c>
      <c r="AN235" s="2">
        <f t="shared" si="649"/>
        <v>0</v>
      </c>
      <c r="AO235" s="2">
        <f t="shared" si="650"/>
        <v>0</v>
      </c>
      <c r="AP235" s="2">
        <f t="shared" si="651"/>
        <v>0</v>
      </c>
      <c r="AQ235" s="2">
        <f t="shared" si="652"/>
        <v>0</v>
      </c>
      <c r="AR235" s="2">
        <f t="shared" si="653"/>
        <v>0</v>
      </c>
      <c r="AS235" s="21">
        <f t="shared" si="654"/>
        <v>0</v>
      </c>
      <c r="AT235" s="34">
        <f t="shared" si="1308"/>
        <v>0.9</v>
      </c>
      <c r="AU235" s="35">
        <f t="shared" si="641"/>
        <v>90</v>
      </c>
      <c r="AV235" s="38" t="s">
        <v>551</v>
      </c>
    </row>
    <row r="236" spans="1:48" s="37" customFormat="1" ht="33" customHeight="1" x14ac:dyDescent="0.25">
      <c r="A236" s="16" t="s">
        <v>229</v>
      </c>
      <c r="B236" s="2" t="s">
        <v>230</v>
      </c>
      <c r="C236" s="5">
        <v>13</v>
      </c>
      <c r="D236" s="5">
        <v>24</v>
      </c>
      <c r="E236" s="5">
        <v>3</v>
      </c>
      <c r="F236" s="5">
        <v>4</v>
      </c>
      <c r="G236" s="5">
        <v>1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17">
        <v>0.3</v>
      </c>
      <c r="Q236" s="46" t="s">
        <v>216</v>
      </c>
      <c r="R236" s="2">
        <v>4</v>
      </c>
      <c r="S236" s="2">
        <v>10</v>
      </c>
      <c r="T236" s="2">
        <v>1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17">
        <v>0.34</v>
      </c>
      <c r="AF236" s="17"/>
      <c r="AG236" s="2">
        <f t="shared" si="642"/>
        <v>5.26</v>
      </c>
      <c r="AH236" s="2">
        <f t="shared" si="643"/>
        <v>10.6</v>
      </c>
      <c r="AI236" s="2">
        <f t="shared" si="644"/>
        <v>1.24</v>
      </c>
      <c r="AJ236" s="2">
        <f t="shared" si="645"/>
        <v>1.2</v>
      </c>
      <c r="AK236" s="2">
        <f t="shared" si="646"/>
        <v>0.3</v>
      </c>
      <c r="AL236" s="2">
        <f t="shared" si="647"/>
        <v>0</v>
      </c>
      <c r="AM236" s="2">
        <f t="shared" si="648"/>
        <v>0</v>
      </c>
      <c r="AN236" s="2">
        <f t="shared" si="649"/>
        <v>0</v>
      </c>
      <c r="AO236" s="2">
        <f t="shared" si="650"/>
        <v>0</v>
      </c>
      <c r="AP236" s="2">
        <f t="shared" si="651"/>
        <v>0</v>
      </c>
      <c r="AQ236" s="2">
        <f t="shared" si="652"/>
        <v>0</v>
      </c>
      <c r="AR236" s="2">
        <f t="shared" si="653"/>
        <v>0</v>
      </c>
      <c r="AS236" s="21">
        <f t="shared" si="654"/>
        <v>0</v>
      </c>
      <c r="AT236" s="34">
        <f t="shared" si="1308"/>
        <v>0.64</v>
      </c>
      <c r="AU236" s="35">
        <f t="shared" si="641"/>
        <v>64</v>
      </c>
      <c r="AV236" s="39" t="s">
        <v>191</v>
      </c>
    </row>
    <row r="237" spans="1:48" s="37" customFormat="1" ht="33" customHeight="1" x14ac:dyDescent="0.25">
      <c r="A237" s="16" t="s">
        <v>231</v>
      </c>
      <c r="B237" s="2" t="s">
        <v>41</v>
      </c>
      <c r="C237" s="5">
        <v>3</v>
      </c>
      <c r="D237" s="5">
        <v>8</v>
      </c>
      <c r="E237" s="5">
        <v>2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17">
        <v>0.3</v>
      </c>
      <c r="Q237" s="46" t="s">
        <v>232</v>
      </c>
      <c r="R237" s="2">
        <v>23</v>
      </c>
      <c r="S237" s="2">
        <v>19</v>
      </c>
      <c r="T237" s="2">
        <v>3</v>
      </c>
      <c r="U237" s="2">
        <v>1</v>
      </c>
      <c r="V237" s="2">
        <v>0</v>
      </c>
      <c r="W237" s="2">
        <v>1</v>
      </c>
      <c r="X237" s="2">
        <v>0</v>
      </c>
      <c r="Y237" s="2">
        <v>3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17">
        <v>9.8000000000000004E-2</v>
      </c>
      <c r="AF237" s="17"/>
      <c r="AG237" s="2">
        <f t="shared" ref="AG237" si="1498">(C237*$P237)+(R237*$AE237)</f>
        <v>3.1539999999999999</v>
      </c>
      <c r="AH237" s="2">
        <f t="shared" ref="AH237" si="1499">(D237*$P237)+(S237*$AE237)</f>
        <v>4.2620000000000005</v>
      </c>
      <c r="AI237" s="2">
        <f t="shared" ref="AI237" si="1500">(E237*$P237)+(T237*$AE237)</f>
        <v>0.89400000000000002</v>
      </c>
      <c r="AJ237" s="2">
        <f t="shared" ref="AJ237" si="1501">(F237*$P237)+(U237*$AE237)</f>
        <v>9.8000000000000004E-2</v>
      </c>
      <c r="AK237" s="2">
        <f t="shared" ref="AK237" si="1502">(G237*$P237)+(V237*$AE237)</f>
        <v>0</v>
      </c>
      <c r="AL237" s="2">
        <f t="shared" ref="AL237" si="1503">(H237*$P237)+(W237*$AE237)</f>
        <v>9.8000000000000004E-2</v>
      </c>
      <c r="AM237" s="2">
        <f t="shared" ref="AM237" si="1504">(I237*$P237)+(X237*$AE237)</f>
        <v>0</v>
      </c>
      <c r="AN237" s="2">
        <f t="shared" ref="AN237" si="1505">(J237*$P237)+(Y237*$AE237)</f>
        <v>0.29400000000000004</v>
      </c>
      <c r="AO237" s="2">
        <f t="shared" ref="AO237" si="1506">(K237*$P237)+(Z237*$AE237)</f>
        <v>0</v>
      </c>
      <c r="AP237" s="2">
        <f t="shared" ref="AP237" si="1507">(L237*$P237)+(AA237*$AE237)</f>
        <v>0</v>
      </c>
      <c r="AQ237" s="2">
        <f t="shared" ref="AQ237" si="1508">(M237*$P237)+(AB237*$AE237)</f>
        <v>0</v>
      </c>
      <c r="AR237" s="2">
        <f t="shared" ref="AR237" si="1509">(N237*$P237)+(AC237*$AE237)</f>
        <v>0</v>
      </c>
      <c r="AS237" s="21">
        <f t="shared" ref="AS237" si="1510">(O237*$P237)+(AD237*$AE237)</f>
        <v>0</v>
      </c>
      <c r="AT237" s="34">
        <f t="shared" si="1308"/>
        <v>0.39800000000000002</v>
      </c>
      <c r="AU237" s="35">
        <f t="shared" si="641"/>
        <v>39.800000000000004</v>
      </c>
      <c r="AV237" s="39" t="s">
        <v>191</v>
      </c>
    </row>
    <row r="238" spans="1:48" s="37" customFormat="1" ht="33" customHeight="1" x14ac:dyDescent="0.25">
      <c r="A238" s="16" t="s">
        <v>542</v>
      </c>
      <c r="B238" s="2" t="s">
        <v>543</v>
      </c>
      <c r="C238" s="5">
        <v>0</v>
      </c>
      <c r="D238" s="5">
        <v>6</v>
      </c>
      <c r="E238" s="5">
        <v>10</v>
      </c>
      <c r="F238" s="5">
        <v>0</v>
      </c>
      <c r="G238" s="5">
        <v>1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17">
        <v>0.9</v>
      </c>
      <c r="Q238" s="41" t="s">
        <v>191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17"/>
      <c r="AG238" s="2">
        <f t="shared" ref="AG238" si="1511">(C238*$P238)+(R238*$AE238)</f>
        <v>0</v>
      </c>
      <c r="AH238" s="2">
        <f t="shared" ref="AH238" si="1512">(D238*$P238)+(S238*$AE238)</f>
        <v>5.4</v>
      </c>
      <c r="AI238" s="2">
        <f t="shared" ref="AI238" si="1513">(E238*$P238)+(T238*$AE238)</f>
        <v>9</v>
      </c>
      <c r="AJ238" s="2">
        <f t="shared" ref="AJ238" si="1514">(F238*$P238)+(U238*$AE238)</f>
        <v>0</v>
      </c>
      <c r="AK238" s="2">
        <f t="shared" ref="AK238" si="1515">(G238*$P238)+(V238*$AE238)</f>
        <v>0.9</v>
      </c>
      <c r="AL238" s="2">
        <f t="shared" ref="AL238" si="1516">(H238*$P238)+(W238*$AE238)</f>
        <v>0</v>
      </c>
      <c r="AM238" s="2">
        <f t="shared" ref="AM238" si="1517">(I238*$P238)+(X238*$AE238)</f>
        <v>0</v>
      </c>
      <c r="AN238" s="2">
        <f t="shared" ref="AN238" si="1518">(J238*$P238)+(Y238*$AE238)</f>
        <v>0</v>
      </c>
      <c r="AO238" s="2">
        <f t="shared" ref="AO238" si="1519">(K238*$P238)+(Z238*$AE238)</f>
        <v>0</v>
      </c>
      <c r="AP238" s="2">
        <f t="shared" ref="AP238" si="1520">(L238*$P238)+(AA238*$AE238)</f>
        <v>0</v>
      </c>
      <c r="AQ238" s="2">
        <f t="shared" ref="AQ238" si="1521">(M238*$P238)+(AB238*$AE238)</f>
        <v>0</v>
      </c>
      <c r="AR238" s="2">
        <f t="shared" ref="AR238" si="1522">(N238*$P238)+(AC238*$AE238)</f>
        <v>0</v>
      </c>
      <c r="AS238" s="21">
        <f t="shared" ref="AS238" si="1523">(O238*$P238)+(AD238*$AE238)</f>
        <v>0</v>
      </c>
      <c r="AT238" s="34">
        <f t="shared" ref="AT238" si="1524">P238+AE238</f>
        <v>0.9</v>
      </c>
      <c r="AU238" s="35">
        <f t="shared" ref="AU238" si="1525">AT238*100</f>
        <v>90</v>
      </c>
      <c r="AV238" s="39" t="s">
        <v>191</v>
      </c>
    </row>
    <row r="239" spans="1:48" s="37" customFormat="1" ht="33" customHeight="1" x14ac:dyDescent="0.25">
      <c r="A239" s="16" t="s">
        <v>665</v>
      </c>
      <c r="B239" s="2" t="s">
        <v>120</v>
      </c>
      <c r="C239" s="5">
        <v>6</v>
      </c>
      <c r="D239" s="5">
        <v>17</v>
      </c>
      <c r="E239" s="5">
        <v>5</v>
      </c>
      <c r="F239" s="5">
        <v>2</v>
      </c>
      <c r="G239" s="5">
        <v>0</v>
      </c>
      <c r="H239" s="5">
        <v>0</v>
      </c>
      <c r="I239" s="5">
        <v>0</v>
      </c>
      <c r="J239" s="5">
        <v>0</v>
      </c>
      <c r="K239" s="5">
        <v>1</v>
      </c>
      <c r="L239" s="5">
        <v>0</v>
      </c>
      <c r="M239" s="5">
        <v>0</v>
      </c>
      <c r="N239" s="5">
        <v>0</v>
      </c>
      <c r="O239" s="5">
        <v>0</v>
      </c>
      <c r="P239" s="17">
        <v>0.42</v>
      </c>
      <c r="Q239" s="41" t="s">
        <v>191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17"/>
      <c r="AG239" s="2">
        <f t="shared" ref="AG239" si="1526">(C239*$P239)+(R239*$AE239)</f>
        <v>2.52</v>
      </c>
      <c r="AH239" s="2">
        <f t="shared" ref="AH239" si="1527">(D239*$P239)+(S239*$AE239)</f>
        <v>7.14</v>
      </c>
      <c r="AI239" s="2">
        <f t="shared" ref="AI239" si="1528">(E239*$P239)+(T239*$AE239)</f>
        <v>2.1</v>
      </c>
      <c r="AJ239" s="2">
        <f t="shared" ref="AJ239" si="1529">(F239*$P239)+(U239*$AE239)</f>
        <v>0.84</v>
      </c>
      <c r="AK239" s="2">
        <f t="shared" ref="AK239" si="1530">(G239*$P239)+(V239*$AE239)</f>
        <v>0</v>
      </c>
      <c r="AL239" s="2">
        <f t="shared" ref="AL239" si="1531">(H239*$P239)+(W239*$AE239)</f>
        <v>0</v>
      </c>
      <c r="AM239" s="2">
        <f t="shared" ref="AM239" si="1532">(I239*$P239)+(X239*$AE239)</f>
        <v>0</v>
      </c>
      <c r="AN239" s="2">
        <f t="shared" ref="AN239" si="1533">(J239*$P239)+(Y239*$AE239)</f>
        <v>0</v>
      </c>
      <c r="AO239" s="2">
        <f t="shared" ref="AO239" si="1534">(K239*$P239)+(Z239*$AE239)</f>
        <v>0.42</v>
      </c>
      <c r="AP239" s="2">
        <f t="shared" ref="AP239" si="1535">(L239*$P239)+(AA239*$AE239)</f>
        <v>0</v>
      </c>
      <c r="AQ239" s="2">
        <f t="shared" ref="AQ239" si="1536">(M239*$P239)+(AB239*$AE239)</f>
        <v>0</v>
      </c>
      <c r="AR239" s="2">
        <f t="shared" ref="AR239" si="1537">(N239*$P239)+(AC239*$AE239)</f>
        <v>0</v>
      </c>
      <c r="AS239" s="21">
        <f t="shared" ref="AS239" si="1538">(O239*$P239)+(AD239*$AE239)</f>
        <v>0</v>
      </c>
      <c r="AT239" s="34">
        <f t="shared" ref="AT239" si="1539">P239+AE239</f>
        <v>0.42</v>
      </c>
      <c r="AU239" s="35">
        <f t="shared" ref="AU239" si="1540">AT239*100</f>
        <v>42</v>
      </c>
      <c r="AV239" s="39" t="s">
        <v>666</v>
      </c>
    </row>
    <row r="240" spans="1:48" s="37" customFormat="1" ht="33" customHeight="1" x14ac:dyDescent="0.25">
      <c r="A240" s="16" t="s">
        <v>667</v>
      </c>
      <c r="B240" s="2" t="s">
        <v>126</v>
      </c>
      <c r="C240" s="5">
        <v>4</v>
      </c>
      <c r="D240" s="5">
        <v>8</v>
      </c>
      <c r="E240" s="5">
        <v>0</v>
      </c>
      <c r="F240" s="5">
        <v>2</v>
      </c>
      <c r="G240" s="5">
        <v>4</v>
      </c>
      <c r="H240" s="5">
        <v>0</v>
      </c>
      <c r="I240" s="5">
        <v>0</v>
      </c>
      <c r="J240" s="5">
        <v>0</v>
      </c>
      <c r="K240" s="5">
        <v>0</v>
      </c>
      <c r="L240" s="5">
        <v>1</v>
      </c>
      <c r="M240" s="5">
        <v>0</v>
      </c>
      <c r="N240" s="5">
        <v>1</v>
      </c>
      <c r="O240" s="5">
        <v>0</v>
      </c>
      <c r="P240" s="17">
        <v>0.8</v>
      </c>
      <c r="Q240" s="41" t="s">
        <v>191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17"/>
      <c r="AG240" s="2">
        <f t="shared" ref="AG240" si="1541">(C240*$P240)+(R240*$AE240)</f>
        <v>3.2</v>
      </c>
      <c r="AH240" s="2">
        <f t="shared" ref="AH240" si="1542">(D240*$P240)+(S240*$AE240)</f>
        <v>6.4</v>
      </c>
      <c r="AI240" s="2">
        <f t="shared" ref="AI240" si="1543">(E240*$P240)+(T240*$AE240)</f>
        <v>0</v>
      </c>
      <c r="AJ240" s="2">
        <f t="shared" ref="AJ240" si="1544">(F240*$P240)+(U240*$AE240)</f>
        <v>1.6</v>
      </c>
      <c r="AK240" s="2">
        <f t="shared" ref="AK240" si="1545">(G240*$P240)+(V240*$AE240)</f>
        <v>3.2</v>
      </c>
      <c r="AL240" s="2">
        <f t="shared" ref="AL240" si="1546">(H240*$P240)+(W240*$AE240)</f>
        <v>0</v>
      </c>
      <c r="AM240" s="2">
        <f t="shared" ref="AM240" si="1547">(I240*$P240)+(X240*$AE240)</f>
        <v>0</v>
      </c>
      <c r="AN240" s="2">
        <f t="shared" ref="AN240" si="1548">(J240*$P240)+(Y240*$AE240)</f>
        <v>0</v>
      </c>
      <c r="AO240" s="2">
        <f t="shared" ref="AO240" si="1549">(K240*$P240)+(Z240*$AE240)</f>
        <v>0</v>
      </c>
      <c r="AP240" s="2">
        <f t="shared" ref="AP240" si="1550">(L240*$P240)+(AA240*$AE240)</f>
        <v>0.8</v>
      </c>
      <c r="AQ240" s="2">
        <f t="shared" ref="AQ240" si="1551">(M240*$P240)+(AB240*$AE240)</f>
        <v>0</v>
      </c>
      <c r="AR240" s="2">
        <f t="shared" ref="AR240" si="1552">(N240*$P240)+(AC240*$AE240)</f>
        <v>0.8</v>
      </c>
      <c r="AS240" s="21">
        <f t="shared" ref="AS240" si="1553">(O240*$P240)+(AD240*$AE240)</f>
        <v>0</v>
      </c>
      <c r="AT240" s="34">
        <f t="shared" ref="AT240" si="1554">P240+AE240</f>
        <v>0.8</v>
      </c>
      <c r="AU240" s="35">
        <f t="shared" ref="AU240" si="1555">AT240*100</f>
        <v>80</v>
      </c>
      <c r="AV240" s="39" t="s">
        <v>668</v>
      </c>
    </row>
    <row r="241" spans="1:48" s="37" customFormat="1" ht="33" customHeight="1" x14ac:dyDescent="0.25">
      <c r="A241" s="16" t="s">
        <v>669</v>
      </c>
      <c r="B241" s="2" t="s">
        <v>126</v>
      </c>
      <c r="C241" s="5">
        <v>4</v>
      </c>
      <c r="D241" s="5">
        <v>8</v>
      </c>
      <c r="E241" s="5">
        <v>0</v>
      </c>
      <c r="F241" s="5">
        <v>2</v>
      </c>
      <c r="G241" s="5">
        <v>4</v>
      </c>
      <c r="H241" s="5">
        <v>0</v>
      </c>
      <c r="I241" s="5">
        <v>0</v>
      </c>
      <c r="J241" s="5">
        <v>0</v>
      </c>
      <c r="K241" s="5">
        <v>0</v>
      </c>
      <c r="L241" s="5">
        <v>1</v>
      </c>
      <c r="M241" s="5">
        <v>0</v>
      </c>
      <c r="N241" s="5">
        <v>1</v>
      </c>
      <c r="O241" s="5">
        <v>0</v>
      </c>
      <c r="P241" s="17">
        <v>0.8</v>
      </c>
      <c r="Q241" s="41" t="s">
        <v>191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17"/>
      <c r="AG241" s="2">
        <f t="shared" ref="AG241" si="1556">(C241*$P241)+(R241*$AE241)</f>
        <v>3.2</v>
      </c>
      <c r="AH241" s="2">
        <f t="shared" ref="AH241" si="1557">(D241*$P241)+(S241*$AE241)</f>
        <v>6.4</v>
      </c>
      <c r="AI241" s="2">
        <f t="shared" ref="AI241" si="1558">(E241*$P241)+(T241*$AE241)</f>
        <v>0</v>
      </c>
      <c r="AJ241" s="2">
        <f t="shared" ref="AJ241" si="1559">(F241*$P241)+(U241*$AE241)</f>
        <v>1.6</v>
      </c>
      <c r="AK241" s="2">
        <f t="shared" ref="AK241" si="1560">(G241*$P241)+(V241*$AE241)</f>
        <v>3.2</v>
      </c>
      <c r="AL241" s="2">
        <f t="shared" ref="AL241" si="1561">(H241*$P241)+(W241*$AE241)</f>
        <v>0</v>
      </c>
      <c r="AM241" s="2">
        <f t="shared" ref="AM241" si="1562">(I241*$P241)+(X241*$AE241)</f>
        <v>0</v>
      </c>
      <c r="AN241" s="2">
        <f t="shared" ref="AN241" si="1563">(J241*$P241)+(Y241*$AE241)</f>
        <v>0</v>
      </c>
      <c r="AO241" s="2">
        <f t="shared" ref="AO241" si="1564">(K241*$P241)+(Z241*$AE241)</f>
        <v>0</v>
      </c>
      <c r="AP241" s="2">
        <f t="shared" ref="AP241" si="1565">(L241*$P241)+(AA241*$AE241)</f>
        <v>0.8</v>
      </c>
      <c r="AQ241" s="2">
        <f t="shared" ref="AQ241" si="1566">(M241*$P241)+(AB241*$AE241)</f>
        <v>0</v>
      </c>
      <c r="AR241" s="2">
        <f t="shared" ref="AR241" si="1567">(N241*$P241)+(AC241*$AE241)</f>
        <v>0.8</v>
      </c>
      <c r="AS241" s="21">
        <f t="shared" ref="AS241" si="1568">(O241*$P241)+(AD241*$AE241)</f>
        <v>0</v>
      </c>
      <c r="AT241" s="34">
        <f t="shared" ref="AT241" si="1569">P241+AE241</f>
        <v>0.8</v>
      </c>
      <c r="AU241" s="35">
        <f t="shared" ref="AU241" si="1570">AT241*100</f>
        <v>80</v>
      </c>
      <c r="AV241" s="39" t="s">
        <v>668</v>
      </c>
    </row>
    <row r="242" spans="1:48" s="37" customFormat="1" ht="33" customHeight="1" x14ac:dyDescent="0.25">
      <c r="A242" s="16" t="s">
        <v>670</v>
      </c>
      <c r="B242" s="2" t="s">
        <v>117</v>
      </c>
      <c r="C242" s="5">
        <v>9</v>
      </c>
      <c r="D242" s="5">
        <v>10</v>
      </c>
      <c r="E242" s="5">
        <v>2</v>
      </c>
      <c r="F242" s="5">
        <v>5</v>
      </c>
      <c r="G242" s="5">
        <v>0</v>
      </c>
      <c r="H242" s="5">
        <v>1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17">
        <v>0.17</v>
      </c>
      <c r="Q242" s="41" t="s">
        <v>191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17"/>
      <c r="AG242" s="2">
        <f t="shared" ref="AG242:AG243" si="1571">(C242*$P242)+(R242*$AE242)</f>
        <v>1.53</v>
      </c>
      <c r="AH242" s="2">
        <f t="shared" ref="AH242:AH243" si="1572">(D242*$P242)+(S242*$AE242)</f>
        <v>1.7000000000000002</v>
      </c>
      <c r="AI242" s="2">
        <f t="shared" ref="AI242:AI243" si="1573">(E242*$P242)+(T242*$AE242)</f>
        <v>0.34</v>
      </c>
      <c r="AJ242" s="2">
        <f t="shared" ref="AJ242:AJ243" si="1574">(F242*$P242)+(U242*$AE242)</f>
        <v>0.85000000000000009</v>
      </c>
      <c r="AK242" s="2">
        <f t="shared" ref="AK242:AK243" si="1575">(G242*$P242)+(V242*$AE242)</f>
        <v>0</v>
      </c>
      <c r="AL242" s="2">
        <f t="shared" ref="AL242:AL243" si="1576">(H242*$P242)+(W242*$AE242)</f>
        <v>0.17</v>
      </c>
      <c r="AM242" s="2">
        <f t="shared" ref="AM242:AM243" si="1577">(I242*$P242)+(X242*$AE242)</f>
        <v>0</v>
      </c>
      <c r="AN242" s="2">
        <f t="shared" ref="AN242:AN243" si="1578">(J242*$P242)+(Y242*$AE242)</f>
        <v>0</v>
      </c>
      <c r="AO242" s="2">
        <f t="shared" ref="AO242:AO243" si="1579">(K242*$P242)+(Z242*$AE242)</f>
        <v>0</v>
      </c>
      <c r="AP242" s="2">
        <f t="shared" ref="AP242:AP243" si="1580">(L242*$P242)+(AA242*$AE242)</f>
        <v>0</v>
      </c>
      <c r="AQ242" s="2">
        <f t="shared" ref="AQ242:AQ243" si="1581">(M242*$P242)+(AB242*$AE242)</f>
        <v>0</v>
      </c>
      <c r="AR242" s="2">
        <f t="shared" ref="AR242:AR243" si="1582">(N242*$P242)+(AC242*$AE242)</f>
        <v>0</v>
      </c>
      <c r="AS242" s="21">
        <f t="shared" ref="AS242:AS243" si="1583">(O242*$P242)+(AD242*$AE242)</f>
        <v>0</v>
      </c>
      <c r="AT242" s="34">
        <f t="shared" ref="AT242:AT243" si="1584">P242+AE242</f>
        <v>0.17</v>
      </c>
      <c r="AU242" s="35">
        <f t="shared" ref="AU242:AU243" si="1585">AT242*100</f>
        <v>17</v>
      </c>
      <c r="AV242" s="39" t="s">
        <v>615</v>
      </c>
    </row>
    <row r="243" spans="1:48" s="37" customFormat="1" ht="33" customHeight="1" x14ac:dyDescent="0.25">
      <c r="A243" s="16" t="s">
        <v>671</v>
      </c>
      <c r="B243" s="2" t="s">
        <v>106</v>
      </c>
      <c r="C243" s="5">
        <v>9</v>
      </c>
      <c r="D243" s="5">
        <v>11</v>
      </c>
      <c r="E243" s="5">
        <v>3</v>
      </c>
      <c r="F243" s="5">
        <v>1</v>
      </c>
      <c r="G243" s="5">
        <v>1</v>
      </c>
      <c r="H243" s="5">
        <v>3</v>
      </c>
      <c r="I243" s="5">
        <v>0</v>
      </c>
      <c r="J243" s="5">
        <v>0</v>
      </c>
      <c r="K243" s="5">
        <v>1</v>
      </c>
      <c r="L243" s="5">
        <v>0</v>
      </c>
      <c r="M243" s="5">
        <v>0</v>
      </c>
      <c r="N243" s="5">
        <v>0</v>
      </c>
      <c r="O243" s="5">
        <v>0</v>
      </c>
      <c r="P243" s="17">
        <v>0.49</v>
      </c>
      <c r="Q243" s="2" t="s">
        <v>113</v>
      </c>
      <c r="R243" s="2">
        <v>22</v>
      </c>
      <c r="S243" s="2">
        <v>19</v>
      </c>
      <c r="T243" s="2">
        <v>3</v>
      </c>
      <c r="U243" s="2">
        <v>1</v>
      </c>
      <c r="V243" s="2">
        <v>0</v>
      </c>
      <c r="W243" s="2">
        <v>2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0.06</v>
      </c>
      <c r="AF243" s="17"/>
      <c r="AG243" s="2">
        <f t="shared" si="1571"/>
        <v>5.73</v>
      </c>
      <c r="AH243" s="2">
        <f t="shared" si="1572"/>
        <v>6.5299999999999994</v>
      </c>
      <c r="AI243" s="2">
        <f t="shared" si="1573"/>
        <v>1.65</v>
      </c>
      <c r="AJ243" s="2">
        <f t="shared" si="1574"/>
        <v>0.55000000000000004</v>
      </c>
      <c r="AK243" s="2">
        <f t="shared" si="1575"/>
        <v>0.49</v>
      </c>
      <c r="AL243" s="2">
        <f t="shared" si="1576"/>
        <v>1.5899999999999999</v>
      </c>
      <c r="AM243" s="2">
        <f t="shared" si="1577"/>
        <v>0</v>
      </c>
      <c r="AN243" s="2">
        <f t="shared" si="1578"/>
        <v>0</v>
      </c>
      <c r="AO243" s="2">
        <f t="shared" si="1579"/>
        <v>0.49</v>
      </c>
      <c r="AP243" s="2">
        <f t="shared" si="1580"/>
        <v>0</v>
      </c>
      <c r="AQ243" s="2">
        <f t="shared" si="1581"/>
        <v>0</v>
      </c>
      <c r="AR243" s="2">
        <f t="shared" si="1582"/>
        <v>0</v>
      </c>
      <c r="AS243" s="21">
        <f t="shared" si="1583"/>
        <v>0</v>
      </c>
      <c r="AT243" s="34">
        <f t="shared" si="1584"/>
        <v>0.55000000000000004</v>
      </c>
      <c r="AU243" s="35">
        <f t="shared" si="1585"/>
        <v>55.000000000000007</v>
      </c>
      <c r="AV243" s="39" t="s">
        <v>191</v>
      </c>
    </row>
    <row r="244" spans="1:48" s="37" customFormat="1" ht="33" customHeight="1" x14ac:dyDescent="0.25">
      <c r="A244" s="16" t="s">
        <v>544</v>
      </c>
      <c r="B244" s="2" t="s">
        <v>119</v>
      </c>
      <c r="C244" s="5">
        <v>6</v>
      </c>
      <c r="D244" s="5">
        <v>18</v>
      </c>
      <c r="E244" s="5">
        <v>9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3</v>
      </c>
      <c r="L244" s="5">
        <v>0</v>
      </c>
      <c r="M244" s="5">
        <v>0</v>
      </c>
      <c r="N244" s="5">
        <v>0</v>
      </c>
      <c r="O244" s="5">
        <v>0</v>
      </c>
      <c r="P244" s="17">
        <v>0.9</v>
      </c>
      <c r="Q244" s="41" t="s">
        <v>191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17"/>
      <c r="AG244" s="2">
        <f t="shared" ref="AG244:AG245" si="1586">(C244*$P244)+(R244*$AE244)</f>
        <v>5.4</v>
      </c>
      <c r="AH244" s="2">
        <f t="shared" ref="AH244:AH245" si="1587">(D244*$P244)+(S244*$AE244)</f>
        <v>16.2</v>
      </c>
      <c r="AI244" s="2">
        <f t="shared" ref="AI244:AI245" si="1588">(E244*$P244)+(T244*$AE244)</f>
        <v>8.1</v>
      </c>
      <c r="AJ244" s="2">
        <f t="shared" ref="AJ244:AJ245" si="1589">(F244*$P244)+(U244*$AE244)</f>
        <v>0</v>
      </c>
      <c r="AK244" s="2">
        <f t="shared" ref="AK244:AK245" si="1590">(G244*$P244)+(V244*$AE244)</f>
        <v>0</v>
      </c>
      <c r="AL244" s="2">
        <f t="shared" ref="AL244:AL245" si="1591">(H244*$P244)+(W244*$AE244)</f>
        <v>0</v>
      </c>
      <c r="AM244" s="2">
        <f t="shared" ref="AM244:AM245" si="1592">(I244*$P244)+(X244*$AE244)</f>
        <v>0</v>
      </c>
      <c r="AN244" s="2">
        <f t="shared" ref="AN244:AN245" si="1593">(J244*$P244)+(Y244*$AE244)</f>
        <v>0</v>
      </c>
      <c r="AO244" s="2">
        <f t="shared" ref="AO244:AO245" si="1594">(K244*$P244)+(Z244*$AE244)</f>
        <v>2.7</v>
      </c>
      <c r="AP244" s="2">
        <f t="shared" ref="AP244:AP245" si="1595">(L244*$P244)+(AA244*$AE244)</f>
        <v>0</v>
      </c>
      <c r="AQ244" s="2">
        <f t="shared" ref="AQ244:AQ245" si="1596">(M244*$P244)+(AB244*$AE244)</f>
        <v>0</v>
      </c>
      <c r="AR244" s="2">
        <f t="shared" ref="AR244:AR245" si="1597">(N244*$P244)+(AC244*$AE244)</f>
        <v>0</v>
      </c>
      <c r="AS244" s="21">
        <f t="shared" ref="AS244:AS245" si="1598">(O244*$P244)+(AD244*$AE244)</f>
        <v>0</v>
      </c>
      <c r="AT244" s="34">
        <f t="shared" ref="AT244:AT245" si="1599">P244+AE244</f>
        <v>0.9</v>
      </c>
      <c r="AU244" s="35">
        <f t="shared" ref="AU244:AU245" si="1600">AT244*100</f>
        <v>90</v>
      </c>
      <c r="AV244" s="39" t="s">
        <v>545</v>
      </c>
    </row>
    <row r="245" spans="1:48" s="37" customFormat="1" ht="33" customHeight="1" x14ac:dyDescent="0.25">
      <c r="A245" s="16" t="s">
        <v>546</v>
      </c>
      <c r="B245" s="2" t="s">
        <v>543</v>
      </c>
      <c r="C245" s="5">
        <v>0</v>
      </c>
      <c r="D245" s="5">
        <v>6</v>
      </c>
      <c r="E245" s="5">
        <v>10</v>
      </c>
      <c r="F245" s="5">
        <v>0</v>
      </c>
      <c r="G245" s="5">
        <v>1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17">
        <v>0.4</v>
      </c>
      <c r="Q245" s="46" t="s">
        <v>119</v>
      </c>
      <c r="R245" s="2">
        <v>6</v>
      </c>
      <c r="S245" s="2">
        <v>18</v>
      </c>
      <c r="T245" s="2">
        <v>9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3</v>
      </c>
      <c r="AA245" s="2">
        <v>0</v>
      </c>
      <c r="AB245" s="2">
        <v>0</v>
      </c>
      <c r="AC245" s="2">
        <v>0</v>
      </c>
      <c r="AD245" s="2">
        <v>0</v>
      </c>
      <c r="AE245" s="2">
        <v>0.3</v>
      </c>
      <c r="AF245" s="17"/>
      <c r="AG245" s="2">
        <f t="shared" si="1586"/>
        <v>1.7999999999999998</v>
      </c>
      <c r="AH245" s="2">
        <f t="shared" si="1587"/>
        <v>7.8</v>
      </c>
      <c r="AI245" s="2">
        <f t="shared" si="1588"/>
        <v>6.6999999999999993</v>
      </c>
      <c r="AJ245" s="2">
        <f t="shared" si="1589"/>
        <v>0</v>
      </c>
      <c r="AK245" s="2">
        <f t="shared" si="1590"/>
        <v>0.4</v>
      </c>
      <c r="AL245" s="2">
        <f t="shared" si="1591"/>
        <v>0</v>
      </c>
      <c r="AM245" s="2">
        <f t="shared" si="1592"/>
        <v>0</v>
      </c>
      <c r="AN245" s="2">
        <f t="shared" si="1593"/>
        <v>0</v>
      </c>
      <c r="AO245" s="2">
        <f t="shared" si="1594"/>
        <v>0.89999999999999991</v>
      </c>
      <c r="AP245" s="2">
        <f t="shared" si="1595"/>
        <v>0</v>
      </c>
      <c r="AQ245" s="2">
        <f t="shared" si="1596"/>
        <v>0</v>
      </c>
      <c r="AR245" s="2">
        <f t="shared" si="1597"/>
        <v>0</v>
      </c>
      <c r="AS245" s="21">
        <f t="shared" si="1598"/>
        <v>0</v>
      </c>
      <c r="AT245" s="34">
        <f t="shared" si="1599"/>
        <v>0.7</v>
      </c>
      <c r="AU245" s="35">
        <f t="shared" si="1600"/>
        <v>70</v>
      </c>
      <c r="AV245" s="39" t="s">
        <v>191</v>
      </c>
    </row>
    <row r="246" spans="1:48" s="37" customFormat="1" ht="33" customHeight="1" x14ac:dyDescent="0.25">
      <c r="A246" s="16" t="s">
        <v>745</v>
      </c>
      <c r="B246" s="2" t="s">
        <v>746</v>
      </c>
      <c r="C246" s="5">
        <v>19</v>
      </c>
      <c r="D246" s="5">
        <v>14</v>
      </c>
      <c r="E246" s="5">
        <v>2</v>
      </c>
      <c r="F246" s="5">
        <v>6</v>
      </c>
      <c r="G246" s="5">
        <v>0</v>
      </c>
      <c r="H246" s="5">
        <v>1</v>
      </c>
      <c r="I246" s="5">
        <v>1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/>
      <c r="P246" s="17">
        <v>0.1</v>
      </c>
      <c r="Q246" s="41" t="s">
        <v>191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17"/>
      <c r="AG246" s="2">
        <f t="shared" ref="AG246" si="1601">(C246*$P246)+(R246*$AE246)</f>
        <v>1.9000000000000001</v>
      </c>
      <c r="AH246" s="2">
        <f t="shared" ref="AH246" si="1602">(D246*$P246)+(S246*$AE246)</f>
        <v>1.4000000000000001</v>
      </c>
      <c r="AI246" s="2">
        <f t="shared" ref="AI246" si="1603">(E246*$P246)+(T246*$AE246)</f>
        <v>0.2</v>
      </c>
      <c r="AJ246" s="2">
        <f t="shared" ref="AJ246" si="1604">(F246*$P246)+(U246*$AE246)</f>
        <v>0.60000000000000009</v>
      </c>
      <c r="AK246" s="2">
        <f t="shared" ref="AK246" si="1605">(G246*$P246)+(V246*$AE246)</f>
        <v>0</v>
      </c>
      <c r="AL246" s="2">
        <f t="shared" ref="AL246" si="1606">(H246*$P246)+(W246*$AE246)</f>
        <v>0.1</v>
      </c>
      <c r="AM246" s="2">
        <f t="shared" ref="AM246" si="1607">(I246*$P246)+(X246*$AE246)</f>
        <v>0.1</v>
      </c>
      <c r="AN246" s="2">
        <f t="shared" ref="AN246" si="1608">(J246*$P246)+(Y246*$AE246)</f>
        <v>0</v>
      </c>
      <c r="AO246" s="2">
        <f t="shared" ref="AO246" si="1609">(K246*$P246)+(Z246*$AE246)</f>
        <v>0</v>
      </c>
      <c r="AP246" s="2">
        <f t="shared" ref="AP246" si="1610">(L246*$P246)+(AA246*$AE246)</f>
        <v>0</v>
      </c>
      <c r="AQ246" s="2">
        <f t="shared" ref="AQ246" si="1611">(M246*$P246)+(AB246*$AE246)</f>
        <v>0</v>
      </c>
      <c r="AR246" s="2">
        <f t="shared" ref="AR246" si="1612">(N246*$P246)+(AC246*$AE246)</f>
        <v>0</v>
      </c>
      <c r="AS246" s="21">
        <f t="shared" ref="AS246" si="1613">(O246*$P246)+(AD246*$AE246)</f>
        <v>0</v>
      </c>
      <c r="AT246" s="34">
        <f t="shared" ref="AT246" si="1614">P246+AE246</f>
        <v>0.1</v>
      </c>
      <c r="AU246" s="35">
        <f t="shared" ref="AU246" si="1615">AT246*100</f>
        <v>10</v>
      </c>
      <c r="AV246" s="39" t="s">
        <v>191</v>
      </c>
    </row>
    <row r="247" spans="1:48" s="37" customFormat="1" ht="33" customHeight="1" x14ac:dyDescent="0.25">
      <c r="A247" s="16" t="s">
        <v>79</v>
      </c>
      <c r="B247" s="2" t="s">
        <v>97</v>
      </c>
      <c r="C247" s="2">
        <v>16</v>
      </c>
      <c r="D247" s="2">
        <v>22</v>
      </c>
      <c r="E247" s="2">
        <v>1</v>
      </c>
      <c r="F247" s="2">
        <v>3</v>
      </c>
      <c r="G247" s="2">
        <v>0</v>
      </c>
      <c r="H247" s="2">
        <v>1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17">
        <v>0.22</v>
      </c>
      <c r="Q247" s="44" t="s">
        <v>233</v>
      </c>
      <c r="R247" s="2">
        <v>11</v>
      </c>
      <c r="S247" s="2">
        <v>22</v>
      </c>
      <c r="T247" s="2">
        <v>3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17">
        <v>0.62</v>
      </c>
      <c r="AF247" s="17"/>
      <c r="AG247" s="2">
        <f t="shared" ref="AG247:AG250" si="1616">(C247*$P247)+(R247*$AE247)</f>
        <v>10.34</v>
      </c>
      <c r="AH247" s="2">
        <f t="shared" ref="AH247:AH250" si="1617">(D247*$P247)+(S247*$AE247)</f>
        <v>18.48</v>
      </c>
      <c r="AI247" s="2">
        <f t="shared" ref="AI247:AI250" si="1618">(E247*$P247)+(T247*$AE247)</f>
        <v>2.08</v>
      </c>
      <c r="AJ247" s="2">
        <f t="shared" ref="AJ247:AJ250" si="1619">(F247*$P247)+(U247*$AE247)</f>
        <v>0.66</v>
      </c>
      <c r="AK247" s="2">
        <f t="shared" ref="AK247:AK250" si="1620">(G247*$P247)+(V247*$AE247)</f>
        <v>0</v>
      </c>
      <c r="AL247" s="2">
        <f t="shared" ref="AL247:AL250" si="1621">(H247*$P247)+(W247*$AE247)</f>
        <v>0.22</v>
      </c>
      <c r="AM247" s="2">
        <f t="shared" ref="AM247:AM250" si="1622">(I247*$P247)+(X247*$AE247)</f>
        <v>0</v>
      </c>
      <c r="AN247" s="2">
        <f t="shared" ref="AN247:AN250" si="1623">(J247*$P247)+(Y247*$AE247)</f>
        <v>0</v>
      </c>
      <c r="AO247" s="2">
        <f t="shared" ref="AO247:AO250" si="1624">(K247*$P247)+(Z247*$AE247)</f>
        <v>0</v>
      </c>
      <c r="AP247" s="2">
        <f t="shared" ref="AP247:AP250" si="1625">(L247*$P247)+(AA247*$AE247)</f>
        <v>0</v>
      </c>
      <c r="AQ247" s="2">
        <f t="shared" ref="AQ247:AQ250" si="1626">(M247*$P247)+(AB247*$AE247)</f>
        <v>0</v>
      </c>
      <c r="AR247" s="2">
        <f t="shared" ref="AR247:AR250" si="1627">(N247*$P247)+(AC247*$AE247)</f>
        <v>0</v>
      </c>
      <c r="AS247" s="21">
        <f t="shared" ref="AS247:AS250" si="1628">(O247*$P247)+(AD247*$AE247)</f>
        <v>0</v>
      </c>
      <c r="AT247" s="34">
        <f t="shared" si="1308"/>
        <v>0.84</v>
      </c>
      <c r="AU247" s="35">
        <f t="shared" si="641"/>
        <v>84</v>
      </c>
      <c r="AV247" s="39" t="s">
        <v>191</v>
      </c>
    </row>
    <row r="248" spans="1:48" s="37" customFormat="1" ht="33" customHeight="1" x14ac:dyDescent="0.25">
      <c r="A248" s="16" t="s">
        <v>147</v>
      </c>
      <c r="B248" s="2" t="s">
        <v>107</v>
      </c>
      <c r="C248" s="2">
        <v>22</v>
      </c>
      <c r="D248" s="2">
        <v>17</v>
      </c>
      <c r="E248" s="2">
        <v>5</v>
      </c>
      <c r="F248" s="2">
        <v>3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17">
        <v>0.23</v>
      </c>
      <c r="Q248" s="41" t="s">
        <v>191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17"/>
      <c r="AG248" s="2">
        <f t="shared" si="1616"/>
        <v>5.0600000000000005</v>
      </c>
      <c r="AH248" s="2">
        <f t="shared" si="1617"/>
        <v>3.91</v>
      </c>
      <c r="AI248" s="2">
        <f t="shared" si="1618"/>
        <v>1.1500000000000001</v>
      </c>
      <c r="AJ248" s="2">
        <f t="shared" si="1619"/>
        <v>0.69000000000000006</v>
      </c>
      <c r="AK248" s="2">
        <f t="shared" si="1620"/>
        <v>0</v>
      </c>
      <c r="AL248" s="2">
        <f t="shared" si="1621"/>
        <v>0</v>
      </c>
      <c r="AM248" s="2">
        <f t="shared" si="1622"/>
        <v>0</v>
      </c>
      <c r="AN248" s="2">
        <f t="shared" si="1623"/>
        <v>0</v>
      </c>
      <c r="AO248" s="2">
        <f t="shared" si="1624"/>
        <v>0</v>
      </c>
      <c r="AP248" s="2">
        <f t="shared" si="1625"/>
        <v>0</v>
      </c>
      <c r="AQ248" s="2">
        <f t="shared" si="1626"/>
        <v>0</v>
      </c>
      <c r="AR248" s="2">
        <f t="shared" si="1627"/>
        <v>0</v>
      </c>
      <c r="AS248" s="2">
        <f t="shared" si="1628"/>
        <v>0</v>
      </c>
      <c r="AT248" s="34">
        <f t="shared" si="1308"/>
        <v>0.23</v>
      </c>
      <c r="AU248" s="35">
        <f t="shared" si="641"/>
        <v>23</v>
      </c>
      <c r="AV248" s="39" t="s">
        <v>191</v>
      </c>
    </row>
    <row r="249" spans="1:48" s="37" customFormat="1" ht="33" customHeight="1" x14ac:dyDescent="0.25">
      <c r="A249" s="16" t="s">
        <v>148</v>
      </c>
      <c r="B249" s="2" t="s">
        <v>166</v>
      </c>
      <c r="C249" s="2">
        <v>8</v>
      </c>
      <c r="D249" s="2">
        <v>0</v>
      </c>
      <c r="E249" s="2">
        <v>0</v>
      </c>
      <c r="F249" s="2">
        <v>2</v>
      </c>
      <c r="G249" s="2">
        <v>0</v>
      </c>
      <c r="H249" s="2">
        <v>4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17">
        <v>0.33</v>
      </c>
      <c r="Q249" s="41" t="s">
        <v>191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17"/>
      <c r="AG249" s="2">
        <f t="shared" si="1616"/>
        <v>2.64</v>
      </c>
      <c r="AH249" s="2">
        <f t="shared" si="1617"/>
        <v>0</v>
      </c>
      <c r="AI249" s="2">
        <f t="shared" si="1618"/>
        <v>0</v>
      </c>
      <c r="AJ249" s="2">
        <f t="shared" si="1619"/>
        <v>0.66</v>
      </c>
      <c r="AK249" s="2">
        <f t="shared" si="1620"/>
        <v>0</v>
      </c>
      <c r="AL249" s="2">
        <f t="shared" si="1621"/>
        <v>1.32</v>
      </c>
      <c r="AM249" s="2">
        <f t="shared" si="1622"/>
        <v>0</v>
      </c>
      <c r="AN249" s="2">
        <f t="shared" si="1623"/>
        <v>0</v>
      </c>
      <c r="AO249" s="2">
        <f t="shared" si="1624"/>
        <v>0</v>
      </c>
      <c r="AP249" s="2">
        <f t="shared" si="1625"/>
        <v>0</v>
      </c>
      <c r="AQ249" s="2">
        <f t="shared" si="1626"/>
        <v>0</v>
      </c>
      <c r="AR249" s="2">
        <f t="shared" si="1627"/>
        <v>0</v>
      </c>
      <c r="AS249" s="2">
        <f t="shared" si="1628"/>
        <v>0</v>
      </c>
      <c r="AT249" s="34">
        <f t="shared" si="1308"/>
        <v>0.33</v>
      </c>
      <c r="AU249" s="35">
        <f t="shared" ref="AU249:AU371" si="1629">AT249*100</f>
        <v>33</v>
      </c>
      <c r="AV249" s="39" t="s">
        <v>191</v>
      </c>
    </row>
    <row r="250" spans="1:48" s="37" customFormat="1" ht="33" customHeight="1" x14ac:dyDescent="0.25">
      <c r="A250" s="16" t="s">
        <v>149</v>
      </c>
      <c r="B250" s="2" t="s">
        <v>107</v>
      </c>
      <c r="C250" s="2">
        <v>22</v>
      </c>
      <c r="D250" s="2">
        <v>17</v>
      </c>
      <c r="E250" s="2">
        <v>5</v>
      </c>
      <c r="F250" s="2">
        <v>3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17">
        <v>0.2</v>
      </c>
      <c r="Q250" s="2" t="s">
        <v>105</v>
      </c>
      <c r="R250" s="2">
        <v>19</v>
      </c>
      <c r="S250" s="2">
        <v>17</v>
      </c>
      <c r="T250" s="2">
        <v>3</v>
      </c>
      <c r="U250" s="2">
        <v>3</v>
      </c>
      <c r="V250" s="2">
        <v>0</v>
      </c>
      <c r="W250" s="2">
        <v>2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17">
        <v>0.2</v>
      </c>
      <c r="AF250" s="17"/>
      <c r="AG250" s="2">
        <f t="shared" si="1616"/>
        <v>8.2000000000000011</v>
      </c>
      <c r="AH250" s="2">
        <f t="shared" si="1617"/>
        <v>6.8000000000000007</v>
      </c>
      <c r="AI250" s="2">
        <f t="shared" si="1618"/>
        <v>1.6</v>
      </c>
      <c r="AJ250" s="2">
        <f t="shared" si="1619"/>
        <v>1.2000000000000002</v>
      </c>
      <c r="AK250" s="2">
        <f t="shared" si="1620"/>
        <v>0</v>
      </c>
      <c r="AL250" s="2">
        <f t="shared" si="1621"/>
        <v>0.4</v>
      </c>
      <c r="AM250" s="2">
        <f t="shared" si="1622"/>
        <v>0</v>
      </c>
      <c r="AN250" s="2">
        <f t="shared" si="1623"/>
        <v>0</v>
      </c>
      <c r="AO250" s="2">
        <f t="shared" si="1624"/>
        <v>0</v>
      </c>
      <c r="AP250" s="2">
        <f t="shared" si="1625"/>
        <v>0</v>
      </c>
      <c r="AQ250" s="2">
        <f t="shared" si="1626"/>
        <v>0</v>
      </c>
      <c r="AR250" s="2">
        <f t="shared" si="1627"/>
        <v>0</v>
      </c>
      <c r="AS250" s="2">
        <f t="shared" si="1628"/>
        <v>0</v>
      </c>
      <c r="AT250" s="34">
        <f t="shared" si="1308"/>
        <v>0.4</v>
      </c>
      <c r="AU250" s="35">
        <f t="shared" si="1629"/>
        <v>40</v>
      </c>
      <c r="AV250" s="39" t="s">
        <v>191</v>
      </c>
    </row>
    <row r="251" spans="1:48" s="37" customFormat="1" ht="33" customHeight="1" x14ac:dyDescent="0.25">
      <c r="A251" s="16" t="s">
        <v>52</v>
      </c>
      <c r="B251" s="2" t="s">
        <v>60</v>
      </c>
      <c r="C251" s="2">
        <v>21</v>
      </c>
      <c r="D251" s="2">
        <v>22</v>
      </c>
      <c r="E251" s="2">
        <v>4</v>
      </c>
      <c r="F251" s="2">
        <v>1</v>
      </c>
      <c r="G251" s="2">
        <v>0</v>
      </c>
      <c r="H251" s="2">
        <v>1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17">
        <v>0.2</v>
      </c>
      <c r="Q251" s="41" t="s">
        <v>191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17"/>
      <c r="AG251" s="2">
        <f t="shared" ref="AG251:AS251" si="1630">(C251*$P251)+(R251*$AE251)</f>
        <v>4.2</v>
      </c>
      <c r="AH251" s="2">
        <f t="shared" si="1630"/>
        <v>4.4000000000000004</v>
      </c>
      <c r="AI251" s="2">
        <f t="shared" si="1630"/>
        <v>0.8</v>
      </c>
      <c r="AJ251" s="2">
        <f t="shared" si="1630"/>
        <v>0.2</v>
      </c>
      <c r="AK251" s="2">
        <f t="shared" si="1630"/>
        <v>0</v>
      </c>
      <c r="AL251" s="2">
        <f t="shared" si="1630"/>
        <v>0.2</v>
      </c>
      <c r="AM251" s="2">
        <f t="shared" si="1630"/>
        <v>0</v>
      </c>
      <c r="AN251" s="2">
        <f t="shared" si="1630"/>
        <v>0</v>
      </c>
      <c r="AO251" s="2">
        <f t="shared" si="1630"/>
        <v>0</v>
      </c>
      <c r="AP251" s="2">
        <f t="shared" si="1630"/>
        <v>0</v>
      </c>
      <c r="AQ251" s="2">
        <f t="shared" si="1630"/>
        <v>0</v>
      </c>
      <c r="AR251" s="2">
        <f t="shared" si="1630"/>
        <v>0</v>
      </c>
      <c r="AS251" s="21">
        <f t="shared" si="1630"/>
        <v>0</v>
      </c>
      <c r="AT251" s="34">
        <f t="shared" si="1308"/>
        <v>0.2</v>
      </c>
      <c r="AU251" s="35">
        <f t="shared" si="1629"/>
        <v>20</v>
      </c>
      <c r="AV251" s="38" t="s">
        <v>59</v>
      </c>
    </row>
    <row r="252" spans="1:48" s="37" customFormat="1" ht="33" customHeight="1" x14ac:dyDescent="0.25">
      <c r="A252" s="16" t="s">
        <v>672</v>
      </c>
      <c r="B252" s="2" t="s">
        <v>98</v>
      </c>
      <c r="C252" s="2">
        <v>10</v>
      </c>
      <c r="D252" s="2">
        <v>11</v>
      </c>
      <c r="E252" s="2">
        <v>3</v>
      </c>
      <c r="F252" s="2">
        <v>2</v>
      </c>
      <c r="G252" s="2">
        <v>1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17">
        <v>0.41</v>
      </c>
      <c r="Q252" s="41" t="s">
        <v>191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17"/>
      <c r="AG252" s="2">
        <f>(C252*$P252)+(R252*$AE252)</f>
        <v>4.0999999999999996</v>
      </c>
      <c r="AH252" s="2">
        <f t="shared" ref="AH252" si="1631">(D252*$P252)+(S252*$AE252)</f>
        <v>4.51</v>
      </c>
      <c r="AI252" s="2">
        <f t="shared" ref="AI252" si="1632">(E252*$P252)+(T252*$AE252)</f>
        <v>1.23</v>
      </c>
      <c r="AJ252" s="2">
        <f t="shared" ref="AJ252" si="1633">(F252*$P252)+(U252*$AE252)</f>
        <v>0.82</v>
      </c>
      <c r="AK252" s="2">
        <f t="shared" ref="AK252" si="1634">(G252*$P252)+(V252*$AE252)</f>
        <v>0.41</v>
      </c>
      <c r="AL252" s="2">
        <f t="shared" ref="AL252" si="1635">(H252*$P252)+(W252*$AE252)</f>
        <v>0</v>
      </c>
      <c r="AM252" s="2">
        <f t="shared" ref="AM252" si="1636">(I252*$P252)+(X252*$AE252)</f>
        <v>0</v>
      </c>
      <c r="AN252" s="2">
        <f t="shared" ref="AN252" si="1637">(J252*$P252)+(Y252*$AE252)</f>
        <v>0</v>
      </c>
      <c r="AO252" s="2">
        <f t="shared" ref="AO252" si="1638">(K252*$P252)+(Z252*$AE252)</f>
        <v>0</v>
      </c>
      <c r="AP252" s="2">
        <f t="shared" ref="AP252" si="1639">(L252*$P252)+(AA252*$AE252)</f>
        <v>0</v>
      </c>
      <c r="AQ252" s="2">
        <f t="shared" ref="AQ252" si="1640">(M252*$P252)+(AB252*$AE252)</f>
        <v>0</v>
      </c>
      <c r="AR252" s="2">
        <f t="shared" ref="AR252" si="1641">(N252*$P252)+(AC252*$AE252)</f>
        <v>0</v>
      </c>
      <c r="AS252" s="21">
        <f t="shared" ref="AS252" si="1642">(O252*$P252)+(AD252*$AE252)</f>
        <v>0</v>
      </c>
      <c r="AT252" s="34">
        <f t="shared" ref="AT252" si="1643">P252+AE252</f>
        <v>0.41</v>
      </c>
      <c r="AU252" s="35">
        <f t="shared" ref="AU252" si="1644">AT252*100</f>
        <v>41</v>
      </c>
      <c r="AV252" s="38" t="s">
        <v>637</v>
      </c>
    </row>
    <row r="253" spans="1:48" s="37" customFormat="1" ht="33" customHeight="1" x14ac:dyDescent="0.25">
      <c r="A253" s="16" t="s">
        <v>547</v>
      </c>
      <c r="B253" s="41" t="s">
        <v>191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41" t="s">
        <v>191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17"/>
      <c r="AG253" s="2">
        <f>(C253*$P253)+(R253*$AE253)</f>
        <v>0</v>
      </c>
      <c r="AH253" s="2">
        <f t="shared" ref="AH253" si="1645">(D253*$P253)+(S253*$AE253)</f>
        <v>0</v>
      </c>
      <c r="AI253" s="2">
        <f t="shared" ref="AI253" si="1646">(E253*$P253)+(T253*$AE253)</f>
        <v>0</v>
      </c>
      <c r="AJ253" s="2">
        <f t="shared" ref="AJ253" si="1647">(F253*$P253)+(U253*$AE253)</f>
        <v>0</v>
      </c>
      <c r="AK253" s="2">
        <f t="shared" ref="AK253" si="1648">(G253*$P253)+(V253*$AE253)</f>
        <v>0</v>
      </c>
      <c r="AL253" s="2">
        <f t="shared" ref="AL253" si="1649">(H253*$P253)+(W253*$AE253)</f>
        <v>0</v>
      </c>
      <c r="AM253" s="2">
        <f t="shared" ref="AM253" si="1650">(I253*$P253)+(X253*$AE253)</f>
        <v>0</v>
      </c>
      <c r="AN253" s="2">
        <f t="shared" ref="AN253" si="1651">(J253*$P253)+(Y253*$AE253)</f>
        <v>0</v>
      </c>
      <c r="AO253" s="2">
        <f t="shared" ref="AO253" si="1652">(K253*$P253)+(Z253*$AE253)</f>
        <v>0</v>
      </c>
      <c r="AP253" s="2">
        <f t="shared" ref="AP253" si="1653">(L253*$P253)+(AA253*$AE253)</f>
        <v>0</v>
      </c>
      <c r="AQ253" s="2">
        <f t="shared" ref="AQ253" si="1654">(M253*$P253)+(AB253*$AE253)</f>
        <v>0</v>
      </c>
      <c r="AR253" s="2">
        <f t="shared" ref="AR253" si="1655">(N253*$P253)+(AC253*$AE253)</f>
        <v>0</v>
      </c>
      <c r="AS253" s="21">
        <f t="shared" ref="AS253" si="1656">(O253*$P253)+(AD253*$AE253)</f>
        <v>0</v>
      </c>
      <c r="AT253" s="34">
        <f t="shared" ref="AT253" si="1657">P253+AE253</f>
        <v>0</v>
      </c>
      <c r="AU253" s="35">
        <f t="shared" ref="AU253" si="1658">AT253*100</f>
        <v>0</v>
      </c>
      <c r="AV253" s="38" t="s">
        <v>548</v>
      </c>
    </row>
    <row r="254" spans="1:48" s="37" customFormat="1" ht="33" customHeight="1" x14ac:dyDescent="0.25">
      <c r="A254" s="16" t="s">
        <v>673</v>
      </c>
      <c r="B254" s="2" t="s">
        <v>58</v>
      </c>
      <c r="C254" s="2">
        <v>0</v>
      </c>
      <c r="D254" s="2">
        <v>0</v>
      </c>
      <c r="E254" s="2">
        <v>1</v>
      </c>
      <c r="F254" s="2">
        <v>0</v>
      </c>
      <c r="G254" s="2">
        <v>0</v>
      </c>
      <c r="H254" s="2">
        <v>1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0.42</v>
      </c>
      <c r="Q254" s="41" t="s">
        <v>191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17"/>
      <c r="AG254" s="2">
        <f>(C254*$P254)+(R254*$AE254)</f>
        <v>0</v>
      </c>
      <c r="AH254" s="2">
        <f t="shared" ref="AH254" si="1659">(D254*$P254)+(S254*$AE254)</f>
        <v>0</v>
      </c>
      <c r="AI254" s="2">
        <f t="shared" ref="AI254" si="1660">(E254*$P254)+(T254*$AE254)</f>
        <v>0.42</v>
      </c>
      <c r="AJ254" s="2">
        <f t="shared" ref="AJ254" si="1661">(F254*$P254)+(U254*$AE254)</f>
        <v>0</v>
      </c>
      <c r="AK254" s="2">
        <f t="shared" ref="AK254" si="1662">(G254*$P254)+(V254*$AE254)</f>
        <v>0</v>
      </c>
      <c r="AL254" s="2">
        <f t="shared" ref="AL254" si="1663">(H254*$P254)+(W254*$AE254)</f>
        <v>0.42</v>
      </c>
      <c r="AM254" s="2">
        <f t="shared" ref="AM254" si="1664">(I254*$P254)+(X254*$AE254)</f>
        <v>0</v>
      </c>
      <c r="AN254" s="2">
        <f t="shared" ref="AN254" si="1665">(J254*$P254)+(Y254*$AE254)</f>
        <v>0</v>
      </c>
      <c r="AO254" s="2">
        <f t="shared" ref="AO254" si="1666">(K254*$P254)+(Z254*$AE254)</f>
        <v>0</v>
      </c>
      <c r="AP254" s="2">
        <f t="shared" ref="AP254" si="1667">(L254*$P254)+(AA254*$AE254)</f>
        <v>0</v>
      </c>
      <c r="AQ254" s="2">
        <f t="shared" ref="AQ254" si="1668">(M254*$P254)+(AB254*$AE254)</f>
        <v>0</v>
      </c>
      <c r="AR254" s="2">
        <f t="shared" ref="AR254" si="1669">(N254*$P254)+(AC254*$AE254)</f>
        <v>0</v>
      </c>
      <c r="AS254" s="21">
        <f t="shared" ref="AS254" si="1670">(O254*$P254)+(AD254*$AE254)</f>
        <v>0</v>
      </c>
      <c r="AT254" s="34">
        <f t="shared" ref="AT254" si="1671">P254+AE254</f>
        <v>0.42</v>
      </c>
      <c r="AU254" s="35">
        <f t="shared" ref="AU254" si="1672">AT254*100</f>
        <v>42</v>
      </c>
      <c r="AV254" s="38" t="s">
        <v>674</v>
      </c>
    </row>
    <row r="255" spans="1:48" s="37" customFormat="1" ht="33" customHeight="1" x14ac:dyDescent="0.25">
      <c r="A255" s="16" t="s">
        <v>80</v>
      </c>
      <c r="B255" s="2" t="s">
        <v>105</v>
      </c>
      <c r="C255" s="2">
        <v>19</v>
      </c>
      <c r="D255" s="2">
        <v>17</v>
      </c>
      <c r="E255" s="2">
        <v>3</v>
      </c>
      <c r="F255" s="2">
        <v>3</v>
      </c>
      <c r="G255" s="2">
        <v>0</v>
      </c>
      <c r="H255" s="2">
        <v>2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17">
        <v>0.23</v>
      </c>
      <c r="Q255" s="41" t="s">
        <v>191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17">
        <v>0</v>
      </c>
      <c r="AF255" s="17"/>
      <c r="AG255" s="2">
        <f>(C255*$P255)+(R255*$AE255)</f>
        <v>4.37</v>
      </c>
      <c r="AH255" s="2">
        <f t="shared" ref="AH255:AS255" si="1673">(D255*$P255)+(S255*$AE255)</f>
        <v>3.91</v>
      </c>
      <c r="AI255" s="2">
        <f t="shared" si="1673"/>
        <v>0.69000000000000006</v>
      </c>
      <c r="AJ255" s="2">
        <f t="shared" si="1673"/>
        <v>0.69000000000000006</v>
      </c>
      <c r="AK255" s="2">
        <f t="shared" si="1673"/>
        <v>0</v>
      </c>
      <c r="AL255" s="2">
        <f t="shared" si="1673"/>
        <v>0.46</v>
      </c>
      <c r="AM255" s="2">
        <f t="shared" si="1673"/>
        <v>0</v>
      </c>
      <c r="AN255" s="2">
        <f t="shared" si="1673"/>
        <v>0</v>
      </c>
      <c r="AO255" s="2">
        <f t="shared" si="1673"/>
        <v>0</v>
      </c>
      <c r="AP255" s="2">
        <f t="shared" si="1673"/>
        <v>0</v>
      </c>
      <c r="AQ255" s="2">
        <f t="shared" si="1673"/>
        <v>0</v>
      </c>
      <c r="AR255" s="2">
        <f t="shared" si="1673"/>
        <v>0</v>
      </c>
      <c r="AS255" s="21">
        <f t="shared" si="1673"/>
        <v>0</v>
      </c>
      <c r="AT255" s="34">
        <f t="shared" si="1308"/>
        <v>0.23</v>
      </c>
      <c r="AU255" s="35">
        <f>AT255*100</f>
        <v>23</v>
      </c>
      <c r="AV255" s="39" t="s">
        <v>191</v>
      </c>
    </row>
    <row r="256" spans="1:48" s="37" customFormat="1" ht="33" customHeight="1" x14ac:dyDescent="0.25">
      <c r="A256" s="16" t="s">
        <v>335</v>
      </c>
      <c r="B256" s="2" t="s">
        <v>126</v>
      </c>
      <c r="C256" s="2">
        <v>4</v>
      </c>
      <c r="D256" s="2">
        <v>8</v>
      </c>
      <c r="E256" s="2">
        <v>0</v>
      </c>
      <c r="F256" s="2">
        <v>2</v>
      </c>
      <c r="G256" s="2">
        <v>4</v>
      </c>
      <c r="H256" s="2">
        <v>0</v>
      </c>
      <c r="I256" s="2">
        <v>0</v>
      </c>
      <c r="J256" s="2">
        <v>0</v>
      </c>
      <c r="K256" s="2">
        <v>0</v>
      </c>
      <c r="L256" s="2">
        <v>1</v>
      </c>
      <c r="M256" s="2">
        <v>0</v>
      </c>
      <c r="N256" s="2">
        <v>1</v>
      </c>
      <c r="O256" s="2">
        <v>0</v>
      </c>
      <c r="P256" s="17">
        <v>0.67</v>
      </c>
      <c r="Q256" s="2" t="s">
        <v>33</v>
      </c>
      <c r="R256" s="2">
        <v>21</v>
      </c>
      <c r="S256" s="2">
        <v>22</v>
      </c>
      <c r="T256" s="2">
        <v>4</v>
      </c>
      <c r="U256" s="2">
        <v>1</v>
      </c>
      <c r="V256" s="2">
        <v>0</v>
      </c>
      <c r="W256" s="2">
        <v>1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17">
        <v>0.08</v>
      </c>
      <c r="AF256" s="17"/>
      <c r="AG256" s="2">
        <f t="shared" ref="AG256:AH258" si="1674">(C256*$P256)+(R256*$AE256)</f>
        <v>4.3600000000000003</v>
      </c>
      <c r="AH256" s="2">
        <f t="shared" ref="AH256" si="1675">(D256*$P256)+(S256*$AE256)</f>
        <v>7.12</v>
      </c>
      <c r="AI256" s="2">
        <f t="shared" ref="AI256:AI258" si="1676">(E256*$P256)+(T256*$AE256)</f>
        <v>0.32</v>
      </c>
      <c r="AJ256" s="2">
        <f t="shared" ref="AJ256:AJ258" si="1677">(F256*$P256)+(U256*$AE256)</f>
        <v>1.4200000000000002</v>
      </c>
      <c r="AK256" s="2">
        <f t="shared" ref="AK256:AK258" si="1678">(G256*$P256)+(V256*$AE256)</f>
        <v>2.68</v>
      </c>
      <c r="AL256" s="2">
        <f t="shared" ref="AL256:AL258" si="1679">(H256*$P256)+(W256*$AE256)</f>
        <v>0.08</v>
      </c>
      <c r="AM256" s="2">
        <f t="shared" ref="AM256:AM258" si="1680">(I256*$P256)+(X256*$AE256)</f>
        <v>0</v>
      </c>
      <c r="AN256" s="2">
        <f t="shared" ref="AN256:AN258" si="1681">(J256*$P256)+(Y256*$AE256)</f>
        <v>0</v>
      </c>
      <c r="AO256" s="2">
        <f t="shared" ref="AO256:AO258" si="1682">(K256*$P256)+(Z256*$AE256)</f>
        <v>0</v>
      </c>
      <c r="AP256" s="2">
        <f t="shared" ref="AP256:AP258" si="1683">(L256*$P256)+(AA256*$AE256)</f>
        <v>0.67</v>
      </c>
      <c r="AQ256" s="2">
        <f t="shared" ref="AQ256:AQ258" si="1684">(M256*$P256)+(AB256*$AE256)</f>
        <v>0</v>
      </c>
      <c r="AR256" s="2">
        <f t="shared" ref="AR256:AR258" si="1685">(N256*$P256)+(AC256*$AE256)</f>
        <v>0.67</v>
      </c>
      <c r="AS256" s="21">
        <f t="shared" ref="AS256:AS258" si="1686">(O256*$P256)+(AD256*$AE256)</f>
        <v>0</v>
      </c>
      <c r="AT256" s="34">
        <f t="shared" si="1308"/>
        <v>0.75</v>
      </c>
      <c r="AU256" s="35">
        <f>AT256*100</f>
        <v>75</v>
      </c>
      <c r="AV256" s="39" t="s">
        <v>423</v>
      </c>
    </row>
    <row r="257" spans="1:48" s="37" customFormat="1" ht="33" customHeight="1" x14ac:dyDescent="0.25">
      <c r="A257" s="16" t="s">
        <v>448</v>
      </c>
      <c r="B257" s="2" t="s">
        <v>177</v>
      </c>
      <c r="C257" s="2">
        <v>23</v>
      </c>
      <c r="D257" s="2">
        <v>19</v>
      </c>
      <c r="E257" s="2">
        <v>3</v>
      </c>
      <c r="F257" s="2">
        <v>1</v>
      </c>
      <c r="G257" s="2">
        <v>0</v>
      </c>
      <c r="H257" s="2">
        <v>1</v>
      </c>
      <c r="I257" s="2">
        <v>0</v>
      </c>
      <c r="J257" s="2">
        <v>3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17">
        <v>0.03</v>
      </c>
      <c r="Q257" s="41" t="s">
        <v>191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17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1"/>
      <c r="AT257" s="34">
        <f t="shared" si="1308"/>
        <v>0.03</v>
      </c>
      <c r="AU257" s="35">
        <f>AT257*100</f>
        <v>3</v>
      </c>
      <c r="AV257" s="39" t="s">
        <v>296</v>
      </c>
    </row>
    <row r="258" spans="1:48" s="37" customFormat="1" ht="33" customHeight="1" x14ac:dyDescent="0.25">
      <c r="A258" s="16" t="s">
        <v>90</v>
      </c>
      <c r="B258" s="5" t="s">
        <v>122</v>
      </c>
      <c r="C258" s="5">
        <v>5</v>
      </c>
      <c r="D258" s="5">
        <v>12</v>
      </c>
      <c r="E258" s="5">
        <v>3</v>
      </c>
      <c r="F258" s="5">
        <v>1</v>
      </c>
      <c r="G258" s="5">
        <v>2</v>
      </c>
      <c r="H258" s="5">
        <v>0</v>
      </c>
      <c r="I258" s="5">
        <v>0</v>
      </c>
      <c r="J258" s="5">
        <v>0</v>
      </c>
      <c r="K258" s="5">
        <v>1</v>
      </c>
      <c r="L258" s="5">
        <v>0</v>
      </c>
      <c r="M258" s="5">
        <v>0</v>
      </c>
      <c r="N258" s="5">
        <v>0</v>
      </c>
      <c r="O258" s="5">
        <v>0</v>
      </c>
      <c r="P258" s="17">
        <v>0.37</v>
      </c>
      <c r="Q258" s="41" t="s">
        <v>191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17"/>
      <c r="AG258" s="2">
        <f t="shared" si="1674"/>
        <v>1.85</v>
      </c>
      <c r="AH258" s="2">
        <f t="shared" si="1674"/>
        <v>4.4399999999999995</v>
      </c>
      <c r="AI258" s="2">
        <f t="shared" si="1676"/>
        <v>1.1099999999999999</v>
      </c>
      <c r="AJ258" s="2">
        <f t="shared" si="1677"/>
        <v>0.37</v>
      </c>
      <c r="AK258" s="2">
        <f t="shared" si="1678"/>
        <v>0.74</v>
      </c>
      <c r="AL258" s="2">
        <f t="shared" si="1679"/>
        <v>0</v>
      </c>
      <c r="AM258" s="2">
        <f t="shared" si="1680"/>
        <v>0</v>
      </c>
      <c r="AN258" s="2">
        <f t="shared" si="1681"/>
        <v>0</v>
      </c>
      <c r="AO258" s="2">
        <f t="shared" si="1682"/>
        <v>0.37</v>
      </c>
      <c r="AP258" s="2">
        <f t="shared" si="1683"/>
        <v>0</v>
      </c>
      <c r="AQ258" s="2">
        <f t="shared" si="1684"/>
        <v>0</v>
      </c>
      <c r="AR258" s="2">
        <f t="shared" si="1685"/>
        <v>0</v>
      </c>
      <c r="AS258" s="21">
        <f t="shared" si="1686"/>
        <v>0</v>
      </c>
      <c r="AT258" s="34">
        <f t="shared" si="1308"/>
        <v>0.37</v>
      </c>
      <c r="AU258" s="35">
        <f t="shared" si="1629"/>
        <v>37</v>
      </c>
      <c r="AV258" s="38" t="s">
        <v>30</v>
      </c>
    </row>
    <row r="259" spans="1:48" s="37" customFormat="1" ht="33" customHeight="1" x14ac:dyDescent="0.25">
      <c r="A259" s="16" t="s">
        <v>336</v>
      </c>
      <c r="B259" s="5" t="s">
        <v>122</v>
      </c>
      <c r="C259" s="5">
        <v>5</v>
      </c>
      <c r="D259" s="5">
        <v>12</v>
      </c>
      <c r="E259" s="5">
        <v>3</v>
      </c>
      <c r="F259" s="5">
        <v>1</v>
      </c>
      <c r="G259" s="5">
        <v>2</v>
      </c>
      <c r="H259" s="5">
        <v>0</v>
      </c>
      <c r="I259" s="5">
        <v>0</v>
      </c>
      <c r="J259" s="5">
        <v>0</v>
      </c>
      <c r="K259" s="5">
        <v>1</v>
      </c>
      <c r="L259" s="5">
        <v>0</v>
      </c>
      <c r="M259" s="5">
        <v>0</v>
      </c>
      <c r="N259" s="5">
        <v>0</v>
      </c>
      <c r="O259" s="5">
        <v>0</v>
      </c>
      <c r="P259" s="17">
        <v>0.4</v>
      </c>
      <c r="Q259" s="41" t="s">
        <v>191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17"/>
      <c r="AG259" s="2">
        <f t="shared" ref="AG259:AG261" si="1687">(C259*$P259)+(R259*$AE259)</f>
        <v>2</v>
      </c>
      <c r="AH259" s="2">
        <f t="shared" ref="AH259:AH261" si="1688">(D259*$P259)+(S259*$AE259)</f>
        <v>4.8000000000000007</v>
      </c>
      <c r="AI259" s="2">
        <f t="shared" ref="AI259:AI261" si="1689">(E259*$P259)+(T259*$AE259)</f>
        <v>1.2000000000000002</v>
      </c>
      <c r="AJ259" s="2">
        <f t="shared" ref="AJ259:AJ261" si="1690">(F259*$P259)+(U259*$AE259)</f>
        <v>0.4</v>
      </c>
      <c r="AK259" s="2">
        <f t="shared" ref="AK259:AK261" si="1691">(G259*$P259)+(V259*$AE259)</f>
        <v>0.8</v>
      </c>
      <c r="AL259" s="2">
        <f t="shared" ref="AL259:AL261" si="1692">(H259*$P259)+(W259*$AE259)</f>
        <v>0</v>
      </c>
      <c r="AM259" s="2">
        <f t="shared" ref="AM259:AM261" si="1693">(I259*$P259)+(X259*$AE259)</f>
        <v>0</v>
      </c>
      <c r="AN259" s="2">
        <f t="shared" ref="AN259:AN261" si="1694">(J259*$P259)+(Y259*$AE259)</f>
        <v>0</v>
      </c>
      <c r="AO259" s="2">
        <f t="shared" ref="AO259:AO261" si="1695">(K259*$P259)+(Z259*$AE259)</f>
        <v>0.4</v>
      </c>
      <c r="AP259" s="2">
        <f t="shared" ref="AP259:AP261" si="1696">(L259*$P259)+(AA259*$AE259)</f>
        <v>0</v>
      </c>
      <c r="AQ259" s="2">
        <f t="shared" ref="AQ259:AQ261" si="1697">(M259*$P259)+(AB259*$AE259)</f>
        <v>0</v>
      </c>
      <c r="AR259" s="2">
        <f t="shared" ref="AR259:AR261" si="1698">(N259*$P259)+(AC259*$AE259)</f>
        <v>0</v>
      </c>
      <c r="AS259" s="21">
        <f t="shared" ref="AS259:AS261" si="1699">(O259*$P259)+(AD259*$AE259)</f>
        <v>0</v>
      </c>
      <c r="AT259" s="34">
        <f t="shared" si="1308"/>
        <v>0.4</v>
      </c>
      <c r="AU259" s="35">
        <f t="shared" ref="AU259:AU260" si="1700">AT259*100</f>
        <v>40</v>
      </c>
      <c r="AV259" s="38" t="s">
        <v>38</v>
      </c>
    </row>
    <row r="260" spans="1:48" s="37" customFormat="1" ht="33" customHeight="1" x14ac:dyDescent="0.25">
      <c r="A260" s="16" t="s">
        <v>747</v>
      </c>
      <c r="B260" s="5" t="s">
        <v>58</v>
      </c>
      <c r="C260" s="5">
        <v>0</v>
      </c>
      <c r="D260" s="5">
        <v>0</v>
      </c>
      <c r="E260" s="5">
        <v>1</v>
      </c>
      <c r="F260" s="5">
        <v>0</v>
      </c>
      <c r="G260" s="5">
        <v>0</v>
      </c>
      <c r="H260" s="5">
        <v>1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17">
        <v>0.25</v>
      </c>
      <c r="Q260" s="5" t="s">
        <v>183</v>
      </c>
      <c r="R260" s="2">
        <v>23</v>
      </c>
      <c r="S260" s="2">
        <v>22</v>
      </c>
      <c r="T260" s="2">
        <v>4</v>
      </c>
      <c r="U260" s="2">
        <v>1</v>
      </c>
      <c r="V260" s="2">
        <v>0</v>
      </c>
      <c r="W260" s="2">
        <v>1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0.1</v>
      </c>
      <c r="AF260" s="17"/>
      <c r="AG260" s="2">
        <f t="shared" si="1687"/>
        <v>2.3000000000000003</v>
      </c>
      <c r="AH260" s="2">
        <f t="shared" si="1688"/>
        <v>2.2000000000000002</v>
      </c>
      <c r="AI260" s="2">
        <f t="shared" si="1689"/>
        <v>0.65</v>
      </c>
      <c r="AJ260" s="2">
        <f t="shared" si="1690"/>
        <v>0.1</v>
      </c>
      <c r="AK260" s="2">
        <f t="shared" si="1691"/>
        <v>0</v>
      </c>
      <c r="AL260" s="2">
        <f t="shared" si="1692"/>
        <v>0.35</v>
      </c>
      <c r="AM260" s="2">
        <f t="shared" si="1693"/>
        <v>0</v>
      </c>
      <c r="AN260" s="2">
        <f t="shared" si="1694"/>
        <v>0</v>
      </c>
      <c r="AO260" s="2">
        <f t="shared" si="1695"/>
        <v>0</v>
      </c>
      <c r="AP260" s="2">
        <f t="shared" si="1696"/>
        <v>0</v>
      </c>
      <c r="AQ260" s="2">
        <f t="shared" si="1697"/>
        <v>0</v>
      </c>
      <c r="AR260" s="2">
        <f t="shared" si="1698"/>
        <v>0</v>
      </c>
      <c r="AS260" s="21">
        <f t="shared" si="1699"/>
        <v>0</v>
      </c>
      <c r="AT260" s="34">
        <f t="shared" si="1308"/>
        <v>0.35</v>
      </c>
      <c r="AU260" s="35">
        <f t="shared" si="1700"/>
        <v>35</v>
      </c>
      <c r="AV260" s="39" t="s">
        <v>191</v>
      </c>
    </row>
    <row r="261" spans="1:48" s="37" customFormat="1" ht="33" customHeight="1" x14ac:dyDescent="0.25">
      <c r="A261" s="16" t="s">
        <v>150</v>
      </c>
      <c r="B261" s="2" t="s">
        <v>112</v>
      </c>
      <c r="C261" s="2">
        <v>9</v>
      </c>
      <c r="D261" s="2">
        <v>4</v>
      </c>
      <c r="E261" s="2">
        <v>2</v>
      </c>
      <c r="F261" s="2">
        <v>1</v>
      </c>
      <c r="G261" s="2">
        <v>1</v>
      </c>
      <c r="H261" s="2">
        <v>3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17">
        <v>0.4</v>
      </c>
      <c r="Q261" s="41" t="s">
        <v>191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17"/>
      <c r="AG261" s="2">
        <f t="shared" si="1687"/>
        <v>3.6</v>
      </c>
      <c r="AH261" s="2">
        <f t="shared" si="1688"/>
        <v>1.6</v>
      </c>
      <c r="AI261" s="2">
        <f t="shared" si="1689"/>
        <v>0.8</v>
      </c>
      <c r="AJ261" s="2">
        <f t="shared" si="1690"/>
        <v>0.4</v>
      </c>
      <c r="AK261" s="2">
        <f t="shared" si="1691"/>
        <v>0.4</v>
      </c>
      <c r="AL261" s="2">
        <f t="shared" si="1692"/>
        <v>1.2000000000000002</v>
      </c>
      <c r="AM261" s="2">
        <f t="shared" si="1693"/>
        <v>0</v>
      </c>
      <c r="AN261" s="2">
        <f t="shared" si="1694"/>
        <v>0</v>
      </c>
      <c r="AO261" s="2">
        <f t="shared" si="1695"/>
        <v>0</v>
      </c>
      <c r="AP261" s="2">
        <f t="shared" si="1696"/>
        <v>0</v>
      </c>
      <c r="AQ261" s="2">
        <f t="shared" si="1697"/>
        <v>0</v>
      </c>
      <c r="AR261" s="2">
        <f t="shared" si="1698"/>
        <v>0</v>
      </c>
      <c r="AS261" s="2">
        <f t="shared" si="1699"/>
        <v>0</v>
      </c>
      <c r="AT261" s="34">
        <f t="shared" si="1308"/>
        <v>0.4</v>
      </c>
      <c r="AU261" s="35">
        <f t="shared" si="1629"/>
        <v>40</v>
      </c>
      <c r="AV261" s="39" t="s">
        <v>191</v>
      </c>
    </row>
    <row r="262" spans="1:48" s="37" customFormat="1" ht="33" customHeight="1" x14ac:dyDescent="0.25">
      <c r="A262" s="16" t="s">
        <v>675</v>
      </c>
      <c r="B262" s="5" t="s">
        <v>676</v>
      </c>
      <c r="C262" s="2">
        <v>13</v>
      </c>
      <c r="D262" s="2">
        <v>15</v>
      </c>
      <c r="E262" s="2">
        <v>7</v>
      </c>
      <c r="F262" s="2">
        <v>6</v>
      </c>
      <c r="G262" s="2">
        <v>1</v>
      </c>
      <c r="H262" s="2">
        <v>1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17">
        <v>0.75</v>
      </c>
      <c r="Q262" s="41" t="s">
        <v>191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17"/>
      <c r="AG262" s="2">
        <f t="shared" ref="AG262:AS263" si="1701">(C262*$P262)+(R262*$AE262)</f>
        <v>9.75</v>
      </c>
      <c r="AH262" s="2">
        <f t="shared" si="1701"/>
        <v>11.25</v>
      </c>
      <c r="AI262" s="2">
        <f t="shared" si="1701"/>
        <v>5.25</v>
      </c>
      <c r="AJ262" s="2">
        <f t="shared" si="1701"/>
        <v>4.5</v>
      </c>
      <c r="AK262" s="2">
        <f t="shared" si="1701"/>
        <v>0.75</v>
      </c>
      <c r="AL262" s="2">
        <f t="shared" si="1701"/>
        <v>0.75</v>
      </c>
      <c r="AM262" s="2">
        <f t="shared" si="1701"/>
        <v>0</v>
      </c>
      <c r="AN262" s="2">
        <f t="shared" si="1701"/>
        <v>0</v>
      </c>
      <c r="AO262" s="2">
        <f t="shared" si="1701"/>
        <v>0</v>
      </c>
      <c r="AP262" s="2">
        <f t="shared" si="1701"/>
        <v>0</v>
      </c>
      <c r="AQ262" s="2">
        <f t="shared" si="1701"/>
        <v>0</v>
      </c>
      <c r="AR262" s="2">
        <f t="shared" si="1701"/>
        <v>0</v>
      </c>
      <c r="AS262" s="21">
        <f t="shared" si="1701"/>
        <v>0</v>
      </c>
      <c r="AT262" s="34">
        <f t="shared" si="1308"/>
        <v>0.75</v>
      </c>
      <c r="AU262" s="35">
        <f t="shared" si="1629"/>
        <v>75</v>
      </c>
      <c r="AV262" s="38" t="s">
        <v>677</v>
      </c>
    </row>
    <row r="263" spans="1:48" s="37" customFormat="1" ht="33" customHeight="1" x14ac:dyDescent="0.25">
      <c r="A263" s="16" t="s">
        <v>749</v>
      </c>
      <c r="B263" s="2" t="s">
        <v>179</v>
      </c>
      <c r="C263" s="2">
        <v>11</v>
      </c>
      <c r="D263" s="2">
        <v>18</v>
      </c>
      <c r="E263" s="2">
        <v>2</v>
      </c>
      <c r="F263" s="2">
        <v>4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17">
        <v>0.5</v>
      </c>
      <c r="Q263" s="41" t="s">
        <v>191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17"/>
      <c r="AG263" s="2">
        <f t="shared" si="1701"/>
        <v>5.5</v>
      </c>
      <c r="AH263" s="2">
        <f t="shared" si="1701"/>
        <v>9</v>
      </c>
      <c r="AI263" s="2">
        <f t="shared" si="1701"/>
        <v>1</v>
      </c>
      <c r="AJ263" s="2">
        <f t="shared" si="1701"/>
        <v>2</v>
      </c>
      <c r="AK263" s="2">
        <f t="shared" si="1701"/>
        <v>0</v>
      </c>
      <c r="AL263" s="2">
        <f t="shared" si="1701"/>
        <v>0</v>
      </c>
      <c r="AM263" s="2">
        <f t="shared" si="1701"/>
        <v>0</v>
      </c>
      <c r="AN263" s="2">
        <f t="shared" si="1701"/>
        <v>0</v>
      </c>
      <c r="AO263" s="2">
        <f t="shared" si="1701"/>
        <v>0</v>
      </c>
      <c r="AP263" s="2">
        <f t="shared" si="1701"/>
        <v>0</v>
      </c>
      <c r="AQ263" s="2">
        <f t="shared" si="1701"/>
        <v>0</v>
      </c>
      <c r="AR263" s="2">
        <f t="shared" si="1701"/>
        <v>0</v>
      </c>
      <c r="AS263" s="21">
        <f t="shared" si="1701"/>
        <v>0</v>
      </c>
      <c r="AT263" s="34">
        <f t="shared" si="1308"/>
        <v>0.5</v>
      </c>
      <c r="AU263" s="35">
        <f t="shared" si="1629"/>
        <v>50</v>
      </c>
      <c r="AV263" s="39" t="s">
        <v>191</v>
      </c>
    </row>
    <row r="264" spans="1:48" s="37" customFormat="1" ht="33" customHeight="1" x14ac:dyDescent="0.25">
      <c r="A264" s="16" t="s">
        <v>750</v>
      </c>
      <c r="B264" s="2" t="s">
        <v>748</v>
      </c>
      <c r="C264" s="2">
        <v>11</v>
      </c>
      <c r="D264" s="2">
        <v>18</v>
      </c>
      <c r="E264" s="2">
        <v>2</v>
      </c>
      <c r="F264" s="2">
        <v>4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17">
        <v>0.7</v>
      </c>
      <c r="Q264" s="41" t="s">
        <v>191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17"/>
      <c r="AG264" s="2">
        <f t="shared" ref="AG264" si="1702">(C264*$P264)+(R264*$AE264)</f>
        <v>7.6999999999999993</v>
      </c>
      <c r="AH264" s="2">
        <f t="shared" ref="AH264" si="1703">(D264*$P264)+(S264*$AE264)</f>
        <v>12.6</v>
      </c>
      <c r="AI264" s="2">
        <f t="shared" ref="AI264" si="1704">(E264*$P264)+(T264*$AE264)</f>
        <v>1.4</v>
      </c>
      <c r="AJ264" s="2">
        <f t="shared" ref="AJ264" si="1705">(F264*$P264)+(U264*$AE264)</f>
        <v>2.8</v>
      </c>
      <c r="AK264" s="2">
        <f t="shared" ref="AK264" si="1706">(G264*$P264)+(V264*$AE264)</f>
        <v>0</v>
      </c>
      <c r="AL264" s="2">
        <f t="shared" ref="AL264" si="1707">(H264*$P264)+(W264*$AE264)</f>
        <v>0</v>
      </c>
      <c r="AM264" s="2">
        <f t="shared" ref="AM264" si="1708">(I264*$P264)+(X264*$AE264)</f>
        <v>0</v>
      </c>
      <c r="AN264" s="2">
        <f t="shared" ref="AN264" si="1709">(J264*$P264)+(Y264*$AE264)</f>
        <v>0</v>
      </c>
      <c r="AO264" s="2">
        <f t="shared" ref="AO264" si="1710">(K264*$P264)+(Z264*$AE264)</f>
        <v>0</v>
      </c>
      <c r="AP264" s="2">
        <f t="shared" ref="AP264" si="1711">(L264*$P264)+(AA264*$AE264)</f>
        <v>0</v>
      </c>
      <c r="AQ264" s="2">
        <f t="shared" ref="AQ264" si="1712">(M264*$P264)+(AB264*$AE264)</f>
        <v>0</v>
      </c>
      <c r="AR264" s="2">
        <f t="shared" ref="AR264" si="1713">(N264*$P264)+(AC264*$AE264)</f>
        <v>0</v>
      </c>
      <c r="AS264" s="21">
        <f t="shared" ref="AS264" si="1714">(O264*$P264)+(AD264*$AE264)</f>
        <v>0</v>
      </c>
      <c r="AT264" s="34">
        <f t="shared" ref="AT264" si="1715">P264+AE264</f>
        <v>0.7</v>
      </c>
      <c r="AU264" s="35">
        <f t="shared" ref="AU264" si="1716">AT264*100</f>
        <v>70</v>
      </c>
      <c r="AV264" s="39" t="s">
        <v>191</v>
      </c>
    </row>
    <row r="265" spans="1:48" s="37" customFormat="1" ht="33" customHeight="1" x14ac:dyDescent="0.25">
      <c r="A265" s="16" t="s">
        <v>337</v>
      </c>
      <c r="B265" s="2" t="s">
        <v>120</v>
      </c>
      <c r="C265" s="2">
        <v>6</v>
      </c>
      <c r="D265" s="2">
        <v>17</v>
      </c>
      <c r="E265" s="2">
        <v>5</v>
      </c>
      <c r="F265" s="2">
        <v>2</v>
      </c>
      <c r="G265" s="2">
        <v>0</v>
      </c>
      <c r="H265" s="2">
        <v>0</v>
      </c>
      <c r="I265" s="2">
        <v>0</v>
      </c>
      <c r="J265" s="2">
        <v>0</v>
      </c>
      <c r="K265" s="2">
        <v>1</v>
      </c>
      <c r="L265" s="2">
        <v>0</v>
      </c>
      <c r="M265" s="2">
        <v>0</v>
      </c>
      <c r="N265" s="2">
        <v>0</v>
      </c>
      <c r="O265" s="2">
        <v>0</v>
      </c>
      <c r="P265" s="17">
        <v>0.28999999999999998</v>
      </c>
      <c r="Q265" s="41" t="s">
        <v>191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17"/>
      <c r="AG265" s="2">
        <f t="shared" ref="AG265" si="1717">(C265*$P265)+(R265*$AE265)</f>
        <v>1.7399999999999998</v>
      </c>
      <c r="AH265" s="2">
        <f t="shared" ref="AH265" si="1718">(D265*$P265)+(S265*$AE265)</f>
        <v>4.93</v>
      </c>
      <c r="AI265" s="2">
        <f t="shared" ref="AI265" si="1719">(E265*$P265)+(T265*$AE265)</f>
        <v>1.45</v>
      </c>
      <c r="AJ265" s="2">
        <f t="shared" ref="AJ265" si="1720">(F265*$P265)+(U265*$AE265)</f>
        <v>0.57999999999999996</v>
      </c>
      <c r="AK265" s="2">
        <f t="shared" ref="AK265" si="1721">(G265*$P265)+(V265*$AE265)</f>
        <v>0</v>
      </c>
      <c r="AL265" s="2">
        <f t="shared" ref="AL265" si="1722">(H265*$P265)+(W265*$AE265)</f>
        <v>0</v>
      </c>
      <c r="AM265" s="2">
        <f t="shared" ref="AM265" si="1723">(I265*$P265)+(X265*$AE265)</f>
        <v>0</v>
      </c>
      <c r="AN265" s="2">
        <f t="shared" ref="AN265" si="1724">(J265*$P265)+(Y265*$AE265)</f>
        <v>0</v>
      </c>
      <c r="AO265" s="2">
        <f t="shared" ref="AO265" si="1725">(K265*$P265)+(Z265*$AE265)</f>
        <v>0.28999999999999998</v>
      </c>
      <c r="AP265" s="2">
        <f t="shared" ref="AP265" si="1726">(L265*$P265)+(AA265*$AE265)</f>
        <v>0</v>
      </c>
      <c r="AQ265" s="2">
        <f t="shared" ref="AQ265" si="1727">(M265*$P265)+(AB265*$AE265)</f>
        <v>0</v>
      </c>
      <c r="AR265" s="2">
        <f t="shared" ref="AR265" si="1728">(N265*$P265)+(AC265*$AE265)</f>
        <v>0</v>
      </c>
      <c r="AS265" s="21">
        <f t="shared" ref="AS265" si="1729">(O265*$P265)+(AD265*$AE265)</f>
        <v>0</v>
      </c>
      <c r="AT265" s="34">
        <f t="shared" si="1308"/>
        <v>0.28999999999999998</v>
      </c>
      <c r="AU265" s="35">
        <f t="shared" ref="AU265" si="1730">AT265*100</f>
        <v>28.999999999999996</v>
      </c>
      <c r="AV265" s="39" t="s">
        <v>411</v>
      </c>
    </row>
    <row r="266" spans="1:48" s="37" customFormat="1" ht="33" customHeight="1" x14ac:dyDescent="0.25">
      <c r="A266" s="16" t="s">
        <v>151</v>
      </c>
      <c r="B266" s="2" t="s">
        <v>180</v>
      </c>
      <c r="C266" s="2">
        <v>10</v>
      </c>
      <c r="D266" s="2">
        <v>11</v>
      </c>
      <c r="E266" s="2">
        <v>1</v>
      </c>
      <c r="F266" s="2">
        <v>5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17">
        <v>0.7</v>
      </c>
      <c r="Q266" s="32" t="s">
        <v>240</v>
      </c>
      <c r="R266" s="2">
        <v>18</v>
      </c>
      <c r="S266" s="2">
        <v>23</v>
      </c>
      <c r="T266" s="2">
        <v>3</v>
      </c>
      <c r="U266" s="2">
        <v>0</v>
      </c>
      <c r="V266" s="2">
        <v>1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17">
        <v>0.1</v>
      </c>
      <c r="AF266" s="17"/>
      <c r="AG266" s="2">
        <f t="shared" ref="AG266:AS267" si="1731">(C266*$P266)+(R266*$AE266)</f>
        <v>8.8000000000000007</v>
      </c>
      <c r="AH266" s="2">
        <f t="shared" si="1731"/>
        <v>10</v>
      </c>
      <c r="AI266" s="2">
        <f t="shared" si="1731"/>
        <v>1</v>
      </c>
      <c r="AJ266" s="2">
        <f t="shared" si="1731"/>
        <v>3.5</v>
      </c>
      <c r="AK266" s="2">
        <f t="shared" si="1731"/>
        <v>0.1</v>
      </c>
      <c r="AL266" s="2">
        <f t="shared" si="1731"/>
        <v>0</v>
      </c>
      <c r="AM266" s="2">
        <f t="shared" si="1731"/>
        <v>0</v>
      </c>
      <c r="AN266" s="2">
        <f t="shared" si="1731"/>
        <v>0</v>
      </c>
      <c r="AO266" s="2">
        <f t="shared" si="1731"/>
        <v>0</v>
      </c>
      <c r="AP266" s="2">
        <f t="shared" si="1731"/>
        <v>0</v>
      </c>
      <c r="AQ266" s="2">
        <f t="shared" si="1731"/>
        <v>0</v>
      </c>
      <c r="AR266" s="2">
        <f t="shared" si="1731"/>
        <v>0</v>
      </c>
      <c r="AS266" s="21">
        <f t="shared" si="1731"/>
        <v>0</v>
      </c>
      <c r="AT266" s="34">
        <f t="shared" si="1308"/>
        <v>0.79999999999999993</v>
      </c>
      <c r="AU266" s="35">
        <f t="shared" si="1629"/>
        <v>80</v>
      </c>
      <c r="AV266" s="39" t="s">
        <v>191</v>
      </c>
    </row>
    <row r="267" spans="1:48" s="37" customFormat="1" ht="33" customHeight="1" x14ac:dyDescent="0.25">
      <c r="A267" s="16" t="s">
        <v>91</v>
      </c>
      <c r="B267" s="2" t="s">
        <v>117</v>
      </c>
      <c r="C267" s="2">
        <v>9</v>
      </c>
      <c r="D267" s="2">
        <v>10</v>
      </c>
      <c r="E267" s="2">
        <v>2</v>
      </c>
      <c r="F267" s="2">
        <v>5</v>
      </c>
      <c r="G267" s="2">
        <v>0</v>
      </c>
      <c r="H267" s="2">
        <v>1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17">
        <v>0.17</v>
      </c>
      <c r="Q267" s="41" t="s">
        <v>191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17"/>
      <c r="AG267" s="2">
        <f t="shared" si="1731"/>
        <v>1.53</v>
      </c>
      <c r="AH267" s="2">
        <f t="shared" si="1731"/>
        <v>1.7000000000000002</v>
      </c>
      <c r="AI267" s="2">
        <f t="shared" si="1731"/>
        <v>0.34</v>
      </c>
      <c r="AJ267" s="2">
        <f t="shared" si="1731"/>
        <v>0.85000000000000009</v>
      </c>
      <c r="AK267" s="2">
        <f t="shared" si="1731"/>
        <v>0</v>
      </c>
      <c r="AL267" s="2">
        <f t="shared" si="1731"/>
        <v>0.17</v>
      </c>
      <c r="AM267" s="2">
        <f t="shared" si="1731"/>
        <v>0</v>
      </c>
      <c r="AN267" s="2">
        <f t="shared" si="1731"/>
        <v>0</v>
      </c>
      <c r="AO267" s="2">
        <f t="shared" si="1731"/>
        <v>0</v>
      </c>
      <c r="AP267" s="2">
        <f t="shared" si="1731"/>
        <v>0</v>
      </c>
      <c r="AQ267" s="2">
        <f t="shared" si="1731"/>
        <v>0</v>
      </c>
      <c r="AR267" s="2">
        <f t="shared" si="1731"/>
        <v>0</v>
      </c>
      <c r="AS267" s="21">
        <f t="shared" si="1731"/>
        <v>0</v>
      </c>
      <c r="AT267" s="34">
        <f t="shared" si="1308"/>
        <v>0.17</v>
      </c>
      <c r="AU267" s="35">
        <f t="shared" si="1629"/>
        <v>17</v>
      </c>
      <c r="AV267" s="38" t="s">
        <v>338</v>
      </c>
    </row>
    <row r="268" spans="1:48" s="37" customFormat="1" ht="33" customHeight="1" x14ac:dyDescent="0.25">
      <c r="A268" s="16" t="s">
        <v>678</v>
      </c>
      <c r="B268" s="2" t="s">
        <v>330</v>
      </c>
      <c r="C268" s="2">
        <v>0</v>
      </c>
      <c r="D268" s="2">
        <v>0</v>
      </c>
      <c r="E268" s="2">
        <v>0</v>
      </c>
      <c r="F268" s="2">
        <v>0</v>
      </c>
      <c r="G268" s="2">
        <v>8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17">
        <v>0.95</v>
      </c>
      <c r="Q268" s="41" t="s">
        <v>191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17"/>
      <c r="AG268" s="2">
        <f t="shared" ref="AG268" si="1732">(C268*$P268)+(R268*$AE268)</f>
        <v>0</v>
      </c>
      <c r="AH268" s="2">
        <f t="shared" ref="AH268" si="1733">(D268*$P268)+(S268*$AE268)</f>
        <v>0</v>
      </c>
      <c r="AI268" s="2">
        <f t="shared" ref="AI268" si="1734">(E268*$P268)+(T268*$AE268)</f>
        <v>0</v>
      </c>
      <c r="AJ268" s="2">
        <f t="shared" ref="AJ268" si="1735">(F268*$P268)+(U268*$AE268)</f>
        <v>0</v>
      </c>
      <c r="AK268" s="2">
        <f t="shared" ref="AK268" si="1736">(G268*$P268)+(V268*$AE268)</f>
        <v>7.6</v>
      </c>
      <c r="AL268" s="2">
        <f t="shared" ref="AL268" si="1737">(H268*$P268)+(W268*$AE268)</f>
        <v>0</v>
      </c>
      <c r="AM268" s="2">
        <f t="shared" ref="AM268" si="1738">(I268*$P268)+(X268*$AE268)</f>
        <v>0</v>
      </c>
      <c r="AN268" s="2">
        <f t="shared" ref="AN268" si="1739">(J268*$P268)+(Y268*$AE268)</f>
        <v>0</v>
      </c>
      <c r="AO268" s="2">
        <f t="shared" ref="AO268" si="1740">(K268*$P268)+(Z268*$AE268)</f>
        <v>0</v>
      </c>
      <c r="AP268" s="2">
        <f t="shared" ref="AP268" si="1741">(L268*$P268)+(AA268*$AE268)</f>
        <v>0</v>
      </c>
      <c r="AQ268" s="2">
        <f t="shared" ref="AQ268" si="1742">(M268*$P268)+(AB268*$AE268)</f>
        <v>0</v>
      </c>
      <c r="AR268" s="2">
        <f t="shared" ref="AR268" si="1743">(N268*$P268)+(AC268*$AE268)</f>
        <v>0</v>
      </c>
      <c r="AS268" s="21">
        <f t="shared" ref="AS268" si="1744">(O268*$P268)+(AD268*$AE268)</f>
        <v>0</v>
      </c>
      <c r="AT268" s="34">
        <f t="shared" ref="AT268" si="1745">P268+AE268</f>
        <v>0.95</v>
      </c>
      <c r="AU268" s="35">
        <f t="shared" ref="AU268" si="1746">AT268*100</f>
        <v>95</v>
      </c>
      <c r="AV268" s="39" t="s">
        <v>191</v>
      </c>
    </row>
    <row r="269" spans="1:48" s="37" customFormat="1" ht="33" customHeight="1" x14ac:dyDescent="0.25">
      <c r="A269" s="16" t="s">
        <v>241</v>
      </c>
      <c r="B269" s="32" t="s">
        <v>106</v>
      </c>
      <c r="C269" s="5">
        <v>9</v>
      </c>
      <c r="D269" s="5">
        <v>11</v>
      </c>
      <c r="E269" s="5">
        <v>3</v>
      </c>
      <c r="F269" s="5">
        <v>1</v>
      </c>
      <c r="G269" s="5">
        <v>1</v>
      </c>
      <c r="H269" s="5">
        <v>3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17">
        <v>1.2999999999999999E-2</v>
      </c>
      <c r="Q269" s="41" t="s">
        <v>191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17"/>
      <c r="AG269" s="2">
        <f t="shared" ref="AG269:AS269" si="1747">(C269*$P269)+(R269*$AE269)</f>
        <v>0.11699999999999999</v>
      </c>
      <c r="AH269" s="2">
        <f t="shared" si="1747"/>
        <v>0.14299999999999999</v>
      </c>
      <c r="AI269" s="2">
        <f t="shared" si="1747"/>
        <v>3.9E-2</v>
      </c>
      <c r="AJ269" s="2">
        <f t="shared" si="1747"/>
        <v>1.2999999999999999E-2</v>
      </c>
      <c r="AK269" s="2">
        <f t="shared" si="1747"/>
        <v>1.2999999999999999E-2</v>
      </c>
      <c r="AL269" s="2">
        <f t="shared" si="1747"/>
        <v>3.9E-2</v>
      </c>
      <c r="AM269" s="2">
        <f t="shared" si="1747"/>
        <v>0</v>
      </c>
      <c r="AN269" s="2">
        <f t="shared" si="1747"/>
        <v>0</v>
      </c>
      <c r="AO269" s="2">
        <f t="shared" si="1747"/>
        <v>0</v>
      </c>
      <c r="AP269" s="2">
        <f t="shared" si="1747"/>
        <v>0</v>
      </c>
      <c r="AQ269" s="2">
        <f t="shared" si="1747"/>
        <v>0</v>
      </c>
      <c r="AR269" s="2">
        <f t="shared" si="1747"/>
        <v>0</v>
      </c>
      <c r="AS269" s="21">
        <f t="shared" si="1747"/>
        <v>0</v>
      </c>
      <c r="AT269" s="34">
        <f t="shared" si="1308"/>
        <v>1.2999999999999999E-2</v>
      </c>
      <c r="AU269" s="35">
        <f t="shared" si="1629"/>
        <v>1.3</v>
      </c>
      <c r="AV269" s="39" t="s">
        <v>191</v>
      </c>
    </row>
    <row r="270" spans="1:48" s="37" customFormat="1" ht="33" customHeight="1" x14ac:dyDescent="0.25">
      <c r="A270" s="16" t="s">
        <v>549</v>
      </c>
      <c r="B270" s="32" t="s">
        <v>550</v>
      </c>
      <c r="C270" s="5">
        <v>12</v>
      </c>
      <c r="D270" s="5">
        <v>26</v>
      </c>
      <c r="E270" s="5">
        <v>1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17">
        <v>0.1</v>
      </c>
      <c r="Q270" s="41" t="s">
        <v>330</v>
      </c>
      <c r="R270" s="2">
        <v>0</v>
      </c>
      <c r="S270" s="2">
        <v>0</v>
      </c>
      <c r="T270" s="2">
        <v>0</v>
      </c>
      <c r="U270" s="2">
        <v>0</v>
      </c>
      <c r="V270" s="2">
        <v>8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0.1</v>
      </c>
      <c r="AF270" s="17"/>
      <c r="AG270" s="2">
        <f t="shared" ref="AG270" si="1748">(C270*$P270)+(R270*$AE270)</f>
        <v>1.2000000000000002</v>
      </c>
      <c r="AH270" s="2">
        <f t="shared" ref="AH270" si="1749">(D270*$P270)+(S270*$AE270)</f>
        <v>2.6</v>
      </c>
      <c r="AI270" s="2">
        <f t="shared" ref="AI270" si="1750">(E270*$P270)+(T270*$AE270)</f>
        <v>0.1</v>
      </c>
      <c r="AJ270" s="2">
        <f t="shared" ref="AJ270" si="1751">(F270*$P270)+(U270*$AE270)</f>
        <v>0</v>
      </c>
      <c r="AK270" s="2">
        <f t="shared" ref="AK270" si="1752">(G270*$P270)+(V270*$AE270)</f>
        <v>0.8</v>
      </c>
      <c r="AL270" s="2">
        <f t="shared" ref="AL270" si="1753">(H270*$P270)+(W270*$AE270)</f>
        <v>0</v>
      </c>
      <c r="AM270" s="2">
        <f t="shared" ref="AM270" si="1754">(I270*$P270)+(X270*$AE270)</f>
        <v>0</v>
      </c>
      <c r="AN270" s="2">
        <f t="shared" ref="AN270" si="1755">(J270*$P270)+(Y270*$AE270)</f>
        <v>0</v>
      </c>
      <c r="AO270" s="2">
        <f t="shared" ref="AO270" si="1756">(K270*$P270)+(Z270*$AE270)</f>
        <v>0</v>
      </c>
      <c r="AP270" s="2">
        <f t="shared" ref="AP270" si="1757">(L270*$P270)+(AA270*$AE270)</f>
        <v>0</v>
      </c>
      <c r="AQ270" s="2">
        <f t="shared" ref="AQ270" si="1758">(M270*$P270)+(AB270*$AE270)</f>
        <v>0</v>
      </c>
      <c r="AR270" s="2">
        <f t="shared" ref="AR270" si="1759">(N270*$P270)+(AC270*$AE270)</f>
        <v>0</v>
      </c>
      <c r="AS270" s="21">
        <f t="shared" ref="AS270" si="1760">(O270*$P270)+(AD270*$AE270)</f>
        <v>0</v>
      </c>
      <c r="AT270" s="34">
        <f t="shared" si="1308"/>
        <v>0.2</v>
      </c>
      <c r="AU270" s="35">
        <f t="shared" si="1629"/>
        <v>20</v>
      </c>
      <c r="AV270" s="39" t="s">
        <v>191</v>
      </c>
    </row>
    <row r="271" spans="1:48" s="37" customFormat="1" ht="33" customHeight="1" x14ac:dyDescent="0.25">
      <c r="A271" s="16" t="s">
        <v>53</v>
      </c>
      <c r="B271" s="2" t="s">
        <v>61</v>
      </c>
      <c r="C271" s="2">
        <v>18</v>
      </c>
      <c r="D271" s="2">
        <v>23</v>
      </c>
      <c r="E271" s="2">
        <v>3</v>
      </c>
      <c r="F271" s="2">
        <v>0</v>
      </c>
      <c r="G271" s="2">
        <v>1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17">
        <v>0.05</v>
      </c>
      <c r="Q271" s="2" t="s">
        <v>57</v>
      </c>
      <c r="R271" s="2">
        <v>12</v>
      </c>
      <c r="S271" s="2">
        <v>12</v>
      </c>
      <c r="T271" s="2">
        <v>0</v>
      </c>
      <c r="U271" s="2">
        <v>6</v>
      </c>
      <c r="V271" s="2">
        <v>16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1</v>
      </c>
      <c r="AD271" s="2">
        <v>0</v>
      </c>
      <c r="AE271" s="17">
        <v>0.7</v>
      </c>
      <c r="AF271" s="17"/>
      <c r="AG271" s="2">
        <f t="shared" ref="AG271:AS275" si="1761">(C271*$P271)+(R271*$AE271)</f>
        <v>9.2999999999999989</v>
      </c>
      <c r="AH271" s="2">
        <f t="shared" si="1761"/>
        <v>9.5499999999999989</v>
      </c>
      <c r="AI271" s="2">
        <f t="shared" si="1761"/>
        <v>0.15000000000000002</v>
      </c>
      <c r="AJ271" s="2">
        <f t="shared" si="1761"/>
        <v>4.1999999999999993</v>
      </c>
      <c r="AK271" s="2">
        <f t="shared" si="1761"/>
        <v>11.25</v>
      </c>
      <c r="AL271" s="2">
        <f t="shared" si="1761"/>
        <v>0</v>
      </c>
      <c r="AM271" s="2">
        <f t="shared" si="1761"/>
        <v>0</v>
      </c>
      <c r="AN271" s="2">
        <f t="shared" si="1761"/>
        <v>0</v>
      </c>
      <c r="AO271" s="2">
        <f t="shared" si="1761"/>
        <v>0</v>
      </c>
      <c r="AP271" s="2">
        <f t="shared" si="1761"/>
        <v>0</v>
      </c>
      <c r="AQ271" s="2">
        <f t="shared" si="1761"/>
        <v>0</v>
      </c>
      <c r="AR271" s="2">
        <f t="shared" si="1761"/>
        <v>0.7</v>
      </c>
      <c r="AS271" s="21">
        <f t="shared" si="1761"/>
        <v>0</v>
      </c>
      <c r="AT271" s="34">
        <f t="shared" si="1308"/>
        <v>0.75</v>
      </c>
      <c r="AU271" s="35">
        <f t="shared" si="1629"/>
        <v>75</v>
      </c>
      <c r="AV271" s="38" t="s">
        <v>424</v>
      </c>
    </row>
    <row r="272" spans="1:48" s="37" customFormat="1" ht="33" customHeight="1" x14ac:dyDescent="0.25">
      <c r="A272" s="16" t="s">
        <v>95</v>
      </c>
      <c r="B272" s="2" t="s">
        <v>124</v>
      </c>
      <c r="C272" s="2">
        <v>15</v>
      </c>
      <c r="D272" s="2">
        <v>21</v>
      </c>
      <c r="E272" s="2">
        <v>3</v>
      </c>
      <c r="F272" s="2">
        <v>2</v>
      </c>
      <c r="G272" s="2">
        <v>0</v>
      </c>
      <c r="H272" s="2">
        <v>2</v>
      </c>
      <c r="I272" s="2">
        <v>0</v>
      </c>
      <c r="J272" s="2">
        <v>1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17">
        <v>0.3</v>
      </c>
      <c r="Q272" s="41" t="s">
        <v>191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17"/>
      <c r="AG272" s="2">
        <f t="shared" si="1761"/>
        <v>4.5</v>
      </c>
      <c r="AH272" s="2">
        <f t="shared" si="1761"/>
        <v>6.3</v>
      </c>
      <c r="AI272" s="2">
        <f t="shared" si="1761"/>
        <v>0.89999999999999991</v>
      </c>
      <c r="AJ272" s="2">
        <f t="shared" si="1761"/>
        <v>0.6</v>
      </c>
      <c r="AK272" s="2">
        <f t="shared" si="1761"/>
        <v>0</v>
      </c>
      <c r="AL272" s="2">
        <f t="shared" si="1761"/>
        <v>0.6</v>
      </c>
      <c r="AM272" s="2">
        <f t="shared" si="1761"/>
        <v>0</v>
      </c>
      <c r="AN272" s="2">
        <f t="shared" si="1761"/>
        <v>0.3</v>
      </c>
      <c r="AO272" s="2">
        <f t="shared" si="1761"/>
        <v>0</v>
      </c>
      <c r="AP272" s="2">
        <f t="shared" si="1761"/>
        <v>0</v>
      </c>
      <c r="AQ272" s="2">
        <f t="shared" si="1761"/>
        <v>0</v>
      </c>
      <c r="AR272" s="2">
        <f t="shared" si="1761"/>
        <v>0</v>
      </c>
      <c r="AS272" s="21">
        <f t="shared" si="1761"/>
        <v>0</v>
      </c>
      <c r="AT272" s="34">
        <f t="shared" si="1308"/>
        <v>0.3</v>
      </c>
      <c r="AU272" s="35">
        <f t="shared" si="1629"/>
        <v>30</v>
      </c>
      <c r="AV272" s="38" t="s">
        <v>123</v>
      </c>
    </row>
    <row r="273" spans="1:48" s="37" customFormat="1" ht="33" customHeight="1" x14ac:dyDescent="0.25">
      <c r="A273" s="16" t="s">
        <v>449</v>
      </c>
      <c r="B273" s="2" t="s">
        <v>114</v>
      </c>
      <c r="C273" s="2">
        <v>12</v>
      </c>
      <c r="D273" s="2">
        <v>25</v>
      </c>
      <c r="E273" s="2">
        <v>1</v>
      </c>
      <c r="F273" s="2">
        <v>1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17">
        <v>0.7</v>
      </c>
      <c r="Q273" s="2" t="s">
        <v>97</v>
      </c>
      <c r="R273" s="2">
        <v>16</v>
      </c>
      <c r="S273" s="2">
        <v>22</v>
      </c>
      <c r="T273" s="2">
        <v>1</v>
      </c>
      <c r="U273" s="2">
        <v>3</v>
      </c>
      <c r="V273" s="2">
        <v>0</v>
      </c>
      <c r="W273" s="2">
        <v>1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0.5</v>
      </c>
      <c r="AF273" s="17"/>
      <c r="AG273" s="2">
        <f t="shared" si="1761"/>
        <v>16.399999999999999</v>
      </c>
      <c r="AH273" s="2">
        <f t="shared" si="1761"/>
        <v>28.5</v>
      </c>
      <c r="AI273" s="2">
        <f t="shared" si="1761"/>
        <v>1.2</v>
      </c>
      <c r="AJ273" s="2">
        <f t="shared" si="1761"/>
        <v>2.2000000000000002</v>
      </c>
      <c r="AK273" s="2">
        <f t="shared" si="1761"/>
        <v>0</v>
      </c>
      <c r="AL273" s="2">
        <f t="shared" si="1761"/>
        <v>0.5</v>
      </c>
      <c r="AM273" s="2">
        <f t="shared" si="1761"/>
        <v>0</v>
      </c>
      <c r="AN273" s="2">
        <f t="shared" si="1761"/>
        <v>0</v>
      </c>
      <c r="AO273" s="2">
        <f t="shared" si="1761"/>
        <v>0</v>
      </c>
      <c r="AP273" s="2">
        <f t="shared" si="1761"/>
        <v>0</v>
      </c>
      <c r="AQ273" s="2">
        <f t="shared" si="1761"/>
        <v>0</v>
      </c>
      <c r="AR273" s="2">
        <f t="shared" si="1761"/>
        <v>0</v>
      </c>
      <c r="AS273" s="21">
        <f t="shared" si="1761"/>
        <v>0</v>
      </c>
      <c r="AT273" s="34">
        <f t="shared" si="1308"/>
        <v>1.2</v>
      </c>
      <c r="AU273" s="35">
        <f t="shared" si="1629"/>
        <v>120</v>
      </c>
      <c r="AV273" s="38" t="s">
        <v>450</v>
      </c>
    </row>
    <row r="274" spans="1:48" s="37" customFormat="1" ht="33" customHeight="1" x14ac:dyDescent="0.25">
      <c r="A274" s="16" t="s">
        <v>751</v>
      </c>
      <c r="B274" s="2" t="s">
        <v>752</v>
      </c>
      <c r="C274" s="2">
        <v>5</v>
      </c>
      <c r="D274" s="2">
        <v>10</v>
      </c>
      <c r="E274" s="2">
        <v>2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17">
        <v>0.7</v>
      </c>
      <c r="Q274" s="41" t="s">
        <v>191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17"/>
      <c r="AG274" s="2">
        <f t="shared" si="1761"/>
        <v>3.5</v>
      </c>
      <c r="AH274" s="2">
        <f t="shared" si="1761"/>
        <v>7</v>
      </c>
      <c r="AI274" s="2">
        <f t="shared" si="1761"/>
        <v>1.4</v>
      </c>
      <c r="AJ274" s="2">
        <f t="shared" si="1761"/>
        <v>0</v>
      </c>
      <c r="AK274" s="2">
        <f t="shared" si="1761"/>
        <v>0</v>
      </c>
      <c r="AL274" s="2">
        <f t="shared" si="1761"/>
        <v>0</v>
      </c>
      <c r="AM274" s="2">
        <f t="shared" si="1761"/>
        <v>0</v>
      </c>
      <c r="AN274" s="2">
        <f t="shared" si="1761"/>
        <v>0</v>
      </c>
      <c r="AO274" s="2">
        <f t="shared" si="1761"/>
        <v>0</v>
      </c>
      <c r="AP274" s="2">
        <f t="shared" si="1761"/>
        <v>0</v>
      </c>
      <c r="AQ274" s="2">
        <f t="shared" si="1761"/>
        <v>0</v>
      </c>
      <c r="AR274" s="2">
        <f t="shared" si="1761"/>
        <v>0</v>
      </c>
      <c r="AS274" s="21">
        <f t="shared" si="1761"/>
        <v>0</v>
      </c>
      <c r="AT274" s="34">
        <f t="shared" si="1308"/>
        <v>0.7</v>
      </c>
      <c r="AU274" s="35">
        <f t="shared" si="1629"/>
        <v>70</v>
      </c>
      <c r="AV274" s="39" t="s">
        <v>191</v>
      </c>
    </row>
    <row r="275" spans="1:48" s="37" customFormat="1" ht="33" customHeight="1" x14ac:dyDescent="0.25">
      <c r="A275" s="49" t="s">
        <v>679</v>
      </c>
      <c r="B275" s="2" t="s">
        <v>680</v>
      </c>
      <c r="C275" s="2">
        <v>17</v>
      </c>
      <c r="D275" s="2">
        <v>21</v>
      </c>
      <c r="E275" s="2">
        <v>2</v>
      </c>
      <c r="F275" s="2">
        <v>3</v>
      </c>
      <c r="G275" s="2">
        <v>1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17">
        <v>0.5</v>
      </c>
      <c r="Q275" s="41" t="s">
        <v>191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17"/>
      <c r="AG275" s="2">
        <f t="shared" si="1761"/>
        <v>8.5</v>
      </c>
      <c r="AH275" s="2">
        <f t="shared" si="1761"/>
        <v>10.5</v>
      </c>
      <c r="AI275" s="2">
        <f t="shared" si="1761"/>
        <v>1</v>
      </c>
      <c r="AJ275" s="2">
        <f t="shared" si="1761"/>
        <v>1.5</v>
      </c>
      <c r="AK275" s="2">
        <f t="shared" si="1761"/>
        <v>0.5</v>
      </c>
      <c r="AL275" s="2">
        <f t="shared" si="1761"/>
        <v>0</v>
      </c>
      <c r="AM275" s="2">
        <f t="shared" si="1761"/>
        <v>0</v>
      </c>
      <c r="AN275" s="2">
        <f t="shared" si="1761"/>
        <v>0</v>
      </c>
      <c r="AO275" s="2">
        <f t="shared" si="1761"/>
        <v>0</v>
      </c>
      <c r="AP275" s="2">
        <f t="shared" si="1761"/>
        <v>0</v>
      </c>
      <c r="AQ275" s="2">
        <f t="shared" si="1761"/>
        <v>0</v>
      </c>
      <c r="AR275" s="2">
        <f t="shared" si="1761"/>
        <v>0</v>
      </c>
      <c r="AS275" s="21">
        <f t="shared" si="1761"/>
        <v>0</v>
      </c>
      <c r="AT275" s="34">
        <f t="shared" si="1308"/>
        <v>0.5</v>
      </c>
      <c r="AU275" s="35">
        <f t="shared" si="1629"/>
        <v>50</v>
      </c>
      <c r="AV275" s="38" t="s">
        <v>681</v>
      </c>
    </row>
    <row r="276" spans="1:48" s="37" customFormat="1" ht="33" customHeight="1" x14ac:dyDescent="0.25">
      <c r="A276" s="16" t="s">
        <v>682</v>
      </c>
      <c r="B276" s="2" t="s">
        <v>655</v>
      </c>
      <c r="C276" s="2">
        <v>12</v>
      </c>
      <c r="D276" s="2">
        <v>11</v>
      </c>
      <c r="E276" s="2">
        <v>0</v>
      </c>
      <c r="F276" s="2">
        <v>5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17">
        <v>0.02</v>
      </c>
      <c r="Q276" s="41" t="s">
        <v>191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17"/>
      <c r="AG276" s="2">
        <f t="shared" ref="AG276" si="1762">(C276*$P276)+(R276*$AE276)</f>
        <v>0.24</v>
      </c>
      <c r="AH276" s="2">
        <f t="shared" ref="AH276" si="1763">(D276*$P276)+(S276*$AE276)</f>
        <v>0.22</v>
      </c>
      <c r="AI276" s="2">
        <f t="shared" ref="AI276" si="1764">(E276*$P276)+(T276*$AE276)</f>
        <v>0</v>
      </c>
      <c r="AJ276" s="2">
        <f t="shared" ref="AJ276" si="1765">(F276*$P276)+(U276*$AE276)</f>
        <v>0.1</v>
      </c>
      <c r="AK276" s="2">
        <f t="shared" ref="AK276" si="1766">(G276*$P276)+(V276*$AE276)</f>
        <v>0</v>
      </c>
      <c r="AL276" s="2">
        <f t="shared" ref="AL276" si="1767">(H276*$P276)+(W276*$AE276)</f>
        <v>0</v>
      </c>
      <c r="AM276" s="2">
        <f t="shared" ref="AM276" si="1768">(I276*$P276)+(X276*$AE276)</f>
        <v>0</v>
      </c>
      <c r="AN276" s="2">
        <f t="shared" ref="AN276" si="1769">(J276*$P276)+(Y276*$AE276)</f>
        <v>0</v>
      </c>
      <c r="AO276" s="2">
        <f t="shared" ref="AO276" si="1770">(K276*$P276)+(Z276*$AE276)</f>
        <v>0</v>
      </c>
      <c r="AP276" s="2">
        <f t="shared" ref="AP276" si="1771">(L276*$P276)+(AA276*$AE276)</f>
        <v>0</v>
      </c>
      <c r="AQ276" s="2">
        <f t="shared" ref="AQ276" si="1772">(M276*$P276)+(AB276*$AE276)</f>
        <v>0</v>
      </c>
      <c r="AR276" s="2">
        <f t="shared" ref="AR276" si="1773">(N276*$P276)+(AC276*$AE276)</f>
        <v>0</v>
      </c>
      <c r="AS276" s="21">
        <f t="shared" ref="AS276" si="1774">(O276*$P276)+(AD276*$AE276)</f>
        <v>0</v>
      </c>
      <c r="AT276" s="34">
        <f t="shared" ref="AT276" si="1775">P276+AE276</f>
        <v>0.02</v>
      </c>
      <c r="AU276" s="35">
        <f t="shared" ref="AU276" si="1776">AT276*100</f>
        <v>2</v>
      </c>
      <c r="AV276" s="39" t="s">
        <v>191</v>
      </c>
    </row>
    <row r="277" spans="1:48" s="37" customFormat="1" ht="33" customHeight="1" x14ac:dyDescent="0.25">
      <c r="A277" s="16" t="s">
        <v>520</v>
      </c>
      <c r="B277" s="2" t="s">
        <v>521</v>
      </c>
      <c r="C277" s="2">
        <v>9</v>
      </c>
      <c r="D277" s="2">
        <v>21</v>
      </c>
      <c r="E277" s="2">
        <v>2</v>
      </c>
      <c r="F277" s="2">
        <v>2</v>
      </c>
      <c r="G277" s="2">
        <v>0</v>
      </c>
      <c r="H277" s="2">
        <v>1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17">
        <v>0.72</v>
      </c>
      <c r="Q277" s="41" t="s">
        <v>191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17"/>
      <c r="AG277" s="2">
        <f t="shared" ref="AG277:AS277" si="1777">(C277*$P277)+(R277*$AE277)</f>
        <v>6.4799999999999995</v>
      </c>
      <c r="AH277" s="2">
        <f t="shared" si="1777"/>
        <v>15.12</v>
      </c>
      <c r="AI277" s="2">
        <f t="shared" si="1777"/>
        <v>1.44</v>
      </c>
      <c r="AJ277" s="2">
        <f t="shared" si="1777"/>
        <v>1.44</v>
      </c>
      <c r="AK277" s="2">
        <f t="shared" si="1777"/>
        <v>0</v>
      </c>
      <c r="AL277" s="2">
        <f t="shared" si="1777"/>
        <v>0.72</v>
      </c>
      <c r="AM277" s="2">
        <f t="shared" si="1777"/>
        <v>0</v>
      </c>
      <c r="AN277" s="2">
        <f t="shared" si="1777"/>
        <v>0</v>
      </c>
      <c r="AO277" s="2">
        <f t="shared" si="1777"/>
        <v>0</v>
      </c>
      <c r="AP277" s="2">
        <f t="shared" si="1777"/>
        <v>0</v>
      </c>
      <c r="AQ277" s="2">
        <f t="shared" si="1777"/>
        <v>0</v>
      </c>
      <c r="AR277" s="2">
        <f t="shared" si="1777"/>
        <v>0</v>
      </c>
      <c r="AS277" s="21">
        <f t="shared" si="1777"/>
        <v>0</v>
      </c>
      <c r="AT277" s="34">
        <f t="shared" si="1308"/>
        <v>0.72</v>
      </c>
      <c r="AU277" s="35">
        <f t="shared" si="1629"/>
        <v>72</v>
      </c>
      <c r="AV277" s="39" t="s">
        <v>191</v>
      </c>
    </row>
    <row r="278" spans="1:48" s="37" customFormat="1" ht="33" customHeight="1" x14ac:dyDescent="0.25">
      <c r="A278" s="16" t="s">
        <v>537</v>
      </c>
      <c r="B278" s="2" t="s">
        <v>521</v>
      </c>
      <c r="C278" s="2">
        <v>9</v>
      </c>
      <c r="D278" s="2">
        <v>21</v>
      </c>
      <c r="E278" s="2">
        <v>2</v>
      </c>
      <c r="F278" s="2">
        <v>2</v>
      </c>
      <c r="G278" s="2">
        <v>0</v>
      </c>
      <c r="H278" s="2">
        <v>1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17">
        <v>0.45</v>
      </c>
      <c r="Q278" s="2" t="s">
        <v>400</v>
      </c>
      <c r="R278" s="2">
        <v>7</v>
      </c>
      <c r="S278" s="2">
        <v>10</v>
      </c>
      <c r="T278" s="2">
        <v>3</v>
      </c>
      <c r="U278" s="2">
        <v>4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0.1</v>
      </c>
      <c r="AF278" s="17"/>
      <c r="AG278" s="2">
        <f t="shared" ref="AG278:AL278" si="1778">(C278*$P278)+(R278*$AE278)</f>
        <v>4.75</v>
      </c>
      <c r="AH278" s="2">
        <f t="shared" si="1778"/>
        <v>10.450000000000001</v>
      </c>
      <c r="AI278" s="2">
        <f t="shared" si="1778"/>
        <v>1.2000000000000002</v>
      </c>
      <c r="AJ278" s="2">
        <f t="shared" si="1778"/>
        <v>1.3</v>
      </c>
      <c r="AK278" s="2">
        <f t="shared" si="1778"/>
        <v>0</v>
      </c>
      <c r="AL278" s="2">
        <f t="shared" si="1778"/>
        <v>0.45</v>
      </c>
      <c r="AM278" s="2">
        <f t="shared" ref="AM278" si="1779">(I278*$P278)+(X278*$AE278)</f>
        <v>0</v>
      </c>
      <c r="AN278" s="2">
        <f t="shared" ref="AN278" si="1780">(J278*$P278)+(Y278*$AE278)</f>
        <v>0</v>
      </c>
      <c r="AO278" s="2">
        <f t="shared" ref="AO278" si="1781">(K278*$P278)+(Z278*$AE278)</f>
        <v>0</v>
      </c>
      <c r="AP278" s="2">
        <f t="shared" ref="AP278" si="1782">(L278*$P278)+(AA278*$AE278)</f>
        <v>0</v>
      </c>
      <c r="AQ278" s="2">
        <f t="shared" ref="AQ278" si="1783">(M278*$P278)+(AB278*$AE278)</f>
        <v>0</v>
      </c>
      <c r="AR278" s="2">
        <f t="shared" ref="AR278" si="1784">(N278*$P278)+(AC278*$AE278)</f>
        <v>0</v>
      </c>
      <c r="AS278" s="21">
        <f t="shared" ref="AS278" si="1785">(O278*$P278)+(AD278*$AE278)</f>
        <v>0</v>
      </c>
      <c r="AT278" s="34">
        <f t="shared" si="1308"/>
        <v>0.55000000000000004</v>
      </c>
      <c r="AU278" s="35">
        <f t="shared" si="1629"/>
        <v>55.000000000000007</v>
      </c>
      <c r="AV278" s="39" t="s">
        <v>191</v>
      </c>
    </row>
    <row r="279" spans="1:48" s="37" customFormat="1" ht="33" customHeight="1" x14ac:dyDescent="0.25">
      <c r="A279" s="16" t="s">
        <v>536</v>
      </c>
      <c r="B279" s="2" t="s">
        <v>535</v>
      </c>
      <c r="C279" s="2">
        <v>9</v>
      </c>
      <c r="D279" s="2">
        <v>21</v>
      </c>
      <c r="E279" s="2">
        <v>2</v>
      </c>
      <c r="F279" s="2">
        <v>2</v>
      </c>
      <c r="G279" s="2">
        <v>0</v>
      </c>
      <c r="H279" s="2">
        <v>1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17">
        <v>0.45</v>
      </c>
      <c r="Q279" s="41" t="s">
        <v>191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17"/>
      <c r="AG279" s="2">
        <f t="shared" ref="AG279" si="1786">(C279*$P279)+(R279*$AE279)</f>
        <v>4.05</v>
      </c>
      <c r="AH279" s="2">
        <f t="shared" ref="AH279" si="1787">(D279*$P279)+(S279*$AE279)</f>
        <v>9.4500000000000011</v>
      </c>
      <c r="AI279" s="2">
        <f t="shared" ref="AI279" si="1788">(E279*$P279)+(T279*$AE279)</f>
        <v>0.9</v>
      </c>
      <c r="AJ279" s="2">
        <f t="shared" ref="AJ279" si="1789">(F279*$P279)+(U279*$AE279)</f>
        <v>0.9</v>
      </c>
      <c r="AK279" s="2">
        <f t="shared" ref="AK279" si="1790">(G279*$P279)+(V279*$AE279)</f>
        <v>0</v>
      </c>
      <c r="AL279" s="2">
        <f t="shared" ref="AL279" si="1791">(H279*$P279)+(W279*$AE279)</f>
        <v>0.45</v>
      </c>
      <c r="AM279" s="2">
        <f t="shared" ref="AM279" si="1792">(I279*$P279)+(X279*$AE279)</f>
        <v>0</v>
      </c>
      <c r="AN279" s="2">
        <f t="shared" ref="AN279" si="1793">(J279*$P279)+(Y279*$AE279)</f>
        <v>0</v>
      </c>
      <c r="AO279" s="2">
        <f t="shared" ref="AO279" si="1794">(K279*$P279)+(Z279*$AE279)</f>
        <v>0</v>
      </c>
      <c r="AP279" s="2">
        <f t="shared" ref="AP279" si="1795">(L279*$P279)+(AA279*$AE279)</f>
        <v>0</v>
      </c>
      <c r="AQ279" s="2">
        <f t="shared" ref="AQ279" si="1796">(M279*$P279)+(AB279*$AE279)</f>
        <v>0</v>
      </c>
      <c r="AR279" s="2">
        <f t="shared" ref="AR279" si="1797">(N279*$P279)+(AC279*$AE279)</f>
        <v>0</v>
      </c>
      <c r="AS279" s="21">
        <f t="shared" ref="AS279" si="1798">(O279*$P279)+(AD279*$AE279)</f>
        <v>0</v>
      </c>
      <c r="AT279" s="34">
        <f t="shared" ref="AT279" si="1799">P279+AE279</f>
        <v>0.45</v>
      </c>
      <c r="AU279" s="35">
        <f t="shared" ref="AU279" si="1800">AT279*100</f>
        <v>45</v>
      </c>
      <c r="AV279" s="39" t="s">
        <v>191</v>
      </c>
    </row>
    <row r="280" spans="1:48" s="37" customFormat="1" ht="33" customHeight="1" x14ac:dyDescent="0.25">
      <c r="A280" s="16" t="s">
        <v>555</v>
      </c>
      <c r="B280" s="2" t="s">
        <v>553</v>
      </c>
      <c r="C280" s="2">
        <v>16</v>
      </c>
      <c r="D280" s="2">
        <v>18</v>
      </c>
      <c r="E280" s="2">
        <v>7</v>
      </c>
      <c r="F280" s="2">
        <v>4</v>
      </c>
      <c r="G280" s="2">
        <v>1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17">
        <v>0.6</v>
      </c>
      <c r="Q280" s="41" t="s">
        <v>191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17"/>
      <c r="AG280" s="2">
        <f t="shared" ref="AG280" si="1801">(C280*$P280)+(R280*$AE280)</f>
        <v>9.6</v>
      </c>
      <c r="AH280" s="2">
        <f t="shared" ref="AH280" si="1802">(D280*$P280)+(S280*$AE280)</f>
        <v>10.799999999999999</v>
      </c>
      <c r="AI280" s="2">
        <f t="shared" ref="AI280" si="1803">(E280*$P280)+(T280*$AE280)</f>
        <v>4.2</v>
      </c>
      <c r="AJ280" s="2">
        <f t="shared" ref="AJ280" si="1804">(F280*$P280)+(U280*$AE280)</f>
        <v>2.4</v>
      </c>
      <c r="AK280" s="2">
        <f t="shared" ref="AK280" si="1805">(G280*$P280)+(V280*$AE280)</f>
        <v>0.6</v>
      </c>
      <c r="AL280" s="2">
        <f t="shared" ref="AL280" si="1806">(H280*$P280)+(W280*$AE280)</f>
        <v>0</v>
      </c>
      <c r="AM280" s="2">
        <f t="shared" ref="AM280" si="1807">(I280*$P280)+(X280*$AE280)</f>
        <v>0</v>
      </c>
      <c r="AN280" s="2">
        <f t="shared" ref="AN280" si="1808">(J280*$P280)+(Y280*$AE280)</f>
        <v>0</v>
      </c>
      <c r="AO280" s="2">
        <f t="shared" ref="AO280" si="1809">(K280*$P280)+(Z280*$AE280)</f>
        <v>0</v>
      </c>
      <c r="AP280" s="2">
        <f t="shared" ref="AP280" si="1810">(L280*$P280)+(AA280*$AE280)</f>
        <v>0</v>
      </c>
      <c r="AQ280" s="2">
        <f t="shared" ref="AQ280" si="1811">(M280*$P280)+(AB280*$AE280)</f>
        <v>0</v>
      </c>
      <c r="AR280" s="2">
        <f t="shared" ref="AR280" si="1812">(N280*$P280)+(AC280*$AE280)</f>
        <v>0</v>
      </c>
      <c r="AS280" s="21">
        <f t="shared" ref="AS280" si="1813">(O280*$P280)+(AD280*$AE280)</f>
        <v>0</v>
      </c>
      <c r="AT280" s="34">
        <f t="shared" ref="AT280" si="1814">P280+AE280</f>
        <v>0.6</v>
      </c>
      <c r="AU280" s="35">
        <f t="shared" ref="AU280" si="1815">AT280*100</f>
        <v>60</v>
      </c>
      <c r="AV280" s="39" t="s">
        <v>556</v>
      </c>
    </row>
    <row r="281" spans="1:48" s="37" customFormat="1" ht="33" customHeight="1" x14ac:dyDescent="0.25">
      <c r="A281" s="2" t="s">
        <v>339</v>
      </c>
      <c r="B281" s="2" t="s">
        <v>276</v>
      </c>
      <c r="C281" s="5">
        <v>15</v>
      </c>
      <c r="D281" s="5">
        <v>19</v>
      </c>
      <c r="E281" s="5">
        <v>4</v>
      </c>
      <c r="F281" s="5">
        <v>3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17">
        <v>0.04</v>
      </c>
      <c r="Q281" s="41" t="s">
        <v>191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17"/>
      <c r="AG281" s="2">
        <f t="shared" ref="AG281:AS282" si="1816">(C281*$P281)+(R281*$AE281)</f>
        <v>0.6</v>
      </c>
      <c r="AH281" s="2">
        <f t="shared" si="1816"/>
        <v>0.76</v>
      </c>
      <c r="AI281" s="2">
        <f t="shared" si="1816"/>
        <v>0.16</v>
      </c>
      <c r="AJ281" s="2">
        <f t="shared" si="1816"/>
        <v>0.12</v>
      </c>
      <c r="AK281" s="2">
        <f t="shared" si="1816"/>
        <v>0</v>
      </c>
      <c r="AL281" s="2">
        <f t="shared" si="1816"/>
        <v>0</v>
      </c>
      <c r="AM281" s="2">
        <f t="shared" si="1816"/>
        <v>0</v>
      </c>
      <c r="AN281" s="2">
        <f t="shared" si="1816"/>
        <v>0</v>
      </c>
      <c r="AO281" s="2">
        <f t="shared" si="1816"/>
        <v>0</v>
      </c>
      <c r="AP281" s="2">
        <f t="shared" si="1816"/>
        <v>0</v>
      </c>
      <c r="AQ281" s="2">
        <f t="shared" si="1816"/>
        <v>0</v>
      </c>
      <c r="AR281" s="2">
        <f t="shared" si="1816"/>
        <v>0</v>
      </c>
      <c r="AS281" s="21">
        <f t="shared" si="1816"/>
        <v>0</v>
      </c>
      <c r="AT281" s="34">
        <f t="shared" si="1308"/>
        <v>0.04</v>
      </c>
      <c r="AU281" s="35">
        <f t="shared" si="1629"/>
        <v>4</v>
      </c>
      <c r="AV281" s="38" t="s">
        <v>38</v>
      </c>
    </row>
    <row r="282" spans="1:48" s="37" customFormat="1" ht="33" customHeight="1" x14ac:dyDescent="0.25">
      <c r="A282" s="2" t="s">
        <v>340</v>
      </c>
      <c r="B282" s="2" t="s">
        <v>276</v>
      </c>
      <c r="C282" s="5">
        <v>15</v>
      </c>
      <c r="D282" s="5">
        <v>19</v>
      </c>
      <c r="E282" s="5">
        <v>4</v>
      </c>
      <c r="F282" s="5">
        <v>3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17">
        <v>0.02</v>
      </c>
      <c r="Q282" s="2" t="s">
        <v>341</v>
      </c>
      <c r="R282" s="2">
        <v>9</v>
      </c>
      <c r="S282" s="2">
        <v>21</v>
      </c>
      <c r="T282" s="2">
        <v>3</v>
      </c>
      <c r="U282" s="2">
        <v>1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0.05</v>
      </c>
      <c r="AF282" s="17"/>
      <c r="AG282" s="2">
        <f t="shared" si="1816"/>
        <v>0.75</v>
      </c>
      <c r="AH282" s="2">
        <f t="shared" si="1816"/>
        <v>1.4300000000000002</v>
      </c>
      <c r="AI282" s="2">
        <f t="shared" si="1816"/>
        <v>0.23000000000000004</v>
      </c>
      <c r="AJ282" s="2">
        <f t="shared" si="1816"/>
        <v>0.11</v>
      </c>
      <c r="AK282" s="2">
        <f t="shared" si="1816"/>
        <v>0</v>
      </c>
      <c r="AL282" s="2">
        <f t="shared" si="1816"/>
        <v>0</v>
      </c>
      <c r="AM282" s="2">
        <f t="shared" si="1816"/>
        <v>0</v>
      </c>
      <c r="AN282" s="2">
        <f t="shared" si="1816"/>
        <v>0</v>
      </c>
      <c r="AO282" s="2">
        <f t="shared" si="1816"/>
        <v>0</v>
      </c>
      <c r="AP282" s="2">
        <f t="shared" si="1816"/>
        <v>0</v>
      </c>
      <c r="AQ282" s="2">
        <f t="shared" si="1816"/>
        <v>0</v>
      </c>
      <c r="AR282" s="2">
        <f t="shared" si="1816"/>
        <v>0</v>
      </c>
      <c r="AS282" s="21">
        <f t="shared" si="1816"/>
        <v>0</v>
      </c>
      <c r="AT282" s="34">
        <f t="shared" si="1308"/>
        <v>7.0000000000000007E-2</v>
      </c>
      <c r="AU282" s="35">
        <f t="shared" si="1629"/>
        <v>7.0000000000000009</v>
      </c>
      <c r="AV282" s="38" t="s">
        <v>30</v>
      </c>
    </row>
    <row r="283" spans="1:48" s="37" customFormat="1" ht="33" customHeight="1" x14ac:dyDescent="0.25">
      <c r="A283" s="2" t="s">
        <v>753</v>
      </c>
      <c r="B283" s="2" t="s">
        <v>715</v>
      </c>
      <c r="C283" s="5">
        <v>49</v>
      </c>
      <c r="D283" s="5">
        <v>77</v>
      </c>
      <c r="E283" s="5">
        <v>13</v>
      </c>
      <c r="F283" s="5">
        <v>1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17">
        <v>0.04</v>
      </c>
      <c r="Q283" s="41" t="s">
        <v>191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17"/>
      <c r="AG283" s="2">
        <f t="shared" ref="AG283" si="1817">(C283*$P283)+(R283*$AE283)</f>
        <v>1.96</v>
      </c>
      <c r="AH283" s="2">
        <f t="shared" ref="AH283" si="1818">(D283*$P283)+(S283*$AE283)</f>
        <v>3.08</v>
      </c>
      <c r="AI283" s="2">
        <f t="shared" ref="AI283" si="1819">(E283*$P283)+(T283*$AE283)</f>
        <v>0.52</v>
      </c>
      <c r="AJ283" s="2">
        <f t="shared" ref="AJ283" si="1820">(F283*$P283)+(U283*$AE283)</f>
        <v>0.04</v>
      </c>
      <c r="AK283" s="2">
        <f t="shared" ref="AK283" si="1821">(G283*$P283)+(V283*$AE283)</f>
        <v>0</v>
      </c>
      <c r="AL283" s="2">
        <f t="shared" ref="AL283" si="1822">(H283*$P283)+(W283*$AE283)</f>
        <v>0</v>
      </c>
      <c r="AM283" s="2">
        <f t="shared" ref="AM283" si="1823">(I283*$P283)+(X283*$AE283)</f>
        <v>0</v>
      </c>
      <c r="AN283" s="2">
        <f t="shared" ref="AN283" si="1824">(J283*$P283)+(Y283*$AE283)</f>
        <v>0</v>
      </c>
      <c r="AO283" s="2">
        <f t="shared" ref="AO283" si="1825">(K283*$P283)+(Z283*$AE283)</f>
        <v>0</v>
      </c>
      <c r="AP283" s="2">
        <f t="shared" ref="AP283" si="1826">(L283*$P283)+(AA283*$AE283)</f>
        <v>0</v>
      </c>
      <c r="AQ283" s="2">
        <f t="shared" ref="AQ283" si="1827">(M283*$P283)+(AB283*$AE283)</f>
        <v>0</v>
      </c>
      <c r="AR283" s="2">
        <f t="shared" ref="AR283" si="1828">(N283*$P283)+(AC283*$AE283)</f>
        <v>0</v>
      </c>
      <c r="AS283" s="21">
        <f t="shared" ref="AS283" si="1829">(O283*$P283)+(AD283*$AE283)</f>
        <v>0</v>
      </c>
      <c r="AT283" s="34">
        <f t="shared" ref="AT283" si="1830">P283+AE283</f>
        <v>0.04</v>
      </c>
      <c r="AU283" s="35">
        <f t="shared" ref="AU283" si="1831">AT283*100</f>
        <v>4</v>
      </c>
      <c r="AV283" s="39" t="s">
        <v>191</v>
      </c>
    </row>
    <row r="284" spans="1:48" s="37" customFormat="1" ht="33" customHeight="1" x14ac:dyDescent="0.25">
      <c r="A284" s="16" t="s">
        <v>81</v>
      </c>
      <c r="B284" s="5" t="s">
        <v>106</v>
      </c>
      <c r="C284" s="5">
        <v>9</v>
      </c>
      <c r="D284" s="5">
        <v>11</v>
      </c>
      <c r="E284" s="5">
        <v>3</v>
      </c>
      <c r="F284" s="5">
        <v>1</v>
      </c>
      <c r="G284" s="5">
        <v>1</v>
      </c>
      <c r="H284" s="5">
        <v>3</v>
      </c>
      <c r="I284" s="5">
        <v>0</v>
      </c>
      <c r="J284" s="5">
        <v>0</v>
      </c>
      <c r="K284" s="5">
        <v>1</v>
      </c>
      <c r="L284" s="5">
        <v>0</v>
      </c>
      <c r="M284" s="5">
        <v>0</v>
      </c>
      <c r="N284" s="5">
        <v>0</v>
      </c>
      <c r="O284" s="5">
        <v>0</v>
      </c>
      <c r="P284" s="17">
        <v>0.48</v>
      </c>
      <c r="Q284" s="41" t="s">
        <v>191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17"/>
      <c r="AG284" s="2">
        <f t="shared" ref="AG284:AS284" si="1832">(C284*$P284)+(R284*$AE284)</f>
        <v>4.32</v>
      </c>
      <c r="AH284" s="2">
        <f t="shared" si="1832"/>
        <v>5.2799999999999994</v>
      </c>
      <c r="AI284" s="2">
        <f t="shared" si="1832"/>
        <v>1.44</v>
      </c>
      <c r="AJ284" s="2">
        <f t="shared" si="1832"/>
        <v>0.48</v>
      </c>
      <c r="AK284" s="2">
        <f t="shared" si="1832"/>
        <v>0.48</v>
      </c>
      <c r="AL284" s="2">
        <f t="shared" si="1832"/>
        <v>1.44</v>
      </c>
      <c r="AM284" s="2">
        <f t="shared" si="1832"/>
        <v>0</v>
      </c>
      <c r="AN284" s="2">
        <f t="shared" si="1832"/>
        <v>0</v>
      </c>
      <c r="AO284" s="2">
        <f t="shared" si="1832"/>
        <v>0.48</v>
      </c>
      <c r="AP284" s="2">
        <f t="shared" si="1832"/>
        <v>0</v>
      </c>
      <c r="AQ284" s="2">
        <f t="shared" si="1832"/>
        <v>0</v>
      </c>
      <c r="AR284" s="2">
        <f t="shared" si="1832"/>
        <v>0</v>
      </c>
      <c r="AS284" s="21">
        <f t="shared" si="1832"/>
        <v>0</v>
      </c>
      <c r="AT284" s="34">
        <f t="shared" si="1308"/>
        <v>0.48</v>
      </c>
      <c r="AU284" s="35">
        <f t="shared" si="1629"/>
        <v>48</v>
      </c>
      <c r="AV284" s="39" t="s">
        <v>191</v>
      </c>
    </row>
    <row r="285" spans="1:48" s="37" customFormat="1" ht="33" customHeight="1" x14ac:dyDescent="0.25">
      <c r="A285" s="16" t="s">
        <v>254</v>
      </c>
      <c r="B285" s="32" t="s">
        <v>106</v>
      </c>
      <c r="C285" s="5">
        <v>9</v>
      </c>
      <c r="D285" s="5">
        <v>11</v>
      </c>
      <c r="E285" s="5">
        <v>3</v>
      </c>
      <c r="F285" s="5">
        <v>1</v>
      </c>
      <c r="G285" s="5">
        <v>1</v>
      </c>
      <c r="H285" s="5">
        <v>3</v>
      </c>
      <c r="I285" s="5">
        <v>0</v>
      </c>
      <c r="J285" s="5">
        <v>0</v>
      </c>
      <c r="K285" s="5">
        <v>1</v>
      </c>
      <c r="L285" s="5">
        <v>0</v>
      </c>
      <c r="M285" s="5">
        <v>0</v>
      </c>
      <c r="N285" s="5">
        <v>0</v>
      </c>
      <c r="O285" s="5">
        <v>0</v>
      </c>
      <c r="P285" s="17">
        <v>0.06</v>
      </c>
      <c r="Q285" s="41" t="s">
        <v>191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17"/>
      <c r="AG285" s="2">
        <f t="shared" ref="AG285" si="1833">(C285*$P285)+(R285*$AE285)</f>
        <v>0.54</v>
      </c>
      <c r="AH285" s="2">
        <f t="shared" ref="AH285" si="1834">(D285*$P285)+(S285*$AE285)</f>
        <v>0.65999999999999992</v>
      </c>
      <c r="AI285" s="2">
        <f t="shared" ref="AI285" si="1835">(E285*$P285)+(T285*$AE285)</f>
        <v>0.18</v>
      </c>
      <c r="AJ285" s="2">
        <f t="shared" ref="AJ285" si="1836">(F285*$P285)+(U285*$AE285)</f>
        <v>0.06</v>
      </c>
      <c r="AK285" s="2">
        <f t="shared" ref="AK285" si="1837">(G285*$P285)+(V285*$AE285)</f>
        <v>0.06</v>
      </c>
      <c r="AL285" s="2">
        <f t="shared" ref="AL285" si="1838">(H285*$P285)+(W285*$AE285)</f>
        <v>0.18</v>
      </c>
      <c r="AM285" s="2">
        <f t="shared" ref="AM285" si="1839">(I285*$P285)+(X285*$AE285)</f>
        <v>0</v>
      </c>
      <c r="AN285" s="2">
        <f t="shared" ref="AN285" si="1840">(J285*$P285)+(Y285*$AE285)</f>
        <v>0</v>
      </c>
      <c r="AO285" s="2">
        <f t="shared" ref="AO285" si="1841">(K285*$P285)+(Z285*$AE285)</f>
        <v>0.06</v>
      </c>
      <c r="AP285" s="2">
        <f t="shared" ref="AP285" si="1842">(L285*$P285)+(AA285*$AE285)</f>
        <v>0</v>
      </c>
      <c r="AQ285" s="2">
        <f t="shared" ref="AQ285" si="1843">(M285*$P285)+(AB285*$AE285)</f>
        <v>0</v>
      </c>
      <c r="AR285" s="2">
        <f t="shared" ref="AR285" si="1844">(N285*$P285)+(AC285*$AE285)</f>
        <v>0</v>
      </c>
      <c r="AS285" s="21">
        <f t="shared" ref="AS285" si="1845">(O285*$P285)+(AD285*$AE285)</f>
        <v>0</v>
      </c>
      <c r="AT285" s="34">
        <f t="shared" si="1308"/>
        <v>0.06</v>
      </c>
      <c r="AU285" s="35">
        <f t="shared" ref="AU285" si="1846">AT285*100</f>
        <v>6</v>
      </c>
      <c r="AV285" s="39" t="s">
        <v>191</v>
      </c>
    </row>
    <row r="286" spans="1:48" s="37" customFormat="1" ht="33" customHeight="1" x14ac:dyDescent="0.25">
      <c r="A286" s="16" t="s">
        <v>534</v>
      </c>
      <c r="B286" s="32" t="s">
        <v>40</v>
      </c>
      <c r="C286" s="5">
        <v>12</v>
      </c>
      <c r="D286" s="5">
        <v>13</v>
      </c>
      <c r="E286" s="5">
        <v>0</v>
      </c>
      <c r="F286" s="5">
        <v>3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17">
        <v>0.37</v>
      </c>
      <c r="Q286" s="41" t="s">
        <v>191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17"/>
      <c r="AG286" s="2">
        <f t="shared" ref="AG286:AH288" si="1847">(C286*$P286)+(R286*$AE286)</f>
        <v>4.4399999999999995</v>
      </c>
      <c r="AH286" s="2">
        <f t="shared" ref="AH286:AH287" si="1848">(D286*$P286)+(S286*$AE286)</f>
        <v>4.8099999999999996</v>
      </c>
      <c r="AI286" s="2">
        <f t="shared" ref="AI286:AI288" si="1849">(E286*$P286)+(T286*$AE286)</f>
        <v>0</v>
      </c>
      <c r="AJ286" s="2">
        <f t="shared" ref="AJ286:AJ288" si="1850">(F286*$P286)+(U286*$AE286)</f>
        <v>1.1099999999999999</v>
      </c>
      <c r="AK286" s="2">
        <f t="shared" ref="AK286:AK288" si="1851">(G286*$P286)+(V286*$AE286)</f>
        <v>0</v>
      </c>
      <c r="AL286" s="2">
        <f t="shared" ref="AL286:AL288" si="1852">(H286*$P286)+(W286*$AE286)</f>
        <v>0</v>
      </c>
      <c r="AM286" s="2">
        <f t="shared" ref="AM286:AM288" si="1853">(I286*$P286)+(X286*$AE286)</f>
        <v>0</v>
      </c>
      <c r="AN286" s="2">
        <f t="shared" ref="AN286:AN288" si="1854">(J286*$P286)+(Y286*$AE286)</f>
        <v>0</v>
      </c>
      <c r="AO286" s="2">
        <f t="shared" ref="AO286:AO288" si="1855">(K286*$P286)+(Z286*$AE286)</f>
        <v>0</v>
      </c>
      <c r="AP286" s="2">
        <f t="shared" ref="AP286:AP288" si="1856">(L286*$P286)+(AA286*$AE286)</f>
        <v>0</v>
      </c>
      <c r="AQ286" s="2">
        <f t="shared" ref="AQ286:AQ288" si="1857">(M286*$P286)+(AB286*$AE286)</f>
        <v>0</v>
      </c>
      <c r="AR286" s="2">
        <f t="shared" ref="AR286:AR288" si="1858">(N286*$P286)+(AC286*$AE286)</f>
        <v>0</v>
      </c>
      <c r="AS286" s="21">
        <f t="shared" ref="AS286:AS288" si="1859">(O286*$P286)+(AD286*$AE286)</f>
        <v>0</v>
      </c>
      <c r="AT286" s="34">
        <f t="shared" ref="AT286" si="1860">P286+AE286</f>
        <v>0.37</v>
      </c>
      <c r="AU286" s="35">
        <f t="shared" ref="AU286" si="1861">AT286*100</f>
        <v>37</v>
      </c>
      <c r="AV286" s="39" t="s">
        <v>191</v>
      </c>
    </row>
    <row r="287" spans="1:48" s="37" customFormat="1" ht="33" customHeight="1" x14ac:dyDescent="0.25">
      <c r="A287" s="16" t="s">
        <v>152</v>
      </c>
      <c r="B287" s="2" t="s">
        <v>107</v>
      </c>
      <c r="C287" s="2">
        <v>22</v>
      </c>
      <c r="D287" s="2">
        <v>17</v>
      </c>
      <c r="E287" s="2">
        <v>5</v>
      </c>
      <c r="F287" s="2">
        <v>3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17">
        <v>0.25</v>
      </c>
      <c r="Q287" s="41" t="s">
        <v>191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17"/>
      <c r="AG287" s="2">
        <f t="shared" si="1847"/>
        <v>5.5</v>
      </c>
      <c r="AH287" s="2">
        <f t="shared" si="1848"/>
        <v>4.25</v>
      </c>
      <c r="AI287" s="2">
        <f t="shared" si="1849"/>
        <v>1.25</v>
      </c>
      <c r="AJ287" s="2">
        <f t="shared" si="1850"/>
        <v>0.75</v>
      </c>
      <c r="AK287" s="2">
        <f t="shared" si="1851"/>
        <v>0</v>
      </c>
      <c r="AL287" s="2">
        <f t="shared" si="1852"/>
        <v>0</v>
      </c>
      <c r="AM287" s="2">
        <f t="shared" si="1853"/>
        <v>0</v>
      </c>
      <c r="AN287" s="2">
        <f t="shared" si="1854"/>
        <v>0</v>
      </c>
      <c r="AO287" s="2">
        <f t="shared" si="1855"/>
        <v>0</v>
      </c>
      <c r="AP287" s="2">
        <f t="shared" si="1856"/>
        <v>0</v>
      </c>
      <c r="AQ287" s="2">
        <f t="shared" si="1857"/>
        <v>0</v>
      </c>
      <c r="AR287" s="2">
        <f t="shared" si="1858"/>
        <v>0</v>
      </c>
      <c r="AS287" s="2">
        <f t="shared" si="1859"/>
        <v>0</v>
      </c>
      <c r="AT287" s="34">
        <f t="shared" si="1308"/>
        <v>0.25</v>
      </c>
      <c r="AU287" s="35">
        <f t="shared" si="1629"/>
        <v>25</v>
      </c>
      <c r="AV287" s="39" t="s">
        <v>191</v>
      </c>
    </row>
    <row r="288" spans="1:48" s="37" customFormat="1" ht="33" customHeight="1" x14ac:dyDescent="0.25">
      <c r="A288" s="16" t="s">
        <v>153</v>
      </c>
      <c r="B288" s="2" t="s">
        <v>181</v>
      </c>
      <c r="C288" s="2">
        <v>9</v>
      </c>
      <c r="D288" s="2">
        <v>4</v>
      </c>
      <c r="E288" s="2">
        <v>2</v>
      </c>
      <c r="F288" s="2">
        <v>1</v>
      </c>
      <c r="G288" s="2">
        <v>1</v>
      </c>
      <c r="H288" s="2">
        <v>3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17">
        <v>0.5</v>
      </c>
      <c r="Q288" s="32" t="s">
        <v>107</v>
      </c>
      <c r="R288" s="2">
        <v>22</v>
      </c>
      <c r="S288" s="2">
        <v>17</v>
      </c>
      <c r="T288" s="2">
        <v>5</v>
      </c>
      <c r="U288" s="2">
        <v>3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17">
        <v>0.1</v>
      </c>
      <c r="AF288" s="17"/>
      <c r="AG288" s="2">
        <f t="shared" si="1847"/>
        <v>6.7</v>
      </c>
      <c r="AH288" s="2">
        <f t="shared" si="1847"/>
        <v>3.7</v>
      </c>
      <c r="AI288" s="2">
        <f t="shared" si="1849"/>
        <v>1.5</v>
      </c>
      <c r="AJ288" s="2">
        <f t="shared" si="1850"/>
        <v>0.8</v>
      </c>
      <c r="AK288" s="2">
        <f t="shared" si="1851"/>
        <v>0.5</v>
      </c>
      <c r="AL288" s="2">
        <f t="shared" si="1852"/>
        <v>1.5</v>
      </c>
      <c r="AM288" s="2">
        <f t="shared" si="1853"/>
        <v>0</v>
      </c>
      <c r="AN288" s="2">
        <f t="shared" si="1854"/>
        <v>0</v>
      </c>
      <c r="AO288" s="2">
        <f t="shared" si="1855"/>
        <v>0</v>
      </c>
      <c r="AP288" s="2">
        <f t="shared" si="1856"/>
        <v>0</v>
      </c>
      <c r="AQ288" s="2">
        <f t="shared" si="1857"/>
        <v>0</v>
      </c>
      <c r="AR288" s="2">
        <f t="shared" si="1858"/>
        <v>0</v>
      </c>
      <c r="AS288" s="2">
        <f t="shared" si="1859"/>
        <v>0</v>
      </c>
      <c r="AT288" s="34">
        <f t="shared" si="1308"/>
        <v>0.6</v>
      </c>
      <c r="AU288" s="35">
        <f t="shared" si="1629"/>
        <v>60</v>
      </c>
      <c r="AV288" s="39" t="s">
        <v>191</v>
      </c>
    </row>
    <row r="289" spans="1:48" s="37" customFormat="1" ht="33" customHeight="1" x14ac:dyDescent="0.25">
      <c r="A289" s="16" t="s">
        <v>259</v>
      </c>
      <c r="B289" s="32" t="s">
        <v>172</v>
      </c>
      <c r="C289" s="2">
        <v>14</v>
      </c>
      <c r="D289" s="2">
        <v>15</v>
      </c>
      <c r="E289" s="2">
        <v>0</v>
      </c>
      <c r="F289" s="2">
        <v>3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17">
        <v>0.32</v>
      </c>
      <c r="Q289" s="41" t="s">
        <v>191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17"/>
      <c r="AG289" s="2">
        <f t="shared" ref="AG289:AG291" si="1862">(C289*$P289)+(R289*$AE289)</f>
        <v>4.4800000000000004</v>
      </c>
      <c r="AH289" s="2">
        <f t="shared" ref="AH289:AH291" si="1863">(D289*$P289)+(S289*$AE289)</f>
        <v>4.8</v>
      </c>
      <c r="AI289" s="2">
        <f t="shared" ref="AI289:AI291" si="1864">(E289*$P289)+(T289*$AE289)</f>
        <v>0</v>
      </c>
      <c r="AJ289" s="2">
        <f t="shared" ref="AJ289:AJ291" si="1865">(F289*$P289)+(U289*$AE289)</f>
        <v>0.96</v>
      </c>
      <c r="AK289" s="2">
        <f t="shared" ref="AK289:AK291" si="1866">(G289*$P289)+(V289*$AE289)</f>
        <v>0</v>
      </c>
      <c r="AL289" s="2">
        <f t="shared" ref="AL289:AL291" si="1867">(H289*$P289)+(W289*$AE289)</f>
        <v>0</v>
      </c>
      <c r="AM289" s="2">
        <f t="shared" ref="AM289:AM291" si="1868">(I289*$P289)+(X289*$AE289)</f>
        <v>0</v>
      </c>
      <c r="AN289" s="2">
        <f t="shared" ref="AN289:AN291" si="1869">(J289*$P289)+(Y289*$AE289)</f>
        <v>0</v>
      </c>
      <c r="AO289" s="2">
        <f t="shared" ref="AO289:AO291" si="1870">(K289*$P289)+(Z289*$AE289)</f>
        <v>0</v>
      </c>
      <c r="AP289" s="2">
        <f t="shared" ref="AP289:AP291" si="1871">(L289*$P289)+(AA289*$AE289)</f>
        <v>0</v>
      </c>
      <c r="AQ289" s="2">
        <f t="shared" ref="AQ289:AQ291" si="1872">(M289*$P289)+(AB289*$AE289)</f>
        <v>0</v>
      </c>
      <c r="AR289" s="2">
        <f t="shared" ref="AR289:AR291" si="1873">(N289*$P289)+(AC289*$AE289)</f>
        <v>0</v>
      </c>
      <c r="AS289" s="21">
        <f t="shared" ref="AS289:AS291" si="1874">(O289*$P289)+(AD289*$AE289)</f>
        <v>0</v>
      </c>
      <c r="AT289" s="34">
        <f t="shared" si="1308"/>
        <v>0.32</v>
      </c>
      <c r="AU289" s="35">
        <f t="shared" si="1629"/>
        <v>32</v>
      </c>
      <c r="AV289" s="39" t="s">
        <v>191</v>
      </c>
    </row>
    <row r="290" spans="1:48" s="37" customFormat="1" ht="33" customHeight="1" x14ac:dyDescent="0.25">
      <c r="A290" s="16" t="s">
        <v>683</v>
      </c>
      <c r="B290" s="32" t="s">
        <v>684</v>
      </c>
      <c r="C290" s="2">
        <v>12</v>
      </c>
      <c r="D290" s="2">
        <v>13</v>
      </c>
      <c r="E290" s="2">
        <v>6</v>
      </c>
      <c r="F290" s="2">
        <v>5</v>
      </c>
      <c r="G290" s="2">
        <v>2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17">
        <v>0.68</v>
      </c>
      <c r="Q290" s="16" t="s">
        <v>572</v>
      </c>
      <c r="R290" s="2">
        <v>14</v>
      </c>
      <c r="S290" s="2">
        <v>15</v>
      </c>
      <c r="T290" s="2">
        <v>6</v>
      </c>
      <c r="U290" s="2">
        <v>5</v>
      </c>
      <c r="V290" s="2">
        <v>1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7.0000000000000007E-2</v>
      </c>
      <c r="AF290" s="17"/>
      <c r="AG290" s="2">
        <f t="shared" si="1862"/>
        <v>9.14</v>
      </c>
      <c r="AH290" s="2">
        <f t="shared" si="1863"/>
        <v>9.89</v>
      </c>
      <c r="AI290" s="2">
        <f t="shared" si="1864"/>
        <v>4.5</v>
      </c>
      <c r="AJ290" s="2">
        <f t="shared" si="1865"/>
        <v>3.7500000000000004</v>
      </c>
      <c r="AK290" s="2">
        <f t="shared" si="1866"/>
        <v>1.4300000000000002</v>
      </c>
      <c r="AL290" s="2">
        <f t="shared" si="1867"/>
        <v>0</v>
      </c>
      <c r="AM290" s="2">
        <f t="shared" si="1868"/>
        <v>0</v>
      </c>
      <c r="AN290" s="2">
        <f t="shared" si="1869"/>
        <v>0</v>
      </c>
      <c r="AO290" s="2">
        <f t="shared" si="1870"/>
        <v>0</v>
      </c>
      <c r="AP290" s="2">
        <f t="shared" si="1871"/>
        <v>0</v>
      </c>
      <c r="AQ290" s="2">
        <f t="shared" si="1872"/>
        <v>0</v>
      </c>
      <c r="AR290" s="2">
        <f t="shared" si="1873"/>
        <v>0</v>
      </c>
      <c r="AS290" s="21">
        <f t="shared" si="1874"/>
        <v>0</v>
      </c>
      <c r="AT290" s="34">
        <f t="shared" si="1308"/>
        <v>0.75</v>
      </c>
      <c r="AU290" s="35">
        <f t="shared" si="1629"/>
        <v>75</v>
      </c>
      <c r="AV290" s="39" t="s">
        <v>685</v>
      </c>
    </row>
    <row r="291" spans="1:48" s="37" customFormat="1" ht="33" customHeight="1" x14ac:dyDescent="0.25">
      <c r="A291" s="16" t="s">
        <v>453</v>
      </c>
      <c r="B291" s="2" t="s">
        <v>125</v>
      </c>
      <c r="C291" s="2">
        <v>15</v>
      </c>
      <c r="D291" s="2">
        <v>17</v>
      </c>
      <c r="E291" s="2">
        <v>0</v>
      </c>
      <c r="F291" s="2">
        <v>4</v>
      </c>
      <c r="G291" s="2">
        <v>0</v>
      </c>
      <c r="H291" s="2">
        <v>1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17">
        <v>0.13</v>
      </c>
      <c r="Q291" s="41" t="s">
        <v>191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17"/>
      <c r="AG291" s="2">
        <f t="shared" si="1862"/>
        <v>1.9500000000000002</v>
      </c>
      <c r="AH291" s="2">
        <f t="shared" si="1863"/>
        <v>2.21</v>
      </c>
      <c r="AI291" s="2">
        <f t="shared" si="1864"/>
        <v>0</v>
      </c>
      <c r="AJ291" s="2">
        <f t="shared" si="1865"/>
        <v>0.52</v>
      </c>
      <c r="AK291" s="2">
        <f t="shared" si="1866"/>
        <v>0</v>
      </c>
      <c r="AL291" s="2">
        <f t="shared" si="1867"/>
        <v>0.13</v>
      </c>
      <c r="AM291" s="2">
        <f t="shared" si="1868"/>
        <v>0</v>
      </c>
      <c r="AN291" s="2">
        <f t="shared" si="1869"/>
        <v>0</v>
      </c>
      <c r="AO291" s="2">
        <f t="shared" si="1870"/>
        <v>0</v>
      </c>
      <c r="AP291" s="2">
        <f t="shared" si="1871"/>
        <v>0</v>
      </c>
      <c r="AQ291" s="2">
        <f t="shared" si="1872"/>
        <v>0</v>
      </c>
      <c r="AR291" s="2">
        <f t="shared" si="1873"/>
        <v>0</v>
      </c>
      <c r="AS291" s="21">
        <f t="shared" si="1874"/>
        <v>0</v>
      </c>
      <c r="AT291" s="34">
        <f t="shared" si="1308"/>
        <v>0.13</v>
      </c>
      <c r="AU291" s="35">
        <f t="shared" si="1629"/>
        <v>13</v>
      </c>
      <c r="AV291" s="38" t="s">
        <v>454</v>
      </c>
    </row>
    <row r="292" spans="1:48" s="37" customFormat="1" ht="33" customHeight="1" x14ac:dyDescent="0.25">
      <c r="A292" s="16" t="s">
        <v>455</v>
      </c>
      <c r="B292" s="2" t="s">
        <v>125</v>
      </c>
      <c r="C292" s="2">
        <v>15</v>
      </c>
      <c r="D292" s="2">
        <v>17</v>
      </c>
      <c r="E292" s="2">
        <v>0</v>
      </c>
      <c r="F292" s="2">
        <v>4</v>
      </c>
      <c r="G292" s="2">
        <v>0</v>
      </c>
      <c r="H292" s="2">
        <v>1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17">
        <v>0.05</v>
      </c>
      <c r="Q292" s="41" t="s">
        <v>191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17"/>
      <c r="AG292" s="2">
        <f t="shared" ref="AG292" si="1875">(C292*$P292)+(R292*$AE292)</f>
        <v>0.75</v>
      </c>
      <c r="AH292" s="2">
        <f t="shared" ref="AH292" si="1876">(D292*$P292)+(S292*$AE292)</f>
        <v>0.85000000000000009</v>
      </c>
      <c r="AI292" s="2">
        <f t="shared" ref="AI292" si="1877">(E292*$P292)+(T292*$AE292)</f>
        <v>0</v>
      </c>
      <c r="AJ292" s="2">
        <f t="shared" ref="AJ292" si="1878">(F292*$P292)+(U292*$AE292)</f>
        <v>0.2</v>
      </c>
      <c r="AK292" s="2">
        <f t="shared" ref="AK292" si="1879">(G292*$P292)+(V292*$AE292)</f>
        <v>0</v>
      </c>
      <c r="AL292" s="2">
        <f t="shared" ref="AL292" si="1880">(H292*$P292)+(W292*$AE292)</f>
        <v>0.05</v>
      </c>
      <c r="AM292" s="2">
        <f t="shared" ref="AM292" si="1881">(I292*$P292)+(X292*$AE292)</f>
        <v>0</v>
      </c>
      <c r="AN292" s="2">
        <f t="shared" ref="AN292" si="1882">(J292*$P292)+(Y292*$AE292)</f>
        <v>0</v>
      </c>
      <c r="AO292" s="2">
        <f t="shared" ref="AO292" si="1883">(K292*$P292)+(Z292*$AE292)</f>
        <v>0</v>
      </c>
      <c r="AP292" s="2">
        <f t="shared" ref="AP292" si="1884">(L292*$P292)+(AA292*$AE292)</f>
        <v>0</v>
      </c>
      <c r="AQ292" s="2">
        <f t="shared" ref="AQ292" si="1885">(M292*$P292)+(AB292*$AE292)</f>
        <v>0</v>
      </c>
      <c r="AR292" s="2">
        <f t="shared" ref="AR292" si="1886">(N292*$P292)+(AC292*$AE292)</f>
        <v>0</v>
      </c>
      <c r="AS292" s="21">
        <f t="shared" ref="AS292" si="1887">(O292*$P292)+(AD292*$AE292)</f>
        <v>0</v>
      </c>
      <c r="AT292" s="34">
        <f t="shared" si="1308"/>
        <v>0.05</v>
      </c>
      <c r="AU292" s="35">
        <f t="shared" ref="AU292" si="1888">AT292*100</f>
        <v>5</v>
      </c>
      <c r="AV292" s="38" t="s">
        <v>454</v>
      </c>
    </row>
    <row r="293" spans="1:48" s="37" customFormat="1" ht="33" customHeight="1" x14ac:dyDescent="0.25">
      <c r="A293" s="16" t="s">
        <v>451</v>
      </c>
      <c r="B293" s="32" t="s">
        <v>452</v>
      </c>
      <c r="C293" s="2">
        <f>42+43</f>
        <v>85</v>
      </c>
      <c r="D293" s="2">
        <f>69+69</f>
        <v>138</v>
      </c>
      <c r="E293" s="2">
        <v>20</v>
      </c>
      <c r="F293" s="2">
        <v>2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17">
        <v>0.12</v>
      </c>
      <c r="Q293" s="41" t="s">
        <v>191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17"/>
      <c r="AG293" s="2">
        <f t="shared" ref="AG293:AS293" si="1889">(C293*$P293)+(R293*$AE293)</f>
        <v>10.199999999999999</v>
      </c>
      <c r="AH293" s="2">
        <f t="shared" si="1889"/>
        <v>16.559999999999999</v>
      </c>
      <c r="AI293" s="2">
        <f t="shared" si="1889"/>
        <v>2.4</v>
      </c>
      <c r="AJ293" s="2">
        <f t="shared" si="1889"/>
        <v>0.24</v>
      </c>
      <c r="AK293" s="2">
        <f t="shared" si="1889"/>
        <v>0</v>
      </c>
      <c r="AL293" s="2">
        <f t="shared" si="1889"/>
        <v>0</v>
      </c>
      <c r="AM293" s="2">
        <f t="shared" si="1889"/>
        <v>0</v>
      </c>
      <c r="AN293" s="2">
        <f t="shared" si="1889"/>
        <v>0</v>
      </c>
      <c r="AO293" s="2">
        <f t="shared" si="1889"/>
        <v>0</v>
      </c>
      <c r="AP293" s="2">
        <f t="shared" si="1889"/>
        <v>0</v>
      </c>
      <c r="AQ293" s="2">
        <f t="shared" si="1889"/>
        <v>0</v>
      </c>
      <c r="AR293" s="2">
        <f t="shared" si="1889"/>
        <v>0</v>
      </c>
      <c r="AS293" s="21">
        <f t="shared" si="1889"/>
        <v>0</v>
      </c>
      <c r="AT293" s="34">
        <f t="shared" si="1308"/>
        <v>0.12</v>
      </c>
      <c r="AU293" s="35">
        <f t="shared" si="1629"/>
        <v>12</v>
      </c>
      <c r="AV293" s="39" t="s">
        <v>191</v>
      </c>
    </row>
    <row r="294" spans="1:48" s="37" customFormat="1" ht="33" customHeight="1" x14ac:dyDescent="0.25">
      <c r="A294" s="16" t="s">
        <v>342</v>
      </c>
      <c r="B294" s="41" t="s">
        <v>191</v>
      </c>
      <c r="C294" s="2">
        <v>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41" t="s">
        <v>191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17"/>
      <c r="AG294" s="2">
        <f t="shared" ref="AG294" si="1890">(C294*$P294)+(R294*$AE294)</f>
        <v>0</v>
      </c>
      <c r="AH294" s="2">
        <f t="shared" ref="AH294" si="1891">(D294*$P294)+(S294*$AE294)</f>
        <v>0</v>
      </c>
      <c r="AI294" s="2">
        <f t="shared" ref="AI294" si="1892">(E294*$P294)+(T294*$AE294)</f>
        <v>0</v>
      </c>
      <c r="AJ294" s="2">
        <f t="shared" ref="AJ294" si="1893">(F294*$P294)+(U294*$AE294)</f>
        <v>0</v>
      </c>
      <c r="AK294" s="2">
        <f t="shared" ref="AK294" si="1894">(G294*$P294)+(V294*$AE294)</f>
        <v>0</v>
      </c>
      <c r="AL294" s="2">
        <f t="shared" ref="AL294" si="1895">(H294*$P294)+(W294*$AE294)</f>
        <v>0</v>
      </c>
      <c r="AM294" s="2">
        <f t="shared" ref="AM294" si="1896">(I294*$P294)+(X294*$AE294)</f>
        <v>0</v>
      </c>
      <c r="AN294" s="2">
        <f t="shared" ref="AN294" si="1897">(J294*$P294)+(Y294*$AE294)</f>
        <v>0</v>
      </c>
      <c r="AO294" s="2">
        <f t="shared" ref="AO294" si="1898">(K294*$P294)+(Z294*$AE294)</f>
        <v>0</v>
      </c>
      <c r="AP294" s="2">
        <f t="shared" ref="AP294" si="1899">(L294*$P294)+(AA294*$AE294)</f>
        <v>0</v>
      </c>
      <c r="AQ294" s="2">
        <f t="shared" ref="AQ294" si="1900">(M294*$P294)+(AB294*$AE294)</f>
        <v>0</v>
      </c>
      <c r="AR294" s="2">
        <f t="shared" ref="AR294" si="1901">(N294*$P294)+(AC294*$AE294)</f>
        <v>0</v>
      </c>
      <c r="AS294" s="21">
        <f t="shared" ref="AS294" si="1902">(O294*$P294)+(AD294*$AE294)</f>
        <v>0</v>
      </c>
      <c r="AT294" s="34">
        <f t="shared" si="1308"/>
        <v>0</v>
      </c>
      <c r="AU294" s="35">
        <f t="shared" ref="AU294" si="1903">AT294*100</f>
        <v>0</v>
      </c>
      <c r="AV294" s="38" t="s">
        <v>38</v>
      </c>
    </row>
    <row r="295" spans="1:48" s="37" customFormat="1" ht="33" customHeight="1" x14ac:dyDescent="0.25">
      <c r="A295" s="16" t="s">
        <v>456</v>
      </c>
      <c r="B295" s="32" t="s">
        <v>300</v>
      </c>
      <c r="C295" s="2">
        <v>7</v>
      </c>
      <c r="D295" s="2">
        <v>7</v>
      </c>
      <c r="E295" s="2">
        <v>3</v>
      </c>
      <c r="F295" s="2">
        <v>1</v>
      </c>
      <c r="G295" s="2">
        <v>1</v>
      </c>
      <c r="H295" s="2">
        <v>3</v>
      </c>
      <c r="I295" s="2">
        <v>0</v>
      </c>
      <c r="J295" s="2">
        <v>0</v>
      </c>
      <c r="K295" s="2">
        <v>1</v>
      </c>
      <c r="L295" s="2">
        <v>0</v>
      </c>
      <c r="M295" s="2">
        <v>0</v>
      </c>
      <c r="N295" s="2">
        <v>0</v>
      </c>
      <c r="O295" s="2">
        <v>0</v>
      </c>
      <c r="P295" s="2">
        <v>0.21</v>
      </c>
      <c r="Q295" s="41" t="s">
        <v>191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17"/>
      <c r="AG295" s="2">
        <f t="shared" ref="AG295" si="1904">(C295*$P295)+(R295*$AE295)</f>
        <v>1.47</v>
      </c>
      <c r="AH295" s="2">
        <f t="shared" ref="AH295" si="1905">(D295*$P295)+(S295*$AE295)</f>
        <v>1.47</v>
      </c>
      <c r="AI295" s="2">
        <f t="shared" ref="AI295" si="1906">(E295*$P295)+(T295*$AE295)</f>
        <v>0.63</v>
      </c>
      <c r="AJ295" s="2">
        <f t="shared" ref="AJ295" si="1907">(F295*$P295)+(U295*$AE295)</f>
        <v>0.21</v>
      </c>
      <c r="AK295" s="2">
        <f t="shared" ref="AK295" si="1908">(G295*$P295)+(V295*$AE295)</f>
        <v>0.21</v>
      </c>
      <c r="AL295" s="2">
        <f t="shared" ref="AL295" si="1909">(H295*$P295)+(W295*$AE295)</f>
        <v>0.63</v>
      </c>
      <c r="AM295" s="2">
        <f t="shared" ref="AM295" si="1910">(I295*$P295)+(X295*$AE295)</f>
        <v>0</v>
      </c>
      <c r="AN295" s="2">
        <f t="shared" ref="AN295" si="1911">(J295*$P295)+(Y295*$AE295)</f>
        <v>0</v>
      </c>
      <c r="AO295" s="2">
        <f t="shared" ref="AO295" si="1912">(K295*$P295)+(Z295*$AE295)</f>
        <v>0.21</v>
      </c>
      <c r="AP295" s="2">
        <f t="shared" ref="AP295" si="1913">(L295*$P295)+(AA295*$AE295)</f>
        <v>0</v>
      </c>
      <c r="AQ295" s="2">
        <f t="shared" ref="AQ295" si="1914">(M295*$P295)+(AB295*$AE295)</f>
        <v>0</v>
      </c>
      <c r="AR295" s="2">
        <f t="shared" ref="AR295" si="1915">(N295*$P295)+(AC295*$AE295)</f>
        <v>0</v>
      </c>
      <c r="AS295" s="21">
        <f t="shared" ref="AS295" si="1916">(O295*$P295)+(AD295*$AE295)</f>
        <v>0</v>
      </c>
      <c r="AT295" s="34">
        <f t="shared" si="1308"/>
        <v>0.21</v>
      </c>
      <c r="AU295" s="35">
        <f t="shared" ref="AU295" si="1917">AT295*100</f>
        <v>21</v>
      </c>
      <c r="AV295" s="38" t="s">
        <v>457</v>
      </c>
    </row>
    <row r="296" spans="1:48" s="37" customFormat="1" ht="33" customHeight="1" x14ac:dyDescent="0.25">
      <c r="A296" s="16" t="s">
        <v>260</v>
      </c>
      <c r="B296" s="32" t="s">
        <v>261</v>
      </c>
      <c r="C296" s="2">
        <v>20</v>
      </c>
      <c r="D296" s="2">
        <v>23</v>
      </c>
      <c r="E296" s="2">
        <v>1</v>
      </c>
      <c r="F296" s="2">
        <v>3</v>
      </c>
      <c r="G296" s="2">
        <v>0</v>
      </c>
      <c r="H296" s="2">
        <v>0</v>
      </c>
      <c r="I296" s="2">
        <v>0</v>
      </c>
      <c r="J296" s="2">
        <v>2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17">
        <v>0.15</v>
      </c>
      <c r="Q296" s="41" t="s">
        <v>191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17"/>
      <c r="AG296" s="2">
        <f t="shared" ref="AG296:AS298" si="1918">(C296*$P296)+(R296*$AE296)</f>
        <v>3</v>
      </c>
      <c r="AH296" s="2">
        <f t="shared" si="1918"/>
        <v>3.4499999999999997</v>
      </c>
      <c r="AI296" s="2">
        <f t="shared" si="1918"/>
        <v>0.15</v>
      </c>
      <c r="AJ296" s="2">
        <f t="shared" si="1918"/>
        <v>0.44999999999999996</v>
      </c>
      <c r="AK296" s="2">
        <f t="shared" si="1918"/>
        <v>0</v>
      </c>
      <c r="AL296" s="2">
        <f t="shared" si="1918"/>
        <v>0</v>
      </c>
      <c r="AM296" s="2">
        <f t="shared" si="1918"/>
        <v>0</v>
      </c>
      <c r="AN296" s="2">
        <f t="shared" si="1918"/>
        <v>0.3</v>
      </c>
      <c r="AO296" s="2">
        <f t="shared" si="1918"/>
        <v>0</v>
      </c>
      <c r="AP296" s="2">
        <f t="shared" si="1918"/>
        <v>0</v>
      </c>
      <c r="AQ296" s="2">
        <f t="shared" si="1918"/>
        <v>0</v>
      </c>
      <c r="AR296" s="2">
        <f t="shared" si="1918"/>
        <v>0</v>
      </c>
      <c r="AS296" s="21">
        <f t="shared" si="1918"/>
        <v>0</v>
      </c>
      <c r="AT296" s="34">
        <f t="shared" si="1308"/>
        <v>0.15</v>
      </c>
      <c r="AU296" s="35">
        <f t="shared" si="1629"/>
        <v>15</v>
      </c>
      <c r="AV296" s="39" t="s">
        <v>191</v>
      </c>
    </row>
    <row r="297" spans="1:48" s="37" customFormat="1" ht="33" customHeight="1" x14ac:dyDescent="0.25">
      <c r="A297" s="16" t="s">
        <v>343</v>
      </c>
      <c r="B297" s="32" t="s">
        <v>344</v>
      </c>
      <c r="C297" s="2">
        <v>0</v>
      </c>
      <c r="D297" s="2">
        <v>1</v>
      </c>
      <c r="E297" s="2">
        <v>4</v>
      </c>
      <c r="F297" s="2">
        <v>0</v>
      </c>
      <c r="G297" s="2">
        <v>1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17">
        <v>0.25</v>
      </c>
      <c r="Q297" s="41" t="s">
        <v>191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17"/>
      <c r="AG297" s="2">
        <f t="shared" si="1918"/>
        <v>0</v>
      </c>
      <c r="AH297" s="2">
        <f t="shared" si="1918"/>
        <v>0.25</v>
      </c>
      <c r="AI297" s="2">
        <f t="shared" si="1918"/>
        <v>1</v>
      </c>
      <c r="AJ297" s="2">
        <f t="shared" si="1918"/>
        <v>0</v>
      </c>
      <c r="AK297" s="2">
        <f t="shared" si="1918"/>
        <v>0.25</v>
      </c>
      <c r="AL297" s="2">
        <f t="shared" si="1918"/>
        <v>0</v>
      </c>
      <c r="AM297" s="2">
        <f t="shared" si="1918"/>
        <v>0</v>
      </c>
      <c r="AN297" s="2">
        <f t="shared" si="1918"/>
        <v>0</v>
      </c>
      <c r="AO297" s="2">
        <f t="shared" si="1918"/>
        <v>0</v>
      </c>
      <c r="AP297" s="2">
        <f t="shared" si="1918"/>
        <v>0</v>
      </c>
      <c r="AQ297" s="2">
        <f t="shared" si="1918"/>
        <v>0</v>
      </c>
      <c r="AR297" s="2">
        <f t="shared" si="1918"/>
        <v>0</v>
      </c>
      <c r="AS297" s="21">
        <f t="shared" si="1918"/>
        <v>0</v>
      </c>
      <c r="AT297" s="34">
        <f t="shared" si="1308"/>
        <v>0.25</v>
      </c>
      <c r="AU297" s="35">
        <f t="shared" si="1629"/>
        <v>25</v>
      </c>
      <c r="AV297" s="39" t="s">
        <v>38</v>
      </c>
    </row>
    <row r="298" spans="1:48" s="37" customFormat="1" ht="33" customHeight="1" x14ac:dyDescent="0.25">
      <c r="A298" s="16" t="s">
        <v>345</v>
      </c>
      <c r="B298" s="5" t="s">
        <v>36</v>
      </c>
      <c r="C298" s="5">
        <v>0</v>
      </c>
      <c r="D298" s="5">
        <v>8</v>
      </c>
      <c r="E298" s="5">
        <v>4</v>
      </c>
      <c r="F298" s="5">
        <v>2</v>
      </c>
      <c r="G298" s="5">
        <v>1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17">
        <v>0.6</v>
      </c>
      <c r="Q298" s="32" t="s">
        <v>42</v>
      </c>
      <c r="R298" s="5">
        <v>0</v>
      </c>
      <c r="S298" s="5">
        <v>0</v>
      </c>
      <c r="T298" s="5">
        <v>3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17">
        <v>0.1</v>
      </c>
      <c r="AF298" s="17"/>
      <c r="AG298" s="2">
        <f t="shared" si="1918"/>
        <v>0</v>
      </c>
      <c r="AH298" s="2">
        <f t="shared" si="1918"/>
        <v>4.8</v>
      </c>
      <c r="AI298" s="2">
        <f t="shared" si="1918"/>
        <v>2.7</v>
      </c>
      <c r="AJ298" s="2">
        <f t="shared" si="1918"/>
        <v>1.2</v>
      </c>
      <c r="AK298" s="2">
        <f t="shared" si="1918"/>
        <v>0.6</v>
      </c>
      <c r="AL298" s="2">
        <f t="shared" si="1918"/>
        <v>0</v>
      </c>
      <c r="AM298" s="2">
        <f t="shared" si="1918"/>
        <v>0</v>
      </c>
      <c r="AN298" s="2">
        <f t="shared" si="1918"/>
        <v>0</v>
      </c>
      <c r="AO298" s="2">
        <f t="shared" si="1918"/>
        <v>0</v>
      </c>
      <c r="AP298" s="2">
        <f t="shared" si="1918"/>
        <v>0</v>
      </c>
      <c r="AQ298" s="2">
        <f t="shared" si="1918"/>
        <v>0</v>
      </c>
      <c r="AR298" s="2">
        <f t="shared" si="1918"/>
        <v>0</v>
      </c>
      <c r="AS298" s="21">
        <f t="shared" si="1918"/>
        <v>0</v>
      </c>
      <c r="AT298" s="34">
        <f t="shared" si="1308"/>
        <v>0.7</v>
      </c>
      <c r="AU298" s="35">
        <f t="shared" si="1629"/>
        <v>70</v>
      </c>
      <c r="AV298" s="38" t="s">
        <v>38</v>
      </c>
    </row>
    <row r="299" spans="1:48" s="37" customFormat="1" ht="33" customHeight="1" x14ac:dyDescent="0.25">
      <c r="A299" s="16" t="s">
        <v>154</v>
      </c>
      <c r="B299" s="2" t="s">
        <v>182</v>
      </c>
      <c r="C299" s="2">
        <v>12</v>
      </c>
      <c r="D299" s="2">
        <v>12</v>
      </c>
      <c r="E299" s="2">
        <v>0</v>
      </c>
      <c r="F299" s="2">
        <v>2</v>
      </c>
      <c r="G299" s="2">
        <v>0</v>
      </c>
      <c r="H299" s="2">
        <v>0</v>
      </c>
      <c r="I299" s="2">
        <v>2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17">
        <v>0.5</v>
      </c>
      <c r="Q299" s="41" t="s">
        <v>191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17"/>
      <c r="AG299" s="4">
        <f>12*$P299</f>
        <v>6</v>
      </c>
      <c r="AH299" s="4">
        <f>12*$P299</f>
        <v>6</v>
      </c>
      <c r="AI299" s="4">
        <f>0*$P299</f>
        <v>0</v>
      </c>
      <c r="AJ299" s="4">
        <f>2*$P299</f>
        <v>1</v>
      </c>
      <c r="AK299" s="4">
        <f>0*$P299</f>
        <v>0</v>
      </c>
      <c r="AL299" s="4">
        <f>0*$P299</f>
        <v>0</v>
      </c>
      <c r="AM299" s="4">
        <f>2*$P299</f>
        <v>1</v>
      </c>
      <c r="AN299" s="4">
        <f t="shared" ref="AN299:AS299" si="1919">0*$P299</f>
        <v>0</v>
      </c>
      <c r="AO299" s="4">
        <f t="shared" si="1919"/>
        <v>0</v>
      </c>
      <c r="AP299" s="4">
        <f t="shared" si="1919"/>
        <v>0</v>
      </c>
      <c r="AQ299" s="4">
        <f t="shared" si="1919"/>
        <v>0</v>
      </c>
      <c r="AR299" s="4">
        <f t="shared" si="1919"/>
        <v>0</v>
      </c>
      <c r="AS299" s="4">
        <f t="shared" si="1919"/>
        <v>0</v>
      </c>
      <c r="AT299" s="34">
        <f t="shared" si="1308"/>
        <v>0.5</v>
      </c>
      <c r="AU299" s="35">
        <f t="shared" si="1629"/>
        <v>50</v>
      </c>
      <c r="AV299" s="38"/>
    </row>
    <row r="300" spans="1:48" s="37" customFormat="1" ht="33" customHeight="1" x14ac:dyDescent="0.25">
      <c r="A300" s="16" t="s">
        <v>686</v>
      </c>
      <c r="B300" s="5" t="s">
        <v>182</v>
      </c>
      <c r="C300" s="2">
        <v>12</v>
      </c>
      <c r="D300" s="2">
        <v>12</v>
      </c>
      <c r="E300" s="2">
        <v>0</v>
      </c>
      <c r="F300" s="2">
        <v>2</v>
      </c>
      <c r="G300" s="2">
        <v>0</v>
      </c>
      <c r="H300" s="2">
        <v>0</v>
      </c>
      <c r="I300" s="2">
        <v>2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17">
        <v>0.31</v>
      </c>
      <c r="Q300" s="41" t="s">
        <v>191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17"/>
      <c r="AG300" s="2">
        <f t="shared" ref="AG300:AS300" si="1920">(C300*$P300)+(R300*$AE300)</f>
        <v>3.7199999999999998</v>
      </c>
      <c r="AH300" s="2">
        <f t="shared" si="1920"/>
        <v>3.7199999999999998</v>
      </c>
      <c r="AI300" s="2">
        <f t="shared" si="1920"/>
        <v>0</v>
      </c>
      <c r="AJ300" s="2">
        <f t="shared" si="1920"/>
        <v>0.62</v>
      </c>
      <c r="AK300" s="2">
        <f t="shared" si="1920"/>
        <v>0</v>
      </c>
      <c r="AL300" s="2">
        <f t="shared" si="1920"/>
        <v>0</v>
      </c>
      <c r="AM300" s="2">
        <f t="shared" si="1920"/>
        <v>0.62</v>
      </c>
      <c r="AN300" s="2">
        <f t="shared" si="1920"/>
        <v>0</v>
      </c>
      <c r="AO300" s="2">
        <f t="shared" si="1920"/>
        <v>0</v>
      </c>
      <c r="AP300" s="2">
        <f t="shared" si="1920"/>
        <v>0</v>
      </c>
      <c r="AQ300" s="2">
        <f t="shared" si="1920"/>
        <v>0</v>
      </c>
      <c r="AR300" s="2">
        <f t="shared" si="1920"/>
        <v>0</v>
      </c>
      <c r="AS300" s="21">
        <f t="shared" si="1920"/>
        <v>0</v>
      </c>
      <c r="AT300" s="34">
        <f t="shared" si="1308"/>
        <v>0.31</v>
      </c>
      <c r="AU300" s="35">
        <f t="shared" si="1629"/>
        <v>31</v>
      </c>
      <c r="AV300" s="38" t="s">
        <v>579</v>
      </c>
    </row>
    <row r="301" spans="1:48" s="37" customFormat="1" ht="33" customHeight="1" x14ac:dyDescent="0.25">
      <c r="A301" s="16" t="s">
        <v>754</v>
      </c>
      <c r="B301" s="5" t="s">
        <v>752</v>
      </c>
      <c r="C301" s="2">
        <v>5</v>
      </c>
      <c r="D301" s="2">
        <v>10</v>
      </c>
      <c r="E301" s="2">
        <v>2</v>
      </c>
      <c r="F301" s="2">
        <v>0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17">
        <v>0.5</v>
      </c>
      <c r="Q301" s="41" t="s">
        <v>191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17"/>
      <c r="AG301" s="2">
        <f t="shared" ref="AG301:AG302" si="1921">(C301*$P301)+(R301*$AE301)</f>
        <v>2.5</v>
      </c>
      <c r="AH301" s="2">
        <f t="shared" ref="AH301:AH302" si="1922">(D301*$P301)+(S301*$AE301)</f>
        <v>5</v>
      </c>
      <c r="AI301" s="2">
        <f t="shared" ref="AI301:AI302" si="1923">(E301*$P301)+(T301*$AE301)</f>
        <v>1</v>
      </c>
      <c r="AJ301" s="2">
        <f t="shared" ref="AJ301:AJ302" si="1924">(F301*$P301)+(U301*$AE301)</f>
        <v>0</v>
      </c>
      <c r="AK301" s="2">
        <f t="shared" ref="AK301:AK302" si="1925">(G301*$P301)+(V301*$AE301)</f>
        <v>0</v>
      </c>
      <c r="AL301" s="2">
        <f t="shared" ref="AL301:AL302" si="1926">(H301*$P301)+(W301*$AE301)</f>
        <v>0</v>
      </c>
      <c r="AM301" s="2">
        <f t="shared" ref="AM301:AM302" si="1927">(I301*$P301)+(X301*$AE301)</f>
        <v>0</v>
      </c>
      <c r="AN301" s="2">
        <f t="shared" ref="AN301:AN302" si="1928">(J301*$P301)+(Y301*$AE301)</f>
        <v>0</v>
      </c>
      <c r="AO301" s="2">
        <f t="shared" ref="AO301:AO302" si="1929">(K301*$P301)+(Z301*$AE301)</f>
        <v>0</v>
      </c>
      <c r="AP301" s="2">
        <f t="shared" ref="AP301:AP302" si="1930">(L301*$P301)+(AA301*$AE301)</f>
        <v>0</v>
      </c>
      <c r="AQ301" s="2">
        <f t="shared" ref="AQ301:AQ302" si="1931">(M301*$P301)+(AB301*$AE301)</f>
        <v>0</v>
      </c>
      <c r="AR301" s="2">
        <f t="shared" ref="AR301:AR302" si="1932">(N301*$P301)+(AC301*$AE301)</f>
        <v>0</v>
      </c>
      <c r="AS301" s="21">
        <f t="shared" ref="AS301:AS302" si="1933">(O301*$P301)+(AD301*$AE301)</f>
        <v>0</v>
      </c>
      <c r="AT301" s="34">
        <f t="shared" ref="AT301" si="1934">P301+AE301</f>
        <v>0.5</v>
      </c>
      <c r="AU301" s="35">
        <f t="shared" ref="AU301" si="1935">AT301*100</f>
        <v>50</v>
      </c>
      <c r="AV301" s="39" t="s">
        <v>191</v>
      </c>
    </row>
    <row r="302" spans="1:48" s="37" customFormat="1" ht="33" customHeight="1" x14ac:dyDescent="0.25">
      <c r="A302" s="16" t="s">
        <v>155</v>
      </c>
      <c r="B302" s="2" t="s">
        <v>183</v>
      </c>
      <c r="C302" s="2">
        <v>23</v>
      </c>
      <c r="D302" s="2">
        <v>22</v>
      </c>
      <c r="E302" s="2">
        <v>4</v>
      </c>
      <c r="F302" s="2">
        <v>1</v>
      </c>
      <c r="G302" s="2">
        <v>0</v>
      </c>
      <c r="H302" s="2">
        <v>1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17">
        <v>0.23</v>
      </c>
      <c r="Q302" s="41" t="s">
        <v>191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17"/>
      <c r="AG302" s="2">
        <f t="shared" si="1921"/>
        <v>5.29</v>
      </c>
      <c r="AH302" s="2">
        <f t="shared" si="1922"/>
        <v>5.0600000000000005</v>
      </c>
      <c r="AI302" s="2">
        <f t="shared" si="1923"/>
        <v>0.92</v>
      </c>
      <c r="AJ302" s="2">
        <f t="shared" si="1924"/>
        <v>0.23</v>
      </c>
      <c r="AK302" s="2">
        <f t="shared" si="1925"/>
        <v>0</v>
      </c>
      <c r="AL302" s="2">
        <f t="shared" si="1926"/>
        <v>0.23</v>
      </c>
      <c r="AM302" s="2">
        <f t="shared" si="1927"/>
        <v>0</v>
      </c>
      <c r="AN302" s="2">
        <f t="shared" si="1928"/>
        <v>0</v>
      </c>
      <c r="AO302" s="2">
        <f t="shared" si="1929"/>
        <v>0</v>
      </c>
      <c r="AP302" s="2">
        <f t="shared" si="1930"/>
        <v>0</v>
      </c>
      <c r="AQ302" s="2">
        <f t="shared" si="1931"/>
        <v>0</v>
      </c>
      <c r="AR302" s="2">
        <f t="shared" si="1932"/>
        <v>0</v>
      </c>
      <c r="AS302" s="2">
        <f t="shared" si="1933"/>
        <v>0</v>
      </c>
      <c r="AT302" s="34">
        <f t="shared" si="1308"/>
        <v>0.23</v>
      </c>
      <c r="AU302" s="35">
        <f t="shared" si="1629"/>
        <v>23</v>
      </c>
      <c r="AV302" s="39" t="s">
        <v>191</v>
      </c>
    </row>
    <row r="303" spans="1:48" s="37" customFormat="1" ht="33" customHeight="1" x14ac:dyDescent="0.25">
      <c r="A303" s="16" t="s">
        <v>156</v>
      </c>
      <c r="B303" s="2" t="s">
        <v>181</v>
      </c>
      <c r="C303" s="2">
        <v>9</v>
      </c>
      <c r="D303" s="2">
        <v>4</v>
      </c>
      <c r="E303" s="2">
        <v>2</v>
      </c>
      <c r="F303" s="2">
        <v>1</v>
      </c>
      <c r="G303" s="2">
        <v>1</v>
      </c>
      <c r="H303" s="2">
        <v>3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17">
        <v>0.5</v>
      </c>
      <c r="Q303" s="2" t="s">
        <v>262</v>
      </c>
      <c r="R303" s="2">
        <v>15</v>
      </c>
      <c r="S303" s="2">
        <v>21</v>
      </c>
      <c r="T303" s="2">
        <v>4</v>
      </c>
      <c r="U303" s="2">
        <v>1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17">
        <v>0.1</v>
      </c>
      <c r="AF303" s="17"/>
      <c r="AG303" s="2">
        <f t="shared" ref="AG303:AS304" si="1936">(C303*$P303)+(R303*$AE303)</f>
        <v>6</v>
      </c>
      <c r="AH303" s="2">
        <f t="shared" si="1936"/>
        <v>4.0999999999999996</v>
      </c>
      <c r="AI303" s="2">
        <f t="shared" si="1936"/>
        <v>1.4</v>
      </c>
      <c r="AJ303" s="2">
        <f t="shared" si="1936"/>
        <v>0.6</v>
      </c>
      <c r="AK303" s="2">
        <f t="shared" si="1936"/>
        <v>0.5</v>
      </c>
      <c r="AL303" s="2">
        <f t="shared" si="1936"/>
        <v>1.5</v>
      </c>
      <c r="AM303" s="2">
        <f t="shared" si="1936"/>
        <v>0</v>
      </c>
      <c r="AN303" s="2">
        <f t="shared" si="1936"/>
        <v>0</v>
      </c>
      <c r="AO303" s="2">
        <f t="shared" si="1936"/>
        <v>0</v>
      </c>
      <c r="AP303" s="2">
        <f t="shared" si="1936"/>
        <v>0</v>
      </c>
      <c r="AQ303" s="2">
        <f t="shared" si="1936"/>
        <v>0</v>
      </c>
      <c r="AR303" s="2">
        <f t="shared" si="1936"/>
        <v>0</v>
      </c>
      <c r="AS303" s="21">
        <f t="shared" si="1936"/>
        <v>0</v>
      </c>
      <c r="AT303" s="34">
        <f t="shared" si="1308"/>
        <v>0.6</v>
      </c>
      <c r="AU303" s="35">
        <f t="shared" si="1629"/>
        <v>60</v>
      </c>
      <c r="AV303" s="39" t="s">
        <v>191</v>
      </c>
    </row>
    <row r="304" spans="1:48" s="37" customFormat="1" ht="33" customHeight="1" x14ac:dyDescent="0.25">
      <c r="A304" s="16" t="s">
        <v>157</v>
      </c>
      <c r="B304" s="2" t="s">
        <v>126</v>
      </c>
      <c r="C304" s="2">
        <v>4</v>
      </c>
      <c r="D304" s="2">
        <v>8</v>
      </c>
      <c r="E304" s="2">
        <v>0</v>
      </c>
      <c r="F304" s="2">
        <v>2</v>
      </c>
      <c r="G304" s="2">
        <v>4</v>
      </c>
      <c r="H304" s="2">
        <v>0</v>
      </c>
      <c r="I304" s="2">
        <v>0</v>
      </c>
      <c r="J304" s="2">
        <v>0</v>
      </c>
      <c r="K304" s="2">
        <v>0</v>
      </c>
      <c r="L304" s="2">
        <v>1</v>
      </c>
      <c r="M304" s="2">
        <v>0</v>
      </c>
      <c r="N304" s="2">
        <v>1</v>
      </c>
      <c r="O304" s="2">
        <v>0</v>
      </c>
      <c r="P304" s="17">
        <v>0.7</v>
      </c>
      <c r="Q304" s="43" t="s">
        <v>191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17"/>
      <c r="AG304" s="2">
        <f t="shared" si="1936"/>
        <v>2.8</v>
      </c>
      <c r="AH304" s="2">
        <f t="shared" si="1936"/>
        <v>5.6</v>
      </c>
      <c r="AI304" s="2">
        <f t="shared" si="1936"/>
        <v>0</v>
      </c>
      <c r="AJ304" s="2">
        <f t="shared" si="1936"/>
        <v>1.4</v>
      </c>
      <c r="AK304" s="2">
        <f t="shared" si="1936"/>
        <v>2.8</v>
      </c>
      <c r="AL304" s="2">
        <f t="shared" si="1936"/>
        <v>0</v>
      </c>
      <c r="AM304" s="2">
        <f t="shared" si="1936"/>
        <v>0</v>
      </c>
      <c r="AN304" s="2">
        <f t="shared" si="1936"/>
        <v>0</v>
      </c>
      <c r="AO304" s="2">
        <f t="shared" si="1936"/>
        <v>0</v>
      </c>
      <c r="AP304" s="2">
        <f t="shared" si="1936"/>
        <v>0.7</v>
      </c>
      <c r="AQ304" s="2">
        <f t="shared" si="1936"/>
        <v>0</v>
      </c>
      <c r="AR304" s="2">
        <f t="shared" si="1936"/>
        <v>0.7</v>
      </c>
      <c r="AS304" s="2">
        <f t="shared" si="1936"/>
        <v>0</v>
      </c>
      <c r="AT304" s="34">
        <f t="shared" si="1308"/>
        <v>0.7</v>
      </c>
      <c r="AU304" s="35">
        <f t="shared" si="1629"/>
        <v>70</v>
      </c>
      <c r="AV304" s="39" t="s">
        <v>191</v>
      </c>
    </row>
    <row r="305" spans="1:52" s="37" customFormat="1" ht="33" customHeight="1" x14ac:dyDescent="0.25">
      <c r="A305" s="16" t="s">
        <v>158</v>
      </c>
      <c r="B305" s="2" t="s">
        <v>58</v>
      </c>
      <c r="C305" s="2">
        <v>0</v>
      </c>
      <c r="D305" s="2">
        <v>0</v>
      </c>
      <c r="E305" s="2">
        <v>1</v>
      </c>
      <c r="F305" s="2">
        <v>0</v>
      </c>
      <c r="G305" s="2">
        <v>0</v>
      </c>
      <c r="H305" s="2">
        <v>1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17">
        <v>0.25</v>
      </c>
      <c r="Q305" s="43" t="s">
        <v>191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17"/>
      <c r="AG305" s="2">
        <f t="shared" ref="AG305:AG306" si="1937">(C305*$P305)+(R305*$AE305)</f>
        <v>0</v>
      </c>
      <c r="AH305" s="2">
        <f t="shared" ref="AH305:AH306" si="1938">(D305*$P305)+(S305*$AE305)</f>
        <v>0</v>
      </c>
      <c r="AI305" s="2">
        <f t="shared" ref="AI305:AI306" si="1939">(E305*$P305)+(T305*$AE305)</f>
        <v>0.25</v>
      </c>
      <c r="AJ305" s="2">
        <f t="shared" ref="AJ305:AJ306" si="1940">(F305*$P305)+(U305*$AE305)</f>
        <v>0</v>
      </c>
      <c r="AK305" s="2">
        <f t="shared" ref="AK305:AK306" si="1941">(G305*$P305)+(V305*$AE305)</f>
        <v>0</v>
      </c>
      <c r="AL305" s="2">
        <f t="shared" ref="AL305:AL306" si="1942">(H305*$P305)+(W305*$AE305)</f>
        <v>0.25</v>
      </c>
      <c r="AM305" s="2">
        <f t="shared" ref="AM305:AM306" si="1943">(I305*$P305)+(X305*$AE305)</f>
        <v>0</v>
      </c>
      <c r="AN305" s="2">
        <f t="shared" ref="AN305:AN306" si="1944">(J305*$P305)+(Y305*$AE305)</f>
        <v>0</v>
      </c>
      <c r="AO305" s="2">
        <f t="shared" ref="AO305:AO306" si="1945">(K305*$P305)+(Z305*$AE305)</f>
        <v>0</v>
      </c>
      <c r="AP305" s="2">
        <f t="shared" ref="AP305:AP306" si="1946">(L305*$P305)+(AA305*$AE305)</f>
        <v>0</v>
      </c>
      <c r="AQ305" s="2">
        <f t="shared" ref="AQ305:AQ306" si="1947">(M305*$P305)+(AB305*$AE305)</f>
        <v>0</v>
      </c>
      <c r="AR305" s="2">
        <f t="shared" ref="AR305:AR306" si="1948">(N305*$P305)+(AC305*$AE305)</f>
        <v>0</v>
      </c>
      <c r="AS305" s="2">
        <f t="shared" ref="AS305:AS306" si="1949">(O305*$P305)+(AD305*$AE305)</f>
        <v>0</v>
      </c>
      <c r="AT305" s="34">
        <f t="shared" si="1308"/>
        <v>0.25</v>
      </c>
      <c r="AU305" s="35">
        <f t="shared" si="1629"/>
        <v>25</v>
      </c>
      <c r="AV305" s="39" t="s">
        <v>191</v>
      </c>
      <c r="AZ305" s="2"/>
    </row>
    <row r="306" spans="1:52" s="37" customFormat="1" ht="33" customHeight="1" x14ac:dyDescent="0.25">
      <c r="A306" s="16" t="s">
        <v>755</v>
      </c>
      <c r="B306" s="2" t="s">
        <v>334</v>
      </c>
      <c r="C306" s="2">
        <v>15</v>
      </c>
      <c r="D306" s="2">
        <v>21</v>
      </c>
      <c r="E306" s="2">
        <v>4</v>
      </c>
      <c r="F306" s="2">
        <v>1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17">
        <v>0.5</v>
      </c>
      <c r="Q306" s="43" t="s">
        <v>191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17"/>
      <c r="AG306" s="2">
        <f t="shared" si="1937"/>
        <v>7.5</v>
      </c>
      <c r="AH306" s="2">
        <f t="shared" si="1938"/>
        <v>10.5</v>
      </c>
      <c r="AI306" s="2">
        <f t="shared" si="1939"/>
        <v>2</v>
      </c>
      <c r="AJ306" s="2">
        <f t="shared" si="1940"/>
        <v>0.5</v>
      </c>
      <c r="AK306" s="2">
        <f t="shared" si="1941"/>
        <v>0</v>
      </c>
      <c r="AL306" s="2">
        <f t="shared" si="1942"/>
        <v>0</v>
      </c>
      <c r="AM306" s="2">
        <f t="shared" si="1943"/>
        <v>0</v>
      </c>
      <c r="AN306" s="2">
        <f t="shared" si="1944"/>
        <v>0</v>
      </c>
      <c r="AO306" s="2">
        <f t="shared" si="1945"/>
        <v>0</v>
      </c>
      <c r="AP306" s="2">
        <f t="shared" si="1946"/>
        <v>0</v>
      </c>
      <c r="AQ306" s="2">
        <f t="shared" si="1947"/>
        <v>0</v>
      </c>
      <c r="AR306" s="2">
        <f t="shared" si="1948"/>
        <v>0</v>
      </c>
      <c r="AS306" s="2">
        <f t="shared" si="1949"/>
        <v>0</v>
      </c>
      <c r="AT306" s="34">
        <f t="shared" si="1308"/>
        <v>0.5</v>
      </c>
      <c r="AU306" s="35">
        <f t="shared" si="1629"/>
        <v>50</v>
      </c>
      <c r="AV306" s="39" t="s">
        <v>191</v>
      </c>
      <c r="AZ306" s="52"/>
    </row>
    <row r="307" spans="1:52" s="37" customFormat="1" ht="33" customHeight="1" x14ac:dyDescent="0.25">
      <c r="A307" s="16" t="s">
        <v>756</v>
      </c>
      <c r="B307" s="2" t="s">
        <v>757</v>
      </c>
      <c r="C307" s="2">
        <v>17</v>
      </c>
      <c r="D307" s="2">
        <v>26</v>
      </c>
      <c r="E307" s="2">
        <v>2</v>
      </c>
      <c r="F307" s="2">
        <v>1</v>
      </c>
      <c r="G307" s="2">
        <v>0</v>
      </c>
      <c r="H307" s="2">
        <v>1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17">
        <v>0.7</v>
      </c>
      <c r="Q307" s="2" t="s">
        <v>383</v>
      </c>
      <c r="R307" s="2">
        <v>36</v>
      </c>
      <c r="S307" s="2">
        <v>58</v>
      </c>
      <c r="T307" s="2">
        <v>6</v>
      </c>
      <c r="U307" s="2">
        <v>0</v>
      </c>
      <c r="V307" s="2">
        <v>2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0.1</v>
      </c>
      <c r="AF307" s="17"/>
      <c r="AG307" s="2">
        <f t="shared" ref="AG307" si="1950">(C307*$P307)+(R307*$AE307)</f>
        <v>15.499999999999998</v>
      </c>
      <c r="AH307" s="2">
        <f t="shared" ref="AH307" si="1951">(D307*$P307)+(S307*$AE307)</f>
        <v>24</v>
      </c>
      <c r="AI307" s="2">
        <f t="shared" ref="AI307" si="1952">(E307*$P307)+(T307*$AE307)</f>
        <v>2</v>
      </c>
      <c r="AJ307" s="2">
        <f t="shared" ref="AJ307" si="1953">(F307*$P307)+(U307*$AE307)</f>
        <v>0.7</v>
      </c>
      <c r="AK307" s="2">
        <f t="shared" ref="AK307" si="1954">(G307*$P307)+(V307*$AE307)</f>
        <v>0.2</v>
      </c>
      <c r="AL307" s="2">
        <f t="shared" ref="AL307" si="1955">(H307*$P307)+(W307*$AE307)</f>
        <v>0.7</v>
      </c>
      <c r="AM307" s="2">
        <f t="shared" ref="AM307" si="1956">(I307*$P307)+(X307*$AE307)</f>
        <v>0</v>
      </c>
      <c r="AN307" s="2">
        <f t="shared" ref="AN307" si="1957">(J307*$P307)+(Y307*$AE307)</f>
        <v>0</v>
      </c>
      <c r="AO307" s="2">
        <f t="shared" ref="AO307" si="1958">(K307*$P307)+(Z307*$AE307)</f>
        <v>0</v>
      </c>
      <c r="AP307" s="2">
        <f t="shared" ref="AP307" si="1959">(L307*$P307)+(AA307*$AE307)</f>
        <v>0</v>
      </c>
      <c r="AQ307" s="2">
        <f t="shared" ref="AQ307" si="1960">(M307*$P307)+(AB307*$AE307)</f>
        <v>0</v>
      </c>
      <c r="AR307" s="2">
        <f t="shared" ref="AR307" si="1961">(N307*$P307)+(AC307*$AE307)</f>
        <v>0</v>
      </c>
      <c r="AS307" s="2">
        <f t="shared" ref="AS307" si="1962">(O307*$P307)+(AD307*$AE307)</f>
        <v>0</v>
      </c>
      <c r="AT307" s="34">
        <f t="shared" si="1308"/>
        <v>0.79999999999999993</v>
      </c>
      <c r="AU307" s="35">
        <f t="shared" si="1629"/>
        <v>80</v>
      </c>
      <c r="AV307" s="39" t="s">
        <v>191</v>
      </c>
      <c r="AZ307" s="52"/>
    </row>
    <row r="308" spans="1:52" s="37" customFormat="1" ht="33" customHeight="1" x14ac:dyDescent="0.25">
      <c r="A308" s="16" t="s">
        <v>522</v>
      </c>
      <c r="B308" s="2" t="s">
        <v>523</v>
      </c>
      <c r="C308" s="2">
        <v>3</v>
      </c>
      <c r="D308" s="2">
        <v>7</v>
      </c>
      <c r="E308" s="2">
        <v>5</v>
      </c>
      <c r="F308" s="2">
        <v>1</v>
      </c>
      <c r="G308" s="2">
        <v>0</v>
      </c>
      <c r="H308" s="2">
        <v>0</v>
      </c>
      <c r="I308" s="2">
        <v>0</v>
      </c>
      <c r="J308" s="2">
        <v>0</v>
      </c>
      <c r="K308" s="2">
        <v>1</v>
      </c>
      <c r="L308" s="2">
        <v>0</v>
      </c>
      <c r="M308" s="2">
        <v>0</v>
      </c>
      <c r="N308" s="2">
        <v>0</v>
      </c>
      <c r="O308" s="2">
        <v>0</v>
      </c>
      <c r="P308" s="17">
        <v>0.36</v>
      </c>
      <c r="Q308" s="43" t="s">
        <v>191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17"/>
      <c r="AG308" s="2">
        <f t="shared" ref="AG308" si="1963">(C308*$P308)+(R308*$AE308)</f>
        <v>1.08</v>
      </c>
      <c r="AH308" s="2">
        <f t="shared" ref="AH308" si="1964">(D308*$P308)+(S308*$AE308)</f>
        <v>2.52</v>
      </c>
      <c r="AI308" s="2">
        <f t="shared" ref="AI308" si="1965">(E308*$P308)+(T308*$AE308)</f>
        <v>1.7999999999999998</v>
      </c>
      <c r="AJ308" s="2">
        <f t="shared" ref="AJ308" si="1966">(F308*$P308)+(U308*$AE308)</f>
        <v>0.36</v>
      </c>
      <c r="AK308" s="2">
        <f t="shared" ref="AK308" si="1967">(G308*$P308)+(V308*$AE308)</f>
        <v>0</v>
      </c>
      <c r="AL308" s="2">
        <f t="shared" ref="AL308" si="1968">(H308*$P308)+(W308*$AE308)</f>
        <v>0</v>
      </c>
      <c r="AM308" s="2">
        <f t="shared" ref="AM308" si="1969">(I308*$P308)+(X308*$AE308)</f>
        <v>0</v>
      </c>
      <c r="AN308" s="2">
        <f t="shared" ref="AN308" si="1970">(J308*$P308)+(Y308*$AE308)</f>
        <v>0</v>
      </c>
      <c r="AO308" s="2">
        <f t="shared" ref="AO308" si="1971">(K308*$P308)+(Z308*$AE308)</f>
        <v>0.36</v>
      </c>
      <c r="AP308" s="2">
        <f t="shared" ref="AP308" si="1972">(L308*$P308)+(AA308*$AE308)</f>
        <v>0</v>
      </c>
      <c r="AQ308" s="2">
        <f t="shared" ref="AQ308" si="1973">(M308*$P308)+(AB308*$AE308)</f>
        <v>0</v>
      </c>
      <c r="AR308" s="2">
        <f t="shared" ref="AR308" si="1974">(N308*$P308)+(AC308*$AE308)</f>
        <v>0</v>
      </c>
      <c r="AS308" s="21">
        <f t="shared" ref="AS308" si="1975">(O308*$P308)+(AD308*$AE308)</f>
        <v>0</v>
      </c>
      <c r="AT308" s="34">
        <f t="shared" si="1308"/>
        <v>0.36</v>
      </c>
      <c r="AU308" s="35">
        <f t="shared" si="1629"/>
        <v>36</v>
      </c>
      <c r="AV308" s="38" t="s">
        <v>460</v>
      </c>
      <c r="AZ308" s="52"/>
    </row>
    <row r="309" spans="1:52" s="37" customFormat="1" ht="33" customHeight="1" x14ac:dyDescent="0.25">
      <c r="A309" s="16" t="s">
        <v>458</v>
      </c>
      <c r="B309" s="43" t="s">
        <v>191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43" t="s">
        <v>191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17"/>
      <c r="AG309" s="2">
        <f t="shared" ref="AG309" si="1976">(C309*$P309)+(R309*$AE309)</f>
        <v>0</v>
      </c>
      <c r="AH309" s="2">
        <f t="shared" ref="AH309" si="1977">(D309*$P309)+(S309*$AE309)</f>
        <v>0</v>
      </c>
      <c r="AI309" s="2">
        <f t="shared" ref="AI309" si="1978">(E309*$P309)+(T309*$AE309)</f>
        <v>0</v>
      </c>
      <c r="AJ309" s="2">
        <f t="shared" ref="AJ309" si="1979">(F309*$P309)+(U309*$AE309)</f>
        <v>0</v>
      </c>
      <c r="AK309" s="2">
        <f t="shared" ref="AK309" si="1980">(G309*$P309)+(V309*$AE309)</f>
        <v>0</v>
      </c>
      <c r="AL309" s="2">
        <f t="shared" ref="AL309" si="1981">(H309*$P309)+(W309*$AE309)</f>
        <v>0</v>
      </c>
      <c r="AM309" s="2">
        <f t="shared" ref="AM309" si="1982">(I309*$P309)+(X309*$AE309)</f>
        <v>0</v>
      </c>
      <c r="AN309" s="2">
        <f t="shared" ref="AN309" si="1983">(J309*$P309)+(Y309*$AE309)</f>
        <v>0</v>
      </c>
      <c r="AO309" s="2">
        <f t="shared" ref="AO309" si="1984">(K309*$P309)+(Z309*$AE309)</f>
        <v>0</v>
      </c>
      <c r="AP309" s="2">
        <f t="shared" ref="AP309" si="1985">(L309*$P309)+(AA309*$AE309)</f>
        <v>0</v>
      </c>
      <c r="AQ309" s="2">
        <f t="shared" ref="AQ309" si="1986">(M309*$P309)+(AB309*$AE309)</f>
        <v>0</v>
      </c>
      <c r="AR309" s="2">
        <f t="shared" ref="AR309" si="1987">(N309*$P309)+(AC309*$AE309)</f>
        <v>0</v>
      </c>
      <c r="AS309" s="21">
        <f t="shared" ref="AS309" si="1988">(O309*$P309)+(AD309*$AE309)</f>
        <v>0</v>
      </c>
      <c r="AT309" s="34">
        <f t="shared" si="1308"/>
        <v>0</v>
      </c>
      <c r="AU309" s="35">
        <f t="shared" ref="AU309" si="1989">AT309*100</f>
        <v>0</v>
      </c>
      <c r="AV309" s="39" t="s">
        <v>191</v>
      </c>
    </row>
    <row r="310" spans="1:52" s="37" customFormat="1" ht="33" customHeight="1" x14ac:dyDescent="0.25">
      <c r="A310" s="16" t="s">
        <v>524</v>
      </c>
      <c r="B310" s="2" t="s">
        <v>523</v>
      </c>
      <c r="C310" s="2">
        <v>3</v>
      </c>
      <c r="D310" s="2">
        <v>7</v>
      </c>
      <c r="E310" s="2">
        <v>5</v>
      </c>
      <c r="F310" s="2">
        <v>1</v>
      </c>
      <c r="G310" s="2">
        <v>0</v>
      </c>
      <c r="H310" s="2">
        <v>0</v>
      </c>
      <c r="I310" s="2">
        <v>0</v>
      </c>
      <c r="J310" s="2">
        <v>0</v>
      </c>
      <c r="K310" s="2">
        <v>1</v>
      </c>
      <c r="L310" s="2">
        <v>0</v>
      </c>
      <c r="M310" s="2">
        <v>0</v>
      </c>
      <c r="N310" s="2">
        <v>0</v>
      </c>
      <c r="O310" s="2">
        <v>0</v>
      </c>
      <c r="P310" s="2">
        <v>0.36</v>
      </c>
      <c r="Q310" s="43" t="s">
        <v>191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17"/>
      <c r="AG310" s="2">
        <f t="shared" ref="AG310" si="1990">(C310*$P310)+(R310*$AE310)</f>
        <v>1.08</v>
      </c>
      <c r="AH310" s="2">
        <f t="shared" ref="AH310" si="1991">(D310*$P310)+(S310*$AE310)</f>
        <v>2.52</v>
      </c>
      <c r="AI310" s="2">
        <f t="shared" ref="AI310" si="1992">(E310*$P310)+(T310*$AE310)</f>
        <v>1.7999999999999998</v>
      </c>
      <c r="AJ310" s="2">
        <f t="shared" ref="AJ310" si="1993">(F310*$P310)+(U310*$AE310)</f>
        <v>0.36</v>
      </c>
      <c r="AK310" s="2">
        <f t="shared" ref="AK310" si="1994">(G310*$P310)+(V310*$AE310)</f>
        <v>0</v>
      </c>
      <c r="AL310" s="2">
        <f t="shared" ref="AL310" si="1995">(H310*$P310)+(W310*$AE310)</f>
        <v>0</v>
      </c>
      <c r="AM310" s="2">
        <f t="shared" ref="AM310" si="1996">(I310*$P310)+(X310*$AE310)</f>
        <v>0</v>
      </c>
      <c r="AN310" s="2">
        <f t="shared" ref="AN310" si="1997">(J310*$P310)+(Y310*$AE310)</f>
        <v>0</v>
      </c>
      <c r="AO310" s="2">
        <f t="shared" ref="AO310" si="1998">(K310*$P310)+(Z310*$AE310)</f>
        <v>0.36</v>
      </c>
      <c r="AP310" s="2">
        <f t="shared" ref="AP310" si="1999">(L310*$P310)+(AA310*$AE310)</f>
        <v>0</v>
      </c>
      <c r="AQ310" s="2">
        <f t="shared" ref="AQ310" si="2000">(M310*$P310)+(AB310*$AE310)</f>
        <v>0</v>
      </c>
      <c r="AR310" s="2">
        <f t="shared" ref="AR310" si="2001">(N310*$P310)+(AC310*$AE310)</f>
        <v>0</v>
      </c>
      <c r="AS310" s="21">
        <f t="shared" ref="AS310" si="2002">(O310*$P310)+(AD310*$AE310)</f>
        <v>0</v>
      </c>
      <c r="AT310" s="34">
        <f t="shared" si="1308"/>
        <v>0.36</v>
      </c>
      <c r="AU310" s="35">
        <f t="shared" ref="AU310" si="2003">AT310*100</f>
        <v>36</v>
      </c>
      <c r="AV310" s="38" t="s">
        <v>460</v>
      </c>
    </row>
    <row r="311" spans="1:52" s="37" customFormat="1" ht="33" customHeight="1" x14ac:dyDescent="0.25">
      <c r="A311" s="2" t="s">
        <v>346</v>
      </c>
      <c r="B311" s="2" t="s">
        <v>43</v>
      </c>
      <c r="C311" s="2">
        <v>13</v>
      </c>
      <c r="D311" s="2">
        <v>13</v>
      </c>
      <c r="E311" s="2">
        <v>3</v>
      </c>
      <c r="F311" s="2">
        <v>3</v>
      </c>
      <c r="G311" s="2">
        <v>0</v>
      </c>
      <c r="H311" s="2">
        <v>2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17">
        <v>0.43</v>
      </c>
      <c r="Q311" s="32" t="s">
        <v>237</v>
      </c>
      <c r="R311" s="2">
        <v>3</v>
      </c>
      <c r="S311" s="2">
        <v>8</v>
      </c>
      <c r="T311" s="2">
        <v>2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17">
        <v>0.1</v>
      </c>
      <c r="AF311" s="17"/>
      <c r="AG311" s="2">
        <f t="shared" ref="AG311:AS311" si="2004">(C311*$P311)+(R311*$AE311)</f>
        <v>5.89</v>
      </c>
      <c r="AH311" s="2">
        <f t="shared" si="2004"/>
        <v>6.39</v>
      </c>
      <c r="AI311" s="2">
        <f t="shared" si="2004"/>
        <v>1.49</v>
      </c>
      <c r="AJ311" s="2">
        <f t="shared" si="2004"/>
        <v>1.29</v>
      </c>
      <c r="AK311" s="2">
        <f t="shared" si="2004"/>
        <v>0</v>
      </c>
      <c r="AL311" s="2">
        <f t="shared" si="2004"/>
        <v>0.86</v>
      </c>
      <c r="AM311" s="2">
        <f t="shared" si="2004"/>
        <v>0</v>
      </c>
      <c r="AN311" s="2">
        <f t="shared" si="2004"/>
        <v>0</v>
      </c>
      <c r="AO311" s="2">
        <f t="shared" si="2004"/>
        <v>0</v>
      </c>
      <c r="AP311" s="2">
        <f t="shared" si="2004"/>
        <v>0</v>
      </c>
      <c r="AQ311" s="2">
        <f t="shared" si="2004"/>
        <v>0</v>
      </c>
      <c r="AR311" s="2">
        <f t="shared" si="2004"/>
        <v>0</v>
      </c>
      <c r="AS311" s="21">
        <f t="shared" si="2004"/>
        <v>0</v>
      </c>
      <c r="AT311" s="34">
        <f t="shared" si="1308"/>
        <v>0.53</v>
      </c>
      <c r="AU311" s="35">
        <f t="shared" si="1629"/>
        <v>53</v>
      </c>
      <c r="AV311" s="38" t="s">
        <v>44</v>
      </c>
    </row>
    <row r="312" spans="1:52" s="37" customFormat="1" ht="33" customHeight="1" x14ac:dyDescent="0.25">
      <c r="A312" s="2" t="s">
        <v>459</v>
      </c>
      <c r="B312" s="2" t="s">
        <v>120</v>
      </c>
      <c r="C312" s="2">
        <v>6</v>
      </c>
      <c r="D312" s="2">
        <v>17</v>
      </c>
      <c r="E312" s="2">
        <v>5</v>
      </c>
      <c r="F312" s="2">
        <v>2</v>
      </c>
      <c r="G312" s="2">
        <v>0</v>
      </c>
      <c r="H312" s="2">
        <v>0</v>
      </c>
      <c r="I312" s="2">
        <v>0</v>
      </c>
      <c r="J312" s="2">
        <v>0</v>
      </c>
      <c r="K312" s="2">
        <v>1</v>
      </c>
      <c r="L312" s="2">
        <v>0</v>
      </c>
      <c r="M312" s="2">
        <v>0</v>
      </c>
      <c r="N312" s="2">
        <v>0</v>
      </c>
      <c r="O312" s="2">
        <v>0</v>
      </c>
      <c r="P312" s="17">
        <v>0.6</v>
      </c>
      <c r="Q312" s="43" t="s">
        <v>191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17"/>
      <c r="AG312" s="2">
        <f t="shared" ref="AG312" si="2005">(C312*$P312)+(R312*$AE312)</f>
        <v>3.5999999999999996</v>
      </c>
      <c r="AH312" s="2">
        <f t="shared" ref="AH312" si="2006">(D312*$P312)+(S312*$AE312)</f>
        <v>10.199999999999999</v>
      </c>
      <c r="AI312" s="2">
        <f t="shared" ref="AI312" si="2007">(E312*$P312)+(T312*$AE312)</f>
        <v>3</v>
      </c>
      <c r="AJ312" s="2">
        <f t="shared" ref="AJ312" si="2008">(F312*$P312)+(U312*$AE312)</f>
        <v>1.2</v>
      </c>
      <c r="AK312" s="2">
        <f t="shared" ref="AK312" si="2009">(G312*$P312)+(V312*$AE312)</f>
        <v>0</v>
      </c>
      <c r="AL312" s="2">
        <f t="shared" ref="AL312" si="2010">(H312*$P312)+(W312*$AE312)</f>
        <v>0</v>
      </c>
      <c r="AM312" s="2">
        <f t="shared" ref="AM312" si="2011">(I312*$P312)+(X312*$AE312)</f>
        <v>0</v>
      </c>
      <c r="AN312" s="2">
        <f t="shared" ref="AN312" si="2012">(J312*$P312)+(Y312*$AE312)</f>
        <v>0</v>
      </c>
      <c r="AO312" s="2">
        <f t="shared" ref="AO312" si="2013">(K312*$P312)+(Z312*$AE312)</f>
        <v>0.6</v>
      </c>
      <c r="AP312" s="2">
        <f t="shared" ref="AP312" si="2014">(L312*$P312)+(AA312*$AE312)</f>
        <v>0</v>
      </c>
      <c r="AQ312" s="2">
        <f t="shared" ref="AQ312" si="2015">(M312*$P312)+(AB312*$AE312)</f>
        <v>0</v>
      </c>
      <c r="AR312" s="2">
        <f t="shared" ref="AR312" si="2016">(N312*$P312)+(AC312*$AE312)</f>
        <v>0</v>
      </c>
      <c r="AS312" s="21">
        <f t="shared" ref="AS312" si="2017">(O312*$P312)+(AD312*$AE312)</f>
        <v>0</v>
      </c>
      <c r="AT312" s="34">
        <f t="shared" ref="AT312:AT388" si="2018">P312+AE312</f>
        <v>0.6</v>
      </c>
      <c r="AU312" s="35">
        <f t="shared" ref="AU312" si="2019">AT312*100</f>
        <v>60</v>
      </c>
      <c r="AV312" s="38" t="s">
        <v>460</v>
      </c>
    </row>
    <row r="313" spans="1:52" s="37" customFormat="1" ht="33" customHeight="1" x14ac:dyDescent="0.25">
      <c r="A313" s="2" t="s">
        <v>461</v>
      </c>
      <c r="B313" s="2" t="s">
        <v>120</v>
      </c>
      <c r="C313" s="2">
        <v>6</v>
      </c>
      <c r="D313" s="2">
        <v>17</v>
      </c>
      <c r="E313" s="2">
        <v>5</v>
      </c>
      <c r="F313" s="2">
        <v>2</v>
      </c>
      <c r="G313" s="2">
        <v>0</v>
      </c>
      <c r="H313" s="2">
        <v>0</v>
      </c>
      <c r="I313" s="2">
        <v>0</v>
      </c>
      <c r="J313" s="2">
        <v>0</v>
      </c>
      <c r="K313" s="2">
        <v>1</v>
      </c>
      <c r="L313" s="2">
        <v>0</v>
      </c>
      <c r="M313" s="2">
        <v>0</v>
      </c>
      <c r="N313" s="2">
        <v>0</v>
      </c>
      <c r="O313" s="2">
        <v>0</v>
      </c>
      <c r="P313" s="17">
        <v>0.42</v>
      </c>
      <c r="Q313" s="43" t="s">
        <v>191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17"/>
      <c r="AG313" s="2">
        <f t="shared" ref="AG313" si="2020">(C313*$P313)+(R313*$AE313)</f>
        <v>2.52</v>
      </c>
      <c r="AH313" s="2">
        <f t="shared" ref="AH313" si="2021">(D313*$P313)+(S313*$AE313)</f>
        <v>7.14</v>
      </c>
      <c r="AI313" s="2">
        <f t="shared" ref="AI313" si="2022">(E313*$P313)+(T313*$AE313)</f>
        <v>2.1</v>
      </c>
      <c r="AJ313" s="2">
        <f t="shared" ref="AJ313" si="2023">(F313*$P313)+(U313*$AE313)</f>
        <v>0.84</v>
      </c>
      <c r="AK313" s="2">
        <f t="shared" ref="AK313" si="2024">(G313*$P313)+(V313*$AE313)</f>
        <v>0</v>
      </c>
      <c r="AL313" s="2">
        <f t="shared" ref="AL313" si="2025">(H313*$P313)+(W313*$AE313)</f>
        <v>0</v>
      </c>
      <c r="AM313" s="2">
        <f t="shared" ref="AM313" si="2026">(I313*$P313)+(X313*$AE313)</f>
        <v>0</v>
      </c>
      <c r="AN313" s="2">
        <f t="shared" ref="AN313" si="2027">(J313*$P313)+(Y313*$AE313)</f>
        <v>0</v>
      </c>
      <c r="AO313" s="2">
        <f t="shared" ref="AO313" si="2028">(K313*$P313)+(Z313*$AE313)</f>
        <v>0.42</v>
      </c>
      <c r="AP313" s="2">
        <f t="shared" ref="AP313" si="2029">(L313*$P313)+(AA313*$AE313)</f>
        <v>0</v>
      </c>
      <c r="AQ313" s="2">
        <f t="shared" ref="AQ313" si="2030">(M313*$P313)+(AB313*$AE313)</f>
        <v>0</v>
      </c>
      <c r="AR313" s="2">
        <f t="shared" ref="AR313" si="2031">(N313*$P313)+(AC313*$AE313)</f>
        <v>0</v>
      </c>
      <c r="AS313" s="21">
        <f t="shared" ref="AS313" si="2032">(O313*$P313)+(AD313*$AE313)</f>
        <v>0</v>
      </c>
      <c r="AT313" s="34">
        <f t="shared" si="2018"/>
        <v>0.42</v>
      </c>
      <c r="AU313" s="35">
        <f t="shared" ref="AU313" si="2033">AT313*100</f>
        <v>42</v>
      </c>
      <c r="AV313" s="38" t="s">
        <v>460</v>
      </c>
    </row>
    <row r="314" spans="1:52" s="37" customFormat="1" ht="33" customHeight="1" x14ac:dyDescent="0.25">
      <c r="A314" s="16" t="s">
        <v>263</v>
      </c>
      <c r="B314" s="2" t="s">
        <v>264</v>
      </c>
      <c r="C314" s="2">
        <v>9</v>
      </c>
      <c r="D314" s="2">
        <v>4</v>
      </c>
      <c r="E314" s="2">
        <v>2</v>
      </c>
      <c r="F314" s="2">
        <v>1</v>
      </c>
      <c r="G314" s="2">
        <v>1</v>
      </c>
      <c r="H314" s="2">
        <v>3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17">
        <v>0.53</v>
      </c>
      <c r="Q314" s="2" t="s">
        <v>265</v>
      </c>
      <c r="R314" s="32">
        <v>7</v>
      </c>
      <c r="S314" s="32">
        <v>5</v>
      </c>
      <c r="T314" s="32">
        <v>1</v>
      </c>
      <c r="U314" s="32">
        <v>2</v>
      </c>
      <c r="V314" s="32">
        <v>0</v>
      </c>
      <c r="W314" s="32">
        <v>0</v>
      </c>
      <c r="X314" s="32">
        <v>1</v>
      </c>
      <c r="Y314" s="32">
        <v>0</v>
      </c>
      <c r="Z314" s="32">
        <v>0</v>
      </c>
      <c r="AA314" s="32">
        <v>0</v>
      </c>
      <c r="AB314" s="32">
        <v>0</v>
      </c>
      <c r="AC314" s="32">
        <v>0</v>
      </c>
      <c r="AD314" s="32">
        <v>0</v>
      </c>
      <c r="AE314" s="17">
        <v>0.06</v>
      </c>
      <c r="AF314" s="17"/>
      <c r="AG314" s="2">
        <f t="shared" ref="AG314:AG316" si="2034">(C314*$P314)+(R314*$AE314)</f>
        <v>5.19</v>
      </c>
      <c r="AH314" s="2">
        <f t="shared" ref="AH314:AH316" si="2035">(D314*$P314)+(S314*$AE314)</f>
        <v>2.42</v>
      </c>
      <c r="AI314" s="2">
        <f t="shared" ref="AI314:AI316" si="2036">(E314*$P314)+(T314*$AE314)</f>
        <v>1.1200000000000001</v>
      </c>
      <c r="AJ314" s="2">
        <f t="shared" ref="AJ314:AJ316" si="2037">(F314*$P314)+(U314*$AE314)</f>
        <v>0.65</v>
      </c>
      <c r="AK314" s="2">
        <f t="shared" ref="AK314:AK316" si="2038">(G314*$P314)+(V314*$AE314)</f>
        <v>0.53</v>
      </c>
      <c r="AL314" s="2">
        <f t="shared" ref="AL314:AL316" si="2039">(H314*$P314)+(W314*$AE314)</f>
        <v>1.59</v>
      </c>
      <c r="AM314" s="2">
        <f t="shared" ref="AM314:AM316" si="2040">(I314*$P314)+(X314*$AE314)</f>
        <v>0.06</v>
      </c>
      <c r="AN314" s="2">
        <f t="shared" ref="AN314:AN316" si="2041">(J314*$P314)+(Y314*$AE314)</f>
        <v>0</v>
      </c>
      <c r="AO314" s="2">
        <f t="shared" ref="AO314:AO316" si="2042">(K314*$P314)+(Z314*$AE314)</f>
        <v>0</v>
      </c>
      <c r="AP314" s="2">
        <f t="shared" ref="AP314:AP316" si="2043">(L314*$P314)+(AA314*$AE314)</f>
        <v>0</v>
      </c>
      <c r="AQ314" s="2">
        <f t="shared" ref="AQ314:AQ316" si="2044">(M314*$P314)+(AB314*$AE314)</f>
        <v>0</v>
      </c>
      <c r="AR314" s="2">
        <f t="shared" ref="AR314:AR316" si="2045">(N314*$P314)+(AC314*$AE314)</f>
        <v>0</v>
      </c>
      <c r="AS314" s="21">
        <f t="shared" ref="AS314:AS316" si="2046">(O314*$P314)+(AD314*$AE314)</f>
        <v>0</v>
      </c>
      <c r="AT314" s="34">
        <f t="shared" si="2018"/>
        <v>0.59000000000000008</v>
      </c>
      <c r="AU314" s="35">
        <f t="shared" ref="AU314" si="2047">AT314*100</f>
        <v>59.000000000000007</v>
      </c>
      <c r="AV314" s="39" t="s">
        <v>191</v>
      </c>
    </row>
    <row r="315" spans="1:52" s="37" customFormat="1" ht="33" customHeight="1" x14ac:dyDescent="0.25">
      <c r="A315" s="16" t="s">
        <v>687</v>
      </c>
      <c r="B315" s="2" t="s">
        <v>221</v>
      </c>
      <c r="C315" s="2">
        <v>9</v>
      </c>
      <c r="D315" s="2">
        <v>8</v>
      </c>
      <c r="E315" s="2">
        <v>2</v>
      </c>
      <c r="F315" s="2">
        <v>1</v>
      </c>
      <c r="G315" s="2">
        <v>1</v>
      </c>
      <c r="H315" s="2">
        <v>3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17">
        <v>0.8</v>
      </c>
      <c r="Q315" s="41" t="s">
        <v>191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17"/>
      <c r="AG315" s="2">
        <f t="shared" ref="AG315" si="2048">(C315*$P315)+(R315*$AE315)</f>
        <v>7.2</v>
      </c>
      <c r="AH315" s="2">
        <f t="shared" ref="AH315" si="2049">(D315*$P315)+(S315*$AE315)</f>
        <v>6.4</v>
      </c>
      <c r="AI315" s="2">
        <f t="shared" ref="AI315" si="2050">(E315*$P315)+(T315*$AE315)</f>
        <v>1.6</v>
      </c>
      <c r="AJ315" s="2">
        <f t="shared" ref="AJ315" si="2051">(F315*$P315)+(U315*$AE315)</f>
        <v>0.8</v>
      </c>
      <c r="AK315" s="2">
        <f t="shared" ref="AK315" si="2052">(G315*$P315)+(V315*$AE315)</f>
        <v>0.8</v>
      </c>
      <c r="AL315" s="2">
        <f t="shared" ref="AL315" si="2053">(H315*$P315)+(W315*$AE315)</f>
        <v>2.4000000000000004</v>
      </c>
      <c r="AM315" s="2">
        <f t="shared" ref="AM315" si="2054">(I315*$P315)+(X315*$AE315)</f>
        <v>0</v>
      </c>
      <c r="AN315" s="2">
        <f t="shared" ref="AN315" si="2055">(J315*$P315)+(Y315*$AE315)</f>
        <v>0</v>
      </c>
      <c r="AO315" s="2">
        <f t="shared" ref="AO315" si="2056">(K315*$P315)+(Z315*$AE315)</f>
        <v>0</v>
      </c>
      <c r="AP315" s="2">
        <f t="shared" ref="AP315" si="2057">(L315*$P315)+(AA315*$AE315)</f>
        <v>0</v>
      </c>
      <c r="AQ315" s="2">
        <f t="shared" ref="AQ315" si="2058">(M315*$P315)+(AB315*$AE315)</f>
        <v>0</v>
      </c>
      <c r="AR315" s="2">
        <f t="shared" ref="AR315" si="2059">(N315*$P315)+(AC315*$AE315)</f>
        <v>0</v>
      </c>
      <c r="AS315" s="21">
        <f t="shared" ref="AS315" si="2060">(O315*$P315)+(AD315*$AE315)</f>
        <v>0</v>
      </c>
      <c r="AT315" s="34">
        <f t="shared" ref="AT315" si="2061">P315+AE315</f>
        <v>0.8</v>
      </c>
      <c r="AU315" s="35">
        <f t="shared" ref="AU315" si="2062">AT315*100</f>
        <v>80</v>
      </c>
      <c r="AV315" s="39" t="s">
        <v>637</v>
      </c>
    </row>
    <row r="316" spans="1:52" s="37" customFormat="1" ht="33" customHeight="1" x14ac:dyDescent="0.25">
      <c r="A316" s="2" t="s">
        <v>347</v>
      </c>
      <c r="B316" s="2" t="s">
        <v>45</v>
      </c>
      <c r="C316" s="2">
        <v>12</v>
      </c>
      <c r="D316" s="2">
        <v>13</v>
      </c>
      <c r="E316" s="2">
        <v>0</v>
      </c>
      <c r="F316" s="2">
        <v>3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17">
        <v>0.37</v>
      </c>
      <c r="Q316" s="41" t="s">
        <v>191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17"/>
      <c r="AG316" s="2">
        <f t="shared" si="2034"/>
        <v>4.4399999999999995</v>
      </c>
      <c r="AH316" s="2">
        <f t="shared" si="2035"/>
        <v>4.8099999999999996</v>
      </c>
      <c r="AI316" s="2">
        <f t="shared" si="2036"/>
        <v>0</v>
      </c>
      <c r="AJ316" s="2">
        <f t="shared" si="2037"/>
        <v>1.1099999999999999</v>
      </c>
      <c r="AK316" s="2">
        <f t="shared" si="2038"/>
        <v>0</v>
      </c>
      <c r="AL316" s="2">
        <f t="shared" si="2039"/>
        <v>0</v>
      </c>
      <c r="AM316" s="2">
        <f t="shared" si="2040"/>
        <v>0</v>
      </c>
      <c r="AN316" s="2">
        <f t="shared" si="2041"/>
        <v>0</v>
      </c>
      <c r="AO316" s="2">
        <f t="shared" si="2042"/>
        <v>0</v>
      </c>
      <c r="AP316" s="2">
        <f t="shared" si="2043"/>
        <v>0</v>
      </c>
      <c r="AQ316" s="2">
        <f t="shared" si="2044"/>
        <v>0</v>
      </c>
      <c r="AR316" s="2">
        <f t="shared" si="2045"/>
        <v>0</v>
      </c>
      <c r="AS316" s="21">
        <f t="shared" si="2046"/>
        <v>0</v>
      </c>
      <c r="AT316" s="34">
        <f t="shared" si="2018"/>
        <v>0.37</v>
      </c>
      <c r="AU316" s="35">
        <f t="shared" si="1629"/>
        <v>37</v>
      </c>
      <c r="AV316" s="38" t="s">
        <v>425</v>
      </c>
    </row>
    <row r="317" spans="1:52" s="37" customFormat="1" ht="33" customHeight="1" x14ac:dyDescent="0.25">
      <c r="A317" s="2" t="s">
        <v>688</v>
      </c>
      <c r="B317" s="2" t="s">
        <v>689</v>
      </c>
      <c r="C317" s="2">
        <v>9</v>
      </c>
      <c r="D317" s="2">
        <v>12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17">
        <v>0.05</v>
      </c>
      <c r="Q317" s="41" t="s">
        <v>191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17"/>
      <c r="AG317" s="2">
        <f t="shared" ref="AG317:AG318" si="2063">(C317*$P317)+(R317*$AE317)</f>
        <v>0.45</v>
      </c>
      <c r="AH317" s="2">
        <f t="shared" ref="AH317:AH318" si="2064">(D317*$P317)+(S317*$AE317)</f>
        <v>0.60000000000000009</v>
      </c>
      <c r="AI317" s="2">
        <f t="shared" ref="AI317:AI318" si="2065">(E317*$P317)+(T317*$AE317)</f>
        <v>0</v>
      </c>
      <c r="AJ317" s="2">
        <f t="shared" ref="AJ317:AJ318" si="2066">(F317*$P317)+(U317*$AE317)</f>
        <v>0</v>
      </c>
      <c r="AK317" s="2">
        <f t="shared" ref="AK317:AK318" si="2067">(G317*$P317)+(V317*$AE317)</f>
        <v>0</v>
      </c>
      <c r="AL317" s="2">
        <f t="shared" ref="AL317:AL318" si="2068">(H317*$P317)+(W317*$AE317)</f>
        <v>0</v>
      </c>
      <c r="AM317" s="2">
        <f t="shared" ref="AM317:AM318" si="2069">(I317*$P317)+(X317*$AE317)</f>
        <v>0</v>
      </c>
      <c r="AN317" s="2">
        <f t="shared" ref="AN317:AN318" si="2070">(J317*$P317)+(Y317*$AE317)</f>
        <v>0</v>
      </c>
      <c r="AO317" s="2">
        <f t="shared" ref="AO317:AO318" si="2071">(K317*$P317)+(Z317*$AE317)</f>
        <v>0</v>
      </c>
      <c r="AP317" s="2">
        <f t="shared" ref="AP317:AP318" si="2072">(L317*$P317)+(AA317*$AE317)</f>
        <v>0</v>
      </c>
      <c r="AQ317" s="2">
        <f t="shared" ref="AQ317:AQ318" si="2073">(M317*$P317)+(AB317*$AE317)</f>
        <v>0</v>
      </c>
      <c r="AR317" s="2">
        <f t="shared" ref="AR317:AR318" si="2074">(N317*$P317)+(AC317*$AE317)</f>
        <v>0</v>
      </c>
      <c r="AS317" s="21">
        <f t="shared" ref="AS317:AS318" si="2075">(O317*$P317)+(AD317*$AE317)</f>
        <v>0</v>
      </c>
      <c r="AT317" s="34">
        <f t="shared" ref="AT317" si="2076">P317+AE317</f>
        <v>0.05</v>
      </c>
      <c r="AU317" s="35">
        <f t="shared" ref="AU317" si="2077">AT317*100</f>
        <v>5</v>
      </c>
      <c r="AV317" s="38" t="s">
        <v>690</v>
      </c>
    </row>
    <row r="318" spans="1:52" s="37" customFormat="1" ht="33" customHeight="1" x14ac:dyDescent="0.25">
      <c r="A318" s="16" t="s">
        <v>159</v>
      </c>
      <c r="B318" s="2" t="s">
        <v>105</v>
      </c>
      <c r="C318" s="2">
        <v>19</v>
      </c>
      <c r="D318" s="2">
        <v>17</v>
      </c>
      <c r="E318" s="2">
        <v>3</v>
      </c>
      <c r="F318" s="2">
        <v>3</v>
      </c>
      <c r="G318" s="2">
        <v>0</v>
      </c>
      <c r="H318" s="2">
        <v>2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17">
        <v>0.23</v>
      </c>
      <c r="Q318" s="41" t="s">
        <v>191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17"/>
      <c r="AG318" s="2">
        <f t="shared" si="2063"/>
        <v>4.37</v>
      </c>
      <c r="AH318" s="2">
        <f t="shared" si="2064"/>
        <v>3.91</v>
      </c>
      <c r="AI318" s="2">
        <f t="shared" si="2065"/>
        <v>0.69000000000000006</v>
      </c>
      <c r="AJ318" s="2">
        <f t="shared" si="2066"/>
        <v>0.69000000000000006</v>
      </c>
      <c r="AK318" s="2">
        <f t="shared" si="2067"/>
        <v>0</v>
      </c>
      <c r="AL318" s="2">
        <f t="shared" si="2068"/>
        <v>0.46</v>
      </c>
      <c r="AM318" s="2">
        <f t="shared" si="2069"/>
        <v>0</v>
      </c>
      <c r="AN318" s="2">
        <f t="shared" si="2070"/>
        <v>0</v>
      </c>
      <c r="AO318" s="2">
        <f t="shared" si="2071"/>
        <v>0</v>
      </c>
      <c r="AP318" s="2">
        <f t="shared" si="2072"/>
        <v>0</v>
      </c>
      <c r="AQ318" s="2">
        <f t="shared" si="2073"/>
        <v>0</v>
      </c>
      <c r="AR318" s="2">
        <f t="shared" si="2074"/>
        <v>0</v>
      </c>
      <c r="AS318" s="2">
        <f t="shared" si="2075"/>
        <v>0</v>
      </c>
      <c r="AT318" s="34">
        <f t="shared" si="2018"/>
        <v>0.23</v>
      </c>
      <c r="AU318" s="35">
        <f t="shared" si="1629"/>
        <v>23</v>
      </c>
      <c r="AV318" s="39" t="s">
        <v>191</v>
      </c>
    </row>
    <row r="319" spans="1:52" s="37" customFormat="1" ht="33" customHeight="1" x14ac:dyDescent="0.25">
      <c r="A319" s="16" t="s">
        <v>348</v>
      </c>
      <c r="B319" s="2" t="s">
        <v>280</v>
      </c>
      <c r="C319" s="2">
        <v>19</v>
      </c>
      <c r="D319" s="2">
        <v>18</v>
      </c>
      <c r="E319" s="2">
        <v>4</v>
      </c>
      <c r="F319" s="2">
        <v>3</v>
      </c>
      <c r="G319" s="2">
        <v>0</v>
      </c>
      <c r="H319" s="2">
        <v>1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17">
        <v>0.1</v>
      </c>
      <c r="Q319" s="2" t="s">
        <v>349</v>
      </c>
      <c r="R319" s="2">
        <v>12</v>
      </c>
      <c r="S319" s="2">
        <v>30</v>
      </c>
      <c r="T319" s="2">
        <v>2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0.15</v>
      </c>
      <c r="AF319" s="17"/>
      <c r="AG319" s="2">
        <f t="shared" ref="AG319:AS319" si="2078">(C319*$P319)+(R319*$AE319)</f>
        <v>3.7</v>
      </c>
      <c r="AH319" s="2">
        <f t="shared" si="2078"/>
        <v>6.3</v>
      </c>
      <c r="AI319" s="2">
        <f t="shared" si="2078"/>
        <v>0.7</v>
      </c>
      <c r="AJ319" s="2">
        <f t="shared" si="2078"/>
        <v>0.30000000000000004</v>
      </c>
      <c r="AK319" s="2">
        <f t="shared" si="2078"/>
        <v>0</v>
      </c>
      <c r="AL319" s="2">
        <f t="shared" si="2078"/>
        <v>0.1</v>
      </c>
      <c r="AM319" s="2">
        <f t="shared" si="2078"/>
        <v>0</v>
      </c>
      <c r="AN319" s="2">
        <f t="shared" si="2078"/>
        <v>0</v>
      </c>
      <c r="AO319" s="2">
        <f t="shared" si="2078"/>
        <v>0</v>
      </c>
      <c r="AP319" s="2">
        <f t="shared" si="2078"/>
        <v>0</v>
      </c>
      <c r="AQ319" s="2">
        <f t="shared" si="2078"/>
        <v>0</v>
      </c>
      <c r="AR319" s="2">
        <f t="shared" si="2078"/>
        <v>0</v>
      </c>
      <c r="AS319" s="21">
        <f t="shared" si="2078"/>
        <v>0</v>
      </c>
      <c r="AT319" s="34">
        <f t="shared" si="2018"/>
        <v>0.25</v>
      </c>
      <c r="AU319" s="35">
        <f t="shared" si="1629"/>
        <v>25</v>
      </c>
      <c r="AV319" s="38" t="s">
        <v>350</v>
      </c>
    </row>
    <row r="320" spans="1:52" s="37" customFormat="1" ht="33" customHeight="1" x14ac:dyDescent="0.25">
      <c r="A320" s="16" t="s">
        <v>758</v>
      </c>
      <c r="B320" s="2" t="s">
        <v>759</v>
      </c>
      <c r="C320" s="2">
        <v>10</v>
      </c>
      <c r="D320" s="2">
        <v>16</v>
      </c>
      <c r="E320" s="2">
        <v>4</v>
      </c>
      <c r="F320" s="2">
        <v>2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17">
        <v>1</v>
      </c>
      <c r="Q320" s="41" t="s">
        <v>191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17"/>
      <c r="AG320" s="2">
        <f t="shared" ref="AG320" si="2079">(C320*$P320)+(R320*$AE320)</f>
        <v>10</v>
      </c>
      <c r="AH320" s="2">
        <f t="shared" ref="AH320" si="2080">(D320*$P320)+(S320*$AE320)</f>
        <v>16</v>
      </c>
      <c r="AI320" s="2">
        <f t="shared" ref="AI320" si="2081">(E320*$P320)+(T320*$AE320)</f>
        <v>4</v>
      </c>
      <c r="AJ320" s="2">
        <f t="shared" ref="AJ320" si="2082">(F320*$P320)+(U320*$AE320)</f>
        <v>2</v>
      </c>
      <c r="AK320" s="2">
        <f t="shared" ref="AK320" si="2083">(G320*$P320)+(V320*$AE320)</f>
        <v>0</v>
      </c>
      <c r="AL320" s="2">
        <f t="shared" ref="AL320" si="2084">(H320*$P320)+(W320*$AE320)</f>
        <v>0</v>
      </c>
      <c r="AM320" s="2">
        <f t="shared" ref="AM320" si="2085">(I320*$P320)+(X320*$AE320)</f>
        <v>0</v>
      </c>
      <c r="AN320" s="2">
        <f t="shared" ref="AN320" si="2086">(J320*$P320)+(Y320*$AE320)</f>
        <v>0</v>
      </c>
      <c r="AO320" s="2">
        <f t="shared" ref="AO320" si="2087">(K320*$P320)+(Z320*$AE320)</f>
        <v>0</v>
      </c>
      <c r="AP320" s="2">
        <f t="shared" ref="AP320" si="2088">(L320*$P320)+(AA320*$AE320)</f>
        <v>0</v>
      </c>
      <c r="AQ320" s="2">
        <f t="shared" ref="AQ320" si="2089">(M320*$P320)+(AB320*$AE320)</f>
        <v>0</v>
      </c>
      <c r="AR320" s="2">
        <f t="shared" ref="AR320" si="2090">(N320*$P320)+(AC320*$AE320)</f>
        <v>0</v>
      </c>
      <c r="AS320" s="21">
        <f t="shared" ref="AS320" si="2091">(O320*$P320)+(AD320*$AE320)</f>
        <v>0</v>
      </c>
      <c r="AT320" s="34">
        <f t="shared" ref="AT320" si="2092">P320+AE320</f>
        <v>1</v>
      </c>
      <c r="AU320" s="35">
        <f t="shared" ref="AU320" si="2093">AT320*100</f>
        <v>100</v>
      </c>
      <c r="AV320" s="39" t="s">
        <v>191</v>
      </c>
    </row>
    <row r="321" spans="1:48" s="37" customFormat="1" ht="33" customHeight="1" x14ac:dyDescent="0.25">
      <c r="A321" s="16" t="s">
        <v>351</v>
      </c>
      <c r="B321" s="2" t="s">
        <v>295</v>
      </c>
      <c r="C321" s="2">
        <v>18</v>
      </c>
      <c r="D321" s="2">
        <v>12</v>
      </c>
      <c r="E321" s="2">
        <v>1</v>
      </c>
      <c r="F321" s="2">
        <v>3</v>
      </c>
      <c r="G321" s="2">
        <v>0</v>
      </c>
      <c r="H321" s="2">
        <v>0</v>
      </c>
      <c r="I321" s="2">
        <v>0</v>
      </c>
      <c r="J321" s="2">
        <v>5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17">
        <v>0.27</v>
      </c>
      <c r="Q321" s="41" t="s">
        <v>191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17"/>
      <c r="AG321" s="2">
        <f t="shared" ref="AG321:AG325" si="2094">(C321*$P321)+(R321*$AE321)</f>
        <v>4.8600000000000003</v>
      </c>
      <c r="AH321" s="2">
        <f t="shared" ref="AH321:AH325" si="2095">(D321*$P321)+(S321*$AE321)</f>
        <v>3.24</v>
      </c>
      <c r="AI321" s="2">
        <f t="shared" ref="AI321:AI325" si="2096">(E321*$P321)+(T321*$AE321)</f>
        <v>0.27</v>
      </c>
      <c r="AJ321" s="2">
        <f t="shared" ref="AJ321:AJ325" si="2097">(F321*$P321)+(U321*$AE321)</f>
        <v>0.81</v>
      </c>
      <c r="AK321" s="2">
        <f t="shared" ref="AK321:AK325" si="2098">(G321*$P321)+(V321*$AE321)</f>
        <v>0</v>
      </c>
      <c r="AL321" s="2">
        <f t="shared" ref="AL321:AL325" si="2099">(H321*$P321)+(W321*$AE321)</f>
        <v>0</v>
      </c>
      <c r="AM321" s="2">
        <f t="shared" ref="AM321:AM325" si="2100">(I321*$P321)+(X321*$AE321)</f>
        <v>0</v>
      </c>
      <c r="AN321" s="2">
        <f t="shared" ref="AN321:AN325" si="2101">(J321*$P321)+(Y321*$AE321)</f>
        <v>1.35</v>
      </c>
      <c r="AO321" s="2">
        <f t="shared" ref="AO321:AO325" si="2102">(K321*$P321)+(Z321*$AE321)</f>
        <v>0</v>
      </c>
      <c r="AP321" s="2">
        <f t="shared" ref="AP321:AP325" si="2103">(L321*$P321)+(AA321*$AE321)</f>
        <v>0</v>
      </c>
      <c r="AQ321" s="2">
        <f t="shared" ref="AQ321:AQ325" si="2104">(M321*$P321)+(AB321*$AE321)</f>
        <v>0</v>
      </c>
      <c r="AR321" s="2">
        <f t="shared" ref="AR321:AR325" si="2105">(N321*$P321)+(AC321*$AE321)</f>
        <v>0</v>
      </c>
      <c r="AS321" s="21">
        <f t="shared" ref="AS321:AS325" si="2106">(O321*$P321)+(AD321*$AE321)</f>
        <v>0</v>
      </c>
      <c r="AT321" s="34">
        <f t="shared" si="2018"/>
        <v>0.27</v>
      </c>
      <c r="AU321" s="35">
        <f t="shared" si="1629"/>
        <v>27</v>
      </c>
      <c r="AV321" s="38" t="s">
        <v>38</v>
      </c>
    </row>
    <row r="322" spans="1:48" s="37" customFormat="1" ht="33" customHeight="1" x14ac:dyDescent="0.25">
      <c r="A322" s="16" t="s">
        <v>760</v>
      </c>
      <c r="B322" s="2" t="s">
        <v>172</v>
      </c>
      <c r="C322" s="2">
        <v>14</v>
      </c>
      <c r="D322" s="2">
        <v>15</v>
      </c>
      <c r="E322" s="2">
        <v>3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17">
        <v>0.5</v>
      </c>
      <c r="Q322" s="2" t="s">
        <v>175</v>
      </c>
      <c r="R322" s="2">
        <v>12</v>
      </c>
      <c r="S322" s="2">
        <v>6</v>
      </c>
      <c r="T322" s="2">
        <v>2</v>
      </c>
      <c r="U322" s="2">
        <v>2</v>
      </c>
      <c r="V322" s="2">
        <v>0</v>
      </c>
      <c r="W322" s="2">
        <v>0</v>
      </c>
      <c r="X322" s="2">
        <v>0</v>
      </c>
      <c r="Y322" s="2">
        <v>2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0.3</v>
      </c>
      <c r="AF322" s="17"/>
      <c r="AG322" s="2">
        <f t="shared" ref="AG322" si="2107">(C322*$P322)+(R322*$AE322)</f>
        <v>10.6</v>
      </c>
      <c r="AH322" s="2">
        <f t="shared" ref="AH322" si="2108">(D322*$P322)+(S322*$AE322)</f>
        <v>9.3000000000000007</v>
      </c>
      <c r="AI322" s="2">
        <f t="shared" ref="AI322" si="2109">(E322*$P322)+(T322*$AE322)</f>
        <v>2.1</v>
      </c>
      <c r="AJ322" s="2">
        <f t="shared" ref="AJ322" si="2110">(F322*$P322)+(U322*$AE322)</f>
        <v>0.6</v>
      </c>
      <c r="AK322" s="2">
        <f t="shared" ref="AK322" si="2111">(G322*$P322)+(V322*$AE322)</f>
        <v>0</v>
      </c>
      <c r="AL322" s="2">
        <f t="shared" ref="AL322" si="2112">(H322*$P322)+(W322*$AE322)</f>
        <v>0</v>
      </c>
      <c r="AM322" s="2">
        <f t="shared" ref="AM322" si="2113">(I322*$P322)+(X322*$AE322)</f>
        <v>0</v>
      </c>
      <c r="AN322" s="2">
        <f t="shared" ref="AN322" si="2114">(J322*$P322)+(Y322*$AE322)</f>
        <v>0.6</v>
      </c>
      <c r="AO322" s="2">
        <f t="shared" ref="AO322" si="2115">(K322*$P322)+(Z322*$AE322)</f>
        <v>0</v>
      </c>
      <c r="AP322" s="2">
        <f t="shared" ref="AP322" si="2116">(L322*$P322)+(AA322*$AE322)</f>
        <v>0</v>
      </c>
      <c r="AQ322" s="2">
        <f t="shared" ref="AQ322" si="2117">(M322*$P322)+(AB322*$AE322)</f>
        <v>0</v>
      </c>
      <c r="AR322" s="2">
        <f t="shared" ref="AR322" si="2118">(N322*$P322)+(AC322*$AE322)</f>
        <v>0</v>
      </c>
      <c r="AS322" s="21">
        <f t="shared" ref="AS322" si="2119">(O322*$P322)+(AD322*$AE322)</f>
        <v>0</v>
      </c>
      <c r="AT322" s="34">
        <f t="shared" ref="AT322" si="2120">P322+AE322</f>
        <v>0.8</v>
      </c>
      <c r="AU322" s="35">
        <f t="shared" ref="AU322" si="2121">AT322*100</f>
        <v>80</v>
      </c>
      <c r="AV322" s="39" t="s">
        <v>191</v>
      </c>
    </row>
    <row r="323" spans="1:48" s="37" customFormat="1" ht="33" customHeight="1" x14ac:dyDescent="0.25">
      <c r="A323" s="16" t="s">
        <v>761</v>
      </c>
      <c r="B323" s="2" t="s">
        <v>100</v>
      </c>
      <c r="C323" s="2">
        <v>13</v>
      </c>
      <c r="D323" s="2">
        <v>4</v>
      </c>
      <c r="E323" s="2">
        <v>4</v>
      </c>
      <c r="F323" s="2">
        <v>4</v>
      </c>
      <c r="G323" s="2">
        <v>0</v>
      </c>
      <c r="H323" s="2">
        <v>2</v>
      </c>
      <c r="I323" s="2">
        <v>0</v>
      </c>
      <c r="J323" s="2">
        <v>6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17">
        <v>0.5</v>
      </c>
      <c r="Q323" s="41" t="s">
        <v>191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17"/>
      <c r="AG323" s="2">
        <f t="shared" ref="AG323" si="2122">(C323*$P323)+(R323*$AE323)</f>
        <v>6.5</v>
      </c>
      <c r="AH323" s="2">
        <f t="shared" ref="AH323" si="2123">(D323*$P323)+(S323*$AE323)</f>
        <v>2</v>
      </c>
      <c r="AI323" s="2">
        <f t="shared" ref="AI323" si="2124">(E323*$P323)+(T323*$AE323)</f>
        <v>2</v>
      </c>
      <c r="AJ323" s="2">
        <f t="shared" ref="AJ323" si="2125">(F323*$P323)+(U323*$AE323)</f>
        <v>2</v>
      </c>
      <c r="AK323" s="2">
        <f t="shared" ref="AK323" si="2126">(G323*$P323)+(V323*$AE323)</f>
        <v>0</v>
      </c>
      <c r="AL323" s="2">
        <f t="shared" ref="AL323" si="2127">(H323*$P323)+(W323*$AE323)</f>
        <v>1</v>
      </c>
      <c r="AM323" s="2">
        <f t="shared" ref="AM323" si="2128">(I323*$P323)+(X323*$AE323)</f>
        <v>0</v>
      </c>
      <c r="AN323" s="2">
        <f t="shared" ref="AN323" si="2129">(J323*$P323)+(Y323*$AE323)</f>
        <v>3</v>
      </c>
      <c r="AO323" s="2">
        <f t="shared" ref="AO323" si="2130">(K323*$P323)+(Z323*$AE323)</f>
        <v>0</v>
      </c>
      <c r="AP323" s="2">
        <f t="shared" ref="AP323" si="2131">(L323*$P323)+(AA323*$AE323)</f>
        <v>0</v>
      </c>
      <c r="AQ323" s="2">
        <f t="shared" ref="AQ323" si="2132">(M323*$P323)+(AB323*$AE323)</f>
        <v>0</v>
      </c>
      <c r="AR323" s="2">
        <f t="shared" ref="AR323" si="2133">(N323*$P323)+(AC323*$AE323)</f>
        <v>0</v>
      </c>
      <c r="AS323" s="21">
        <f t="shared" ref="AS323" si="2134">(O323*$P323)+(AD323*$AE323)</f>
        <v>0</v>
      </c>
      <c r="AT323" s="34">
        <f t="shared" ref="AT323" si="2135">P323+AE323</f>
        <v>0.5</v>
      </c>
      <c r="AU323" s="35">
        <f t="shared" ref="AU323" si="2136">AT323*100</f>
        <v>50</v>
      </c>
      <c r="AV323" s="39" t="s">
        <v>191</v>
      </c>
    </row>
    <row r="324" spans="1:48" s="37" customFormat="1" ht="33" customHeight="1" x14ac:dyDescent="0.25">
      <c r="A324" s="16" t="s">
        <v>54</v>
      </c>
      <c r="B324" s="2" t="s">
        <v>62</v>
      </c>
      <c r="C324" s="2">
        <v>18</v>
      </c>
      <c r="D324" s="2">
        <v>12</v>
      </c>
      <c r="E324" s="2">
        <v>1</v>
      </c>
      <c r="F324" s="2">
        <v>2</v>
      </c>
      <c r="G324" s="2">
        <v>0</v>
      </c>
      <c r="H324" s="2">
        <v>2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17">
        <v>0.27</v>
      </c>
      <c r="Q324" s="2" t="s">
        <v>280</v>
      </c>
      <c r="R324" s="46">
        <v>19</v>
      </c>
      <c r="S324" s="46">
        <v>18</v>
      </c>
      <c r="T324" s="46">
        <v>4</v>
      </c>
      <c r="U324" s="46">
        <v>3</v>
      </c>
      <c r="V324" s="46">
        <v>0</v>
      </c>
      <c r="W324" s="46">
        <v>1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6">
        <v>0</v>
      </c>
      <c r="AD324" s="46">
        <v>0</v>
      </c>
      <c r="AE324" s="17">
        <v>7.0000000000000007E-2</v>
      </c>
      <c r="AF324" s="17"/>
      <c r="AG324" s="2">
        <f t="shared" si="2094"/>
        <v>6.19</v>
      </c>
      <c r="AH324" s="2">
        <f t="shared" si="2095"/>
        <v>4.5</v>
      </c>
      <c r="AI324" s="2">
        <f t="shared" si="2096"/>
        <v>0.55000000000000004</v>
      </c>
      <c r="AJ324" s="2">
        <f t="shared" si="2097"/>
        <v>0.75</v>
      </c>
      <c r="AK324" s="2">
        <f t="shared" si="2098"/>
        <v>0</v>
      </c>
      <c r="AL324" s="2">
        <f t="shared" si="2099"/>
        <v>0.6100000000000001</v>
      </c>
      <c r="AM324" s="2">
        <f t="shared" si="2100"/>
        <v>0</v>
      </c>
      <c r="AN324" s="2">
        <f t="shared" si="2101"/>
        <v>0</v>
      </c>
      <c r="AO324" s="2">
        <f t="shared" si="2102"/>
        <v>0</v>
      </c>
      <c r="AP324" s="2">
        <f t="shared" si="2103"/>
        <v>0</v>
      </c>
      <c r="AQ324" s="2">
        <f t="shared" si="2104"/>
        <v>0</v>
      </c>
      <c r="AR324" s="2">
        <f t="shared" si="2105"/>
        <v>0</v>
      </c>
      <c r="AS324" s="21">
        <f t="shared" si="2106"/>
        <v>0</v>
      </c>
      <c r="AT324" s="34">
        <f t="shared" si="2018"/>
        <v>0.34</v>
      </c>
      <c r="AU324" s="35">
        <f t="shared" si="1629"/>
        <v>34</v>
      </c>
      <c r="AV324" s="38" t="s">
        <v>44</v>
      </c>
    </row>
    <row r="325" spans="1:48" s="37" customFormat="1" ht="33" customHeight="1" x14ac:dyDescent="0.25">
      <c r="A325" s="16" t="s">
        <v>561</v>
      </c>
      <c r="B325" s="2" t="s">
        <v>352</v>
      </c>
      <c r="C325" s="2">
        <v>13</v>
      </c>
      <c r="D325" s="2">
        <v>34</v>
      </c>
      <c r="E325" s="2">
        <v>4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17">
        <v>0.9</v>
      </c>
      <c r="Q325" s="2" t="s">
        <v>353</v>
      </c>
      <c r="R325" s="46">
        <v>7</v>
      </c>
      <c r="S325" s="46">
        <v>22</v>
      </c>
      <c r="T325" s="46">
        <v>2</v>
      </c>
      <c r="U325" s="46">
        <v>0</v>
      </c>
      <c r="V325" s="46">
        <v>0</v>
      </c>
      <c r="W325" s="46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6">
        <v>0</v>
      </c>
      <c r="AD325" s="46">
        <v>0</v>
      </c>
      <c r="AE325" s="17">
        <v>0.1</v>
      </c>
      <c r="AF325" s="17"/>
      <c r="AG325" s="2">
        <f t="shared" si="2094"/>
        <v>12.4</v>
      </c>
      <c r="AH325" s="2">
        <f t="shared" si="2095"/>
        <v>32.800000000000004</v>
      </c>
      <c r="AI325" s="2">
        <f t="shared" si="2096"/>
        <v>3.8000000000000003</v>
      </c>
      <c r="AJ325" s="2">
        <f t="shared" si="2097"/>
        <v>0</v>
      </c>
      <c r="AK325" s="2">
        <f t="shared" si="2098"/>
        <v>0</v>
      </c>
      <c r="AL325" s="2">
        <f t="shared" si="2099"/>
        <v>0</v>
      </c>
      <c r="AM325" s="2">
        <f t="shared" si="2100"/>
        <v>0</v>
      </c>
      <c r="AN325" s="2">
        <f t="shared" si="2101"/>
        <v>0</v>
      </c>
      <c r="AO325" s="2">
        <f t="shared" si="2102"/>
        <v>0</v>
      </c>
      <c r="AP325" s="2">
        <f t="shared" si="2103"/>
        <v>0</v>
      </c>
      <c r="AQ325" s="2">
        <f t="shared" si="2104"/>
        <v>0</v>
      </c>
      <c r="AR325" s="2">
        <f t="shared" si="2105"/>
        <v>0</v>
      </c>
      <c r="AS325" s="21">
        <f t="shared" si="2106"/>
        <v>0</v>
      </c>
      <c r="AT325" s="34">
        <f t="shared" si="2018"/>
        <v>1</v>
      </c>
      <c r="AU325" s="35">
        <f t="shared" si="1629"/>
        <v>100</v>
      </c>
      <c r="AV325" s="39" t="s">
        <v>191</v>
      </c>
    </row>
    <row r="326" spans="1:48" s="37" customFormat="1" ht="33" customHeight="1" x14ac:dyDescent="0.25">
      <c r="A326" s="16" t="s">
        <v>560</v>
      </c>
      <c r="B326" s="2" t="s">
        <v>352</v>
      </c>
      <c r="C326" s="2">
        <v>13</v>
      </c>
      <c r="D326" s="2">
        <v>34</v>
      </c>
      <c r="E326" s="2">
        <v>4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17">
        <v>0.8</v>
      </c>
      <c r="Q326" s="2" t="s">
        <v>353</v>
      </c>
      <c r="R326" s="46">
        <v>7</v>
      </c>
      <c r="S326" s="46">
        <v>22</v>
      </c>
      <c r="T326" s="46">
        <v>2</v>
      </c>
      <c r="U326" s="46">
        <v>0</v>
      </c>
      <c r="V326" s="46">
        <v>0</v>
      </c>
      <c r="W326" s="46">
        <v>0</v>
      </c>
      <c r="X326" s="46">
        <v>0</v>
      </c>
      <c r="Y326" s="46">
        <v>0</v>
      </c>
      <c r="Z326" s="46">
        <v>0</v>
      </c>
      <c r="AA326" s="46">
        <v>0</v>
      </c>
      <c r="AB326" s="46">
        <v>0</v>
      </c>
      <c r="AC326" s="46">
        <v>0</v>
      </c>
      <c r="AD326" s="46">
        <v>0</v>
      </c>
      <c r="AE326" s="17">
        <v>0.1</v>
      </c>
      <c r="AF326" s="17"/>
      <c r="AG326" s="2">
        <f t="shared" ref="AG326" si="2137">(C326*$P326)+(R326*$AE326)</f>
        <v>11.1</v>
      </c>
      <c r="AH326" s="2">
        <f t="shared" ref="AH326" si="2138">(D326*$P326)+(S326*$AE326)</f>
        <v>29.400000000000002</v>
      </c>
      <c r="AI326" s="2">
        <f t="shared" ref="AI326" si="2139">(E326*$P326)+(T326*$AE326)</f>
        <v>3.4000000000000004</v>
      </c>
      <c r="AJ326" s="2">
        <f t="shared" ref="AJ326" si="2140">(F326*$P326)+(U326*$AE326)</f>
        <v>0</v>
      </c>
      <c r="AK326" s="2">
        <f t="shared" ref="AK326" si="2141">(G326*$P326)+(V326*$AE326)</f>
        <v>0</v>
      </c>
      <c r="AL326" s="2">
        <f t="shared" ref="AL326" si="2142">(H326*$P326)+(W326*$AE326)</f>
        <v>0</v>
      </c>
      <c r="AM326" s="2">
        <f t="shared" ref="AM326" si="2143">(I326*$P326)+(X326*$AE326)</f>
        <v>0</v>
      </c>
      <c r="AN326" s="2">
        <f t="shared" ref="AN326" si="2144">(J326*$P326)+(Y326*$AE326)</f>
        <v>0</v>
      </c>
      <c r="AO326" s="2">
        <f t="shared" ref="AO326" si="2145">(K326*$P326)+(Z326*$AE326)</f>
        <v>0</v>
      </c>
      <c r="AP326" s="2">
        <f t="shared" ref="AP326" si="2146">(L326*$P326)+(AA326*$AE326)</f>
        <v>0</v>
      </c>
      <c r="AQ326" s="2">
        <f t="shared" ref="AQ326" si="2147">(M326*$P326)+(AB326*$AE326)</f>
        <v>0</v>
      </c>
      <c r="AR326" s="2">
        <f t="shared" ref="AR326" si="2148">(N326*$P326)+(AC326*$AE326)</f>
        <v>0</v>
      </c>
      <c r="AS326" s="21">
        <f t="shared" ref="AS326" si="2149">(O326*$P326)+(AD326*$AE326)</f>
        <v>0</v>
      </c>
      <c r="AT326" s="34">
        <f t="shared" ref="AT326" si="2150">P326+AE326</f>
        <v>0.9</v>
      </c>
      <c r="AU326" s="35">
        <f t="shared" ref="AU326" si="2151">AT326*100</f>
        <v>90</v>
      </c>
      <c r="AV326" s="39" t="s">
        <v>191</v>
      </c>
    </row>
    <row r="327" spans="1:48" s="37" customFormat="1" ht="33" customHeight="1" x14ac:dyDescent="0.25">
      <c r="A327" s="16" t="s">
        <v>82</v>
      </c>
      <c r="B327" s="2" t="s">
        <v>120</v>
      </c>
      <c r="C327" s="2">
        <v>6</v>
      </c>
      <c r="D327" s="2">
        <v>17</v>
      </c>
      <c r="E327" s="2">
        <v>5</v>
      </c>
      <c r="F327" s="2">
        <v>2</v>
      </c>
      <c r="G327" s="2">
        <v>0</v>
      </c>
      <c r="H327" s="2">
        <v>0</v>
      </c>
      <c r="I327" s="2">
        <v>0</v>
      </c>
      <c r="J327" s="2">
        <v>0</v>
      </c>
      <c r="K327" s="2">
        <v>1</v>
      </c>
      <c r="L327" s="2">
        <v>0</v>
      </c>
      <c r="M327" s="2">
        <v>0</v>
      </c>
      <c r="N327" s="2">
        <v>0</v>
      </c>
      <c r="O327" s="2">
        <v>0</v>
      </c>
      <c r="P327" s="17">
        <v>0.5</v>
      </c>
      <c r="Q327" s="2" t="s">
        <v>266</v>
      </c>
      <c r="R327" s="2">
        <v>19</v>
      </c>
      <c r="S327" s="2">
        <v>11</v>
      </c>
      <c r="T327" s="2">
        <v>2</v>
      </c>
      <c r="U327" s="2">
        <v>2</v>
      </c>
      <c r="V327" s="2">
        <v>0</v>
      </c>
      <c r="W327" s="2">
        <v>0</v>
      </c>
      <c r="X327" s="2">
        <v>0</v>
      </c>
      <c r="Y327" s="2">
        <v>5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17">
        <v>0.05</v>
      </c>
      <c r="AF327" s="17"/>
      <c r="AG327" s="2">
        <f t="shared" ref="AG327:AS328" si="2152">(C327*$P327)+(R327*$AE327)</f>
        <v>3.95</v>
      </c>
      <c r="AH327" s="2">
        <f t="shared" si="2152"/>
        <v>9.0500000000000007</v>
      </c>
      <c r="AI327" s="2">
        <f t="shared" si="2152"/>
        <v>2.6</v>
      </c>
      <c r="AJ327" s="2">
        <f t="shared" si="2152"/>
        <v>1.1000000000000001</v>
      </c>
      <c r="AK327" s="2">
        <f t="shared" si="2152"/>
        <v>0</v>
      </c>
      <c r="AL327" s="2">
        <f t="shared" si="2152"/>
        <v>0</v>
      </c>
      <c r="AM327" s="2">
        <f t="shared" si="2152"/>
        <v>0</v>
      </c>
      <c r="AN327" s="2">
        <f t="shared" si="2152"/>
        <v>0.25</v>
      </c>
      <c r="AO327" s="2">
        <f t="shared" si="2152"/>
        <v>0.5</v>
      </c>
      <c r="AP327" s="2">
        <f t="shared" si="2152"/>
        <v>0</v>
      </c>
      <c r="AQ327" s="2">
        <f t="shared" si="2152"/>
        <v>0</v>
      </c>
      <c r="AR327" s="2">
        <f t="shared" si="2152"/>
        <v>0</v>
      </c>
      <c r="AS327" s="21">
        <f t="shared" si="2152"/>
        <v>0</v>
      </c>
      <c r="AT327" s="34">
        <f t="shared" si="2018"/>
        <v>0.55000000000000004</v>
      </c>
      <c r="AU327" s="35">
        <f t="shared" si="1629"/>
        <v>55.000000000000007</v>
      </c>
      <c r="AV327" s="39" t="s">
        <v>191</v>
      </c>
    </row>
    <row r="328" spans="1:48" s="37" customFormat="1" ht="33" customHeight="1" x14ac:dyDescent="0.25">
      <c r="A328" s="16" t="s">
        <v>354</v>
      </c>
      <c r="B328" s="2" t="s">
        <v>57</v>
      </c>
      <c r="C328" s="2">
        <v>12</v>
      </c>
      <c r="D328" s="2">
        <v>12</v>
      </c>
      <c r="E328" s="2">
        <v>0</v>
      </c>
      <c r="F328" s="2">
        <v>6</v>
      </c>
      <c r="G328" s="2">
        <v>16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1</v>
      </c>
      <c r="O328" s="2">
        <v>0</v>
      </c>
      <c r="P328" s="17">
        <v>0.44</v>
      </c>
      <c r="Q328" s="2" t="s">
        <v>33</v>
      </c>
      <c r="R328" s="2">
        <v>21</v>
      </c>
      <c r="S328" s="2">
        <v>22</v>
      </c>
      <c r="T328" s="2">
        <v>4</v>
      </c>
      <c r="U328" s="2">
        <v>1</v>
      </c>
      <c r="V328" s="2">
        <v>0</v>
      </c>
      <c r="W328" s="2">
        <v>1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17">
        <v>0.09</v>
      </c>
      <c r="AF328" s="17"/>
      <c r="AG328" s="2">
        <f t="shared" si="2152"/>
        <v>7.17</v>
      </c>
      <c r="AH328" s="2">
        <f t="shared" si="2152"/>
        <v>7.26</v>
      </c>
      <c r="AI328" s="2">
        <f t="shared" si="2152"/>
        <v>0.36</v>
      </c>
      <c r="AJ328" s="2">
        <f t="shared" si="2152"/>
        <v>2.73</v>
      </c>
      <c r="AK328" s="2">
        <f t="shared" si="2152"/>
        <v>7.04</v>
      </c>
      <c r="AL328" s="2">
        <f t="shared" si="2152"/>
        <v>0.09</v>
      </c>
      <c r="AM328" s="2">
        <f t="shared" si="2152"/>
        <v>0</v>
      </c>
      <c r="AN328" s="2">
        <f t="shared" si="2152"/>
        <v>0</v>
      </c>
      <c r="AO328" s="2">
        <f t="shared" si="2152"/>
        <v>0</v>
      </c>
      <c r="AP328" s="2">
        <f t="shared" si="2152"/>
        <v>0</v>
      </c>
      <c r="AQ328" s="2">
        <f t="shared" si="2152"/>
        <v>0</v>
      </c>
      <c r="AR328" s="2">
        <f t="shared" si="2152"/>
        <v>0.44</v>
      </c>
      <c r="AS328" s="21">
        <f t="shared" si="2152"/>
        <v>0</v>
      </c>
      <c r="AT328" s="34">
        <f t="shared" si="2018"/>
        <v>0.53</v>
      </c>
      <c r="AU328" s="35">
        <f t="shared" si="1629"/>
        <v>53</v>
      </c>
      <c r="AV328" s="39" t="s">
        <v>421</v>
      </c>
    </row>
    <row r="329" spans="1:48" s="37" customFormat="1" ht="33" customHeight="1" x14ac:dyDescent="0.25">
      <c r="A329" s="16" t="s">
        <v>462</v>
      </c>
      <c r="B329" s="2" t="s">
        <v>463</v>
      </c>
      <c r="C329" s="2">
        <v>14</v>
      </c>
      <c r="D329" s="2">
        <v>17</v>
      </c>
      <c r="E329" s="2">
        <v>2</v>
      </c>
      <c r="F329" s="2">
        <v>1</v>
      </c>
      <c r="G329" s="2">
        <v>0</v>
      </c>
      <c r="H329" s="2">
        <v>2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17">
        <v>0.5</v>
      </c>
      <c r="Q329" s="43" t="s">
        <v>191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17"/>
      <c r="AG329" s="2">
        <f t="shared" ref="AG329" si="2153">(C329*$P329)+(R329*$AE329)</f>
        <v>7</v>
      </c>
      <c r="AH329" s="2">
        <f t="shared" ref="AH329" si="2154">(D329*$P329)+(S329*$AE329)</f>
        <v>8.5</v>
      </c>
      <c r="AI329" s="2">
        <f t="shared" ref="AI329" si="2155">(E329*$P329)+(T329*$AE329)</f>
        <v>1</v>
      </c>
      <c r="AJ329" s="2">
        <f t="shared" ref="AJ329" si="2156">(F329*$P329)+(U329*$AE329)</f>
        <v>0.5</v>
      </c>
      <c r="AK329" s="2">
        <f t="shared" ref="AK329" si="2157">(G329*$P329)+(V329*$AE329)</f>
        <v>0</v>
      </c>
      <c r="AL329" s="2">
        <f t="shared" ref="AL329" si="2158">(H329*$P329)+(W329*$AE329)</f>
        <v>1</v>
      </c>
      <c r="AM329" s="2">
        <f t="shared" ref="AM329" si="2159">(I329*$P329)+(X329*$AE329)</f>
        <v>0</v>
      </c>
      <c r="AN329" s="2">
        <f t="shared" ref="AN329" si="2160">(J329*$P329)+(Y329*$AE329)</f>
        <v>0</v>
      </c>
      <c r="AO329" s="2">
        <f t="shared" ref="AO329" si="2161">(K329*$P329)+(Z329*$AE329)</f>
        <v>0</v>
      </c>
      <c r="AP329" s="2">
        <f t="shared" ref="AP329" si="2162">(L329*$P329)+(AA329*$AE329)</f>
        <v>0</v>
      </c>
      <c r="AQ329" s="2">
        <f t="shared" ref="AQ329" si="2163">(M329*$P329)+(AB329*$AE329)</f>
        <v>0</v>
      </c>
      <c r="AR329" s="2">
        <f t="shared" ref="AR329" si="2164">(N329*$P329)+(AC329*$AE329)</f>
        <v>0</v>
      </c>
      <c r="AS329" s="21">
        <f t="shared" ref="AS329" si="2165">(O329*$P329)+(AD329*$AE329)</f>
        <v>0</v>
      </c>
      <c r="AT329" s="34">
        <f t="shared" si="2018"/>
        <v>0.5</v>
      </c>
      <c r="AU329" s="35">
        <f t="shared" ref="AU329" si="2166">AT329*100</f>
        <v>50</v>
      </c>
      <c r="AV329" s="39" t="s">
        <v>464</v>
      </c>
    </row>
    <row r="330" spans="1:48" s="37" customFormat="1" ht="33" customHeight="1" x14ac:dyDescent="0.25">
      <c r="A330" s="16" t="s">
        <v>355</v>
      </c>
      <c r="B330" s="43" t="s">
        <v>191</v>
      </c>
      <c r="C330" s="2">
        <v>0</v>
      </c>
      <c r="D330" s="2">
        <v>0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43" t="s">
        <v>191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17"/>
      <c r="AG330" s="2">
        <f t="shared" ref="AG330:AS332" si="2167">(C330*$P330)+(R330*$AE330)</f>
        <v>0</v>
      </c>
      <c r="AH330" s="2">
        <f t="shared" si="2167"/>
        <v>0</v>
      </c>
      <c r="AI330" s="2">
        <f t="shared" si="2167"/>
        <v>0</v>
      </c>
      <c r="AJ330" s="2">
        <f t="shared" si="2167"/>
        <v>0</v>
      </c>
      <c r="AK330" s="2">
        <f t="shared" si="2167"/>
        <v>0</v>
      </c>
      <c r="AL330" s="2">
        <f t="shared" si="2167"/>
        <v>0</v>
      </c>
      <c r="AM330" s="2">
        <f t="shared" si="2167"/>
        <v>0</v>
      </c>
      <c r="AN330" s="2">
        <f t="shared" si="2167"/>
        <v>0</v>
      </c>
      <c r="AO330" s="2">
        <f t="shared" si="2167"/>
        <v>0</v>
      </c>
      <c r="AP330" s="2">
        <f t="shared" si="2167"/>
        <v>0</v>
      </c>
      <c r="AQ330" s="2">
        <f t="shared" si="2167"/>
        <v>0</v>
      </c>
      <c r="AR330" s="2">
        <f t="shared" si="2167"/>
        <v>0</v>
      </c>
      <c r="AS330" s="21">
        <f t="shared" si="2167"/>
        <v>0</v>
      </c>
      <c r="AT330" s="34">
        <f t="shared" si="2018"/>
        <v>0</v>
      </c>
      <c r="AU330" s="35">
        <f t="shared" ref="AU330:AU331" si="2168">AT330*100</f>
        <v>0</v>
      </c>
      <c r="AV330" s="39" t="s">
        <v>309</v>
      </c>
    </row>
    <row r="331" spans="1:48" s="37" customFormat="1" ht="33" customHeight="1" x14ac:dyDescent="0.25">
      <c r="A331" s="16" t="s">
        <v>465</v>
      </c>
      <c r="B331" s="2" t="s">
        <v>466</v>
      </c>
      <c r="C331" s="2">
        <v>5</v>
      </c>
      <c r="D331" s="2">
        <v>9</v>
      </c>
      <c r="E331" s="2">
        <v>1</v>
      </c>
      <c r="F331" s="2">
        <v>1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0.15</v>
      </c>
      <c r="Q331" s="2" t="s">
        <v>467</v>
      </c>
      <c r="R331" s="2">
        <v>8</v>
      </c>
      <c r="S331" s="2">
        <v>18</v>
      </c>
      <c r="T331" s="2">
        <v>1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0.17</v>
      </c>
      <c r="AF331" s="17"/>
      <c r="AG331" s="2">
        <f t="shared" si="2167"/>
        <v>2.1100000000000003</v>
      </c>
      <c r="AH331" s="2">
        <f t="shared" si="2167"/>
        <v>4.41</v>
      </c>
      <c r="AI331" s="2">
        <f t="shared" si="2167"/>
        <v>0.32</v>
      </c>
      <c r="AJ331" s="2">
        <f t="shared" si="2167"/>
        <v>0.15</v>
      </c>
      <c r="AK331" s="2">
        <f t="shared" si="2167"/>
        <v>0</v>
      </c>
      <c r="AL331" s="2">
        <f t="shared" si="2167"/>
        <v>0</v>
      </c>
      <c r="AM331" s="2">
        <f t="shared" si="2167"/>
        <v>0</v>
      </c>
      <c r="AN331" s="2">
        <f t="shared" si="2167"/>
        <v>0</v>
      </c>
      <c r="AO331" s="2">
        <f t="shared" si="2167"/>
        <v>0</v>
      </c>
      <c r="AP331" s="2">
        <f t="shared" si="2167"/>
        <v>0</v>
      </c>
      <c r="AQ331" s="2">
        <f t="shared" si="2167"/>
        <v>0</v>
      </c>
      <c r="AR331" s="2">
        <f t="shared" si="2167"/>
        <v>0</v>
      </c>
      <c r="AS331" s="21">
        <f t="shared" si="2167"/>
        <v>0</v>
      </c>
      <c r="AT331" s="34">
        <f t="shared" si="2018"/>
        <v>0.32</v>
      </c>
      <c r="AU331" s="35">
        <f t="shared" si="2168"/>
        <v>32</v>
      </c>
      <c r="AV331" s="39" t="s">
        <v>468</v>
      </c>
    </row>
    <row r="332" spans="1:48" s="37" customFormat="1" ht="33" customHeight="1" x14ac:dyDescent="0.25">
      <c r="A332" s="2" t="s">
        <v>356</v>
      </c>
      <c r="B332" s="5" t="s">
        <v>46</v>
      </c>
      <c r="C332" s="5">
        <v>12</v>
      </c>
      <c r="D332" s="5">
        <v>18</v>
      </c>
      <c r="E332" s="5">
        <v>2</v>
      </c>
      <c r="F332" s="5">
        <v>1</v>
      </c>
      <c r="G332" s="5">
        <v>1</v>
      </c>
      <c r="H332" s="5">
        <v>1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17">
        <v>0.64</v>
      </c>
      <c r="Q332" s="43" t="s">
        <v>191</v>
      </c>
      <c r="R332" s="2">
        <v>0</v>
      </c>
      <c r="S332" s="2">
        <v>0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17"/>
      <c r="AG332" s="2">
        <f t="shared" si="2167"/>
        <v>7.68</v>
      </c>
      <c r="AH332" s="2">
        <f t="shared" si="2167"/>
        <v>11.52</v>
      </c>
      <c r="AI332" s="2">
        <f t="shared" si="2167"/>
        <v>1.28</v>
      </c>
      <c r="AJ332" s="2">
        <f t="shared" si="2167"/>
        <v>0.64</v>
      </c>
      <c r="AK332" s="2">
        <f t="shared" si="2167"/>
        <v>0.64</v>
      </c>
      <c r="AL332" s="2">
        <f t="shared" si="2167"/>
        <v>0.64</v>
      </c>
      <c r="AM332" s="2">
        <f t="shared" si="2167"/>
        <v>0</v>
      </c>
      <c r="AN332" s="2">
        <f t="shared" si="2167"/>
        <v>0</v>
      </c>
      <c r="AO332" s="2">
        <f t="shared" si="2167"/>
        <v>0</v>
      </c>
      <c r="AP332" s="2">
        <f t="shared" si="2167"/>
        <v>0</v>
      </c>
      <c r="AQ332" s="2">
        <f t="shared" si="2167"/>
        <v>0</v>
      </c>
      <c r="AR332" s="2">
        <f t="shared" si="2167"/>
        <v>0</v>
      </c>
      <c r="AS332" s="21">
        <f t="shared" si="2167"/>
        <v>0</v>
      </c>
      <c r="AT332" s="34">
        <f t="shared" si="2018"/>
        <v>0.64</v>
      </c>
      <c r="AU332" s="35">
        <f t="shared" si="1629"/>
        <v>64</v>
      </c>
      <c r="AV332" s="38" t="s">
        <v>44</v>
      </c>
    </row>
    <row r="333" spans="1:48" s="37" customFormat="1" ht="33" customHeight="1" x14ac:dyDescent="0.25">
      <c r="A333" s="2" t="s">
        <v>357</v>
      </c>
      <c r="B333" s="5" t="s">
        <v>358</v>
      </c>
      <c r="C333" s="5">
        <v>18</v>
      </c>
      <c r="D333" s="5">
        <v>35</v>
      </c>
      <c r="E333" s="5">
        <v>2</v>
      </c>
      <c r="F333" s="5">
        <v>1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17">
        <v>0.5</v>
      </c>
      <c r="Q333" s="43" t="s">
        <v>191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17"/>
      <c r="AG333" s="2">
        <f t="shared" ref="AG333" si="2169">(C333*$P333)+(R333*$AE333)</f>
        <v>9</v>
      </c>
      <c r="AH333" s="2">
        <f t="shared" ref="AH333" si="2170">(D333*$P333)+(S333*$AE333)</f>
        <v>17.5</v>
      </c>
      <c r="AI333" s="2">
        <f t="shared" ref="AI333" si="2171">(E333*$P333)+(T333*$AE333)</f>
        <v>1</v>
      </c>
      <c r="AJ333" s="2">
        <f t="shared" ref="AJ333" si="2172">(F333*$P333)+(U333*$AE333)</f>
        <v>0.5</v>
      </c>
      <c r="AK333" s="2">
        <f t="shared" ref="AK333" si="2173">(G333*$P333)+(V333*$AE333)</f>
        <v>0</v>
      </c>
      <c r="AL333" s="2">
        <f t="shared" ref="AL333" si="2174">(H333*$P333)+(W333*$AE333)</f>
        <v>0</v>
      </c>
      <c r="AM333" s="2">
        <f t="shared" ref="AM333" si="2175">(I333*$P333)+(X333*$AE333)</f>
        <v>0</v>
      </c>
      <c r="AN333" s="2">
        <f t="shared" ref="AN333" si="2176">(J333*$P333)+(Y333*$AE333)</f>
        <v>0</v>
      </c>
      <c r="AO333" s="2">
        <f t="shared" ref="AO333" si="2177">(K333*$P333)+(Z333*$AE333)</f>
        <v>0</v>
      </c>
      <c r="AP333" s="2">
        <f t="shared" ref="AP333" si="2178">(L333*$P333)+(AA333*$AE333)</f>
        <v>0</v>
      </c>
      <c r="AQ333" s="2">
        <f t="shared" ref="AQ333" si="2179">(M333*$P333)+(AB333*$AE333)</f>
        <v>0</v>
      </c>
      <c r="AR333" s="2">
        <f t="shared" ref="AR333" si="2180">(N333*$P333)+(AC333*$AE333)</f>
        <v>0</v>
      </c>
      <c r="AS333" s="21">
        <f t="shared" ref="AS333" si="2181">(O333*$P333)+(AD333*$AE333)</f>
        <v>0</v>
      </c>
      <c r="AT333" s="34">
        <f t="shared" si="2018"/>
        <v>0.5</v>
      </c>
      <c r="AU333" s="35">
        <f t="shared" ref="AU333" si="2182">AT333*100</f>
        <v>50</v>
      </c>
      <c r="AV333" s="39" t="s">
        <v>191</v>
      </c>
    </row>
    <row r="334" spans="1:48" s="37" customFormat="1" ht="33" customHeight="1" x14ac:dyDescent="0.25">
      <c r="A334" s="16" t="s">
        <v>83</v>
      </c>
      <c r="B334" s="2" t="s">
        <v>126</v>
      </c>
      <c r="C334" s="2">
        <v>4</v>
      </c>
      <c r="D334" s="2">
        <v>8</v>
      </c>
      <c r="E334" s="2">
        <v>0</v>
      </c>
      <c r="F334" s="2">
        <v>2</v>
      </c>
      <c r="G334" s="2">
        <v>4</v>
      </c>
      <c r="H334" s="2">
        <v>0</v>
      </c>
      <c r="I334" s="2">
        <v>0</v>
      </c>
      <c r="J334" s="2">
        <v>0</v>
      </c>
      <c r="K334" s="2">
        <v>0</v>
      </c>
      <c r="L334" s="2">
        <v>1</v>
      </c>
      <c r="M334" s="2">
        <v>0</v>
      </c>
      <c r="N334" s="2">
        <v>1</v>
      </c>
      <c r="O334" s="2">
        <v>0</v>
      </c>
      <c r="P334" s="17">
        <v>0.74</v>
      </c>
      <c r="Q334" s="2" t="s">
        <v>33</v>
      </c>
      <c r="R334" s="2">
        <v>21</v>
      </c>
      <c r="S334" s="2">
        <v>22</v>
      </c>
      <c r="T334" s="2">
        <v>4</v>
      </c>
      <c r="U334" s="2">
        <v>1</v>
      </c>
      <c r="V334" s="2">
        <v>0</v>
      </c>
      <c r="W334" s="2">
        <v>1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17">
        <v>0.11</v>
      </c>
      <c r="AF334" s="17"/>
      <c r="AG334" s="2">
        <f t="shared" ref="AG334:AS334" si="2183">(C334*$P334)+(R334*$AE334)</f>
        <v>5.27</v>
      </c>
      <c r="AH334" s="2">
        <f t="shared" si="2183"/>
        <v>8.34</v>
      </c>
      <c r="AI334" s="2">
        <f t="shared" si="2183"/>
        <v>0.44</v>
      </c>
      <c r="AJ334" s="2">
        <f t="shared" si="2183"/>
        <v>1.59</v>
      </c>
      <c r="AK334" s="2">
        <f t="shared" si="2183"/>
        <v>2.96</v>
      </c>
      <c r="AL334" s="2">
        <f t="shared" si="2183"/>
        <v>0.11</v>
      </c>
      <c r="AM334" s="2">
        <f t="shared" si="2183"/>
        <v>0</v>
      </c>
      <c r="AN334" s="2">
        <f t="shared" si="2183"/>
        <v>0</v>
      </c>
      <c r="AO334" s="2">
        <f t="shared" si="2183"/>
        <v>0</v>
      </c>
      <c r="AP334" s="2">
        <f t="shared" si="2183"/>
        <v>0.74</v>
      </c>
      <c r="AQ334" s="2">
        <f t="shared" si="2183"/>
        <v>0</v>
      </c>
      <c r="AR334" s="2">
        <f t="shared" si="2183"/>
        <v>0.74</v>
      </c>
      <c r="AS334" s="21">
        <f t="shared" si="2183"/>
        <v>0</v>
      </c>
      <c r="AT334" s="34">
        <f t="shared" si="2018"/>
        <v>0.85</v>
      </c>
      <c r="AU334" s="35">
        <f t="shared" si="1629"/>
        <v>85</v>
      </c>
      <c r="AV334" s="39"/>
    </row>
    <row r="335" spans="1:48" s="37" customFormat="1" ht="33" customHeight="1" x14ac:dyDescent="0.25">
      <c r="A335" s="16" t="s">
        <v>267</v>
      </c>
      <c r="B335" s="2" t="s">
        <v>33</v>
      </c>
      <c r="C335" s="2">
        <v>21</v>
      </c>
      <c r="D335" s="2">
        <v>22</v>
      </c>
      <c r="E335" s="2">
        <v>4</v>
      </c>
      <c r="F335" s="2">
        <v>1</v>
      </c>
      <c r="G335" s="2">
        <v>0</v>
      </c>
      <c r="H335" s="2">
        <v>1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17">
        <v>7.0000000000000007E-2</v>
      </c>
      <c r="Q335" s="43" t="s">
        <v>191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17"/>
      <c r="AG335" s="2">
        <f t="shared" ref="AG335" si="2184">(C335*$P335)+(R335*$AE335)</f>
        <v>1.4700000000000002</v>
      </c>
      <c r="AH335" s="2">
        <f t="shared" ref="AH335" si="2185">(D335*$P335)+(S335*$AE335)</f>
        <v>1.54</v>
      </c>
      <c r="AI335" s="2">
        <f t="shared" ref="AI335" si="2186">(E335*$P335)+(T335*$AE335)</f>
        <v>0.28000000000000003</v>
      </c>
      <c r="AJ335" s="2">
        <f t="shared" ref="AJ335" si="2187">(F335*$P335)+(U335*$AE335)</f>
        <v>7.0000000000000007E-2</v>
      </c>
      <c r="AK335" s="2">
        <f t="shared" ref="AK335" si="2188">(G335*$P335)+(V335*$AE335)</f>
        <v>0</v>
      </c>
      <c r="AL335" s="2">
        <f t="shared" ref="AL335" si="2189">(H335*$P335)+(W335*$AE335)</f>
        <v>7.0000000000000007E-2</v>
      </c>
      <c r="AM335" s="2">
        <f t="shared" ref="AM335" si="2190">(I335*$P335)+(X335*$AE335)</f>
        <v>0</v>
      </c>
      <c r="AN335" s="2">
        <f t="shared" ref="AN335" si="2191">(J335*$P335)+(Y335*$AE335)</f>
        <v>0</v>
      </c>
      <c r="AO335" s="2">
        <f t="shared" ref="AO335" si="2192">(K335*$P335)+(Z335*$AE335)</f>
        <v>0</v>
      </c>
      <c r="AP335" s="2">
        <f t="shared" ref="AP335" si="2193">(L335*$P335)+(AA335*$AE335)</f>
        <v>0</v>
      </c>
      <c r="AQ335" s="2">
        <f t="shared" ref="AQ335" si="2194">(M335*$P335)+(AB335*$AE335)</f>
        <v>0</v>
      </c>
      <c r="AR335" s="2">
        <f t="shared" ref="AR335" si="2195">(N335*$P335)+(AC335*$AE335)</f>
        <v>0</v>
      </c>
      <c r="AS335" s="21">
        <f t="shared" ref="AS335" si="2196">(O335*$P335)+(AD335*$AE335)</f>
        <v>0</v>
      </c>
      <c r="AT335" s="34">
        <f t="shared" si="2018"/>
        <v>7.0000000000000007E-2</v>
      </c>
      <c r="AU335" s="35">
        <f t="shared" ref="AU335" si="2197">AT335*100</f>
        <v>7.0000000000000009</v>
      </c>
      <c r="AV335" s="39" t="s">
        <v>191</v>
      </c>
    </row>
    <row r="336" spans="1:48" s="37" customFormat="1" ht="33" customHeight="1" x14ac:dyDescent="0.25">
      <c r="A336" s="16" t="s">
        <v>691</v>
      </c>
      <c r="B336" s="2" t="s">
        <v>112</v>
      </c>
      <c r="C336" s="5">
        <v>9</v>
      </c>
      <c r="D336" s="5">
        <v>4</v>
      </c>
      <c r="E336" s="5">
        <v>2</v>
      </c>
      <c r="F336" s="5">
        <v>1</v>
      </c>
      <c r="G336" s="5">
        <v>1</v>
      </c>
      <c r="H336" s="5">
        <v>3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17">
        <v>0.5</v>
      </c>
      <c r="Q336" s="43" t="s">
        <v>191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17"/>
      <c r="AG336" s="2">
        <f t="shared" ref="AG336:AS336" si="2198">(C336*$P336)+(R336*$AE336)</f>
        <v>4.5</v>
      </c>
      <c r="AH336" s="2">
        <f t="shared" si="2198"/>
        <v>2</v>
      </c>
      <c r="AI336" s="2">
        <f t="shared" si="2198"/>
        <v>1</v>
      </c>
      <c r="AJ336" s="2">
        <f t="shared" si="2198"/>
        <v>0.5</v>
      </c>
      <c r="AK336" s="2">
        <f t="shared" si="2198"/>
        <v>0.5</v>
      </c>
      <c r="AL336" s="2">
        <f t="shared" si="2198"/>
        <v>1.5</v>
      </c>
      <c r="AM336" s="2">
        <f t="shared" si="2198"/>
        <v>0</v>
      </c>
      <c r="AN336" s="2">
        <f t="shared" si="2198"/>
        <v>0</v>
      </c>
      <c r="AO336" s="2">
        <f t="shared" si="2198"/>
        <v>0</v>
      </c>
      <c r="AP336" s="2">
        <f t="shared" si="2198"/>
        <v>0</v>
      </c>
      <c r="AQ336" s="2">
        <f t="shared" si="2198"/>
        <v>0</v>
      </c>
      <c r="AR336" s="2">
        <f t="shared" si="2198"/>
        <v>0</v>
      </c>
      <c r="AS336" s="21">
        <f t="shared" si="2198"/>
        <v>0</v>
      </c>
      <c r="AT336" s="34">
        <f t="shared" si="2018"/>
        <v>0.5</v>
      </c>
      <c r="AU336" s="35">
        <f t="shared" si="1629"/>
        <v>50</v>
      </c>
      <c r="AV336" s="38" t="s">
        <v>610</v>
      </c>
    </row>
    <row r="337" spans="1:48" s="37" customFormat="1" ht="33" customHeight="1" x14ac:dyDescent="0.25">
      <c r="A337" s="16" t="s">
        <v>692</v>
      </c>
      <c r="B337" s="5" t="s">
        <v>126</v>
      </c>
      <c r="C337" s="2">
        <v>4</v>
      </c>
      <c r="D337" s="2">
        <v>8</v>
      </c>
      <c r="E337" s="2">
        <v>0</v>
      </c>
      <c r="F337" s="2">
        <v>2</v>
      </c>
      <c r="G337" s="2">
        <v>4</v>
      </c>
      <c r="H337" s="2">
        <v>0</v>
      </c>
      <c r="I337" s="2">
        <v>0</v>
      </c>
      <c r="J337" s="2">
        <v>0</v>
      </c>
      <c r="K337" s="2">
        <v>0</v>
      </c>
      <c r="L337" s="2">
        <v>1</v>
      </c>
      <c r="M337" s="2">
        <v>0</v>
      </c>
      <c r="N337" s="2">
        <v>1</v>
      </c>
      <c r="O337" s="2">
        <v>0</v>
      </c>
      <c r="P337" s="17">
        <v>0.7</v>
      </c>
      <c r="Q337" s="43" t="s">
        <v>191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17"/>
      <c r="AG337" s="2">
        <f t="shared" ref="AG337:AG338" si="2199">(C337*$P337)+(R337*$AE337)</f>
        <v>2.8</v>
      </c>
      <c r="AH337" s="2">
        <f t="shared" ref="AH337:AH338" si="2200">(D337*$P337)+(S337*$AE337)</f>
        <v>5.6</v>
      </c>
      <c r="AI337" s="2">
        <f t="shared" ref="AI337:AI338" si="2201">(E337*$P337)+(T337*$AE337)</f>
        <v>0</v>
      </c>
      <c r="AJ337" s="2">
        <f t="shared" ref="AJ337:AJ338" si="2202">(F337*$P337)+(U337*$AE337)</f>
        <v>1.4</v>
      </c>
      <c r="AK337" s="2">
        <f t="shared" ref="AK337:AK338" si="2203">(G337*$P337)+(V337*$AE337)</f>
        <v>2.8</v>
      </c>
      <c r="AL337" s="2">
        <f t="shared" ref="AL337:AL338" si="2204">(H337*$P337)+(W337*$AE337)</f>
        <v>0</v>
      </c>
      <c r="AM337" s="2">
        <f t="shared" ref="AM337:AM338" si="2205">(I337*$P337)+(X337*$AE337)</f>
        <v>0</v>
      </c>
      <c r="AN337" s="2">
        <f t="shared" ref="AN337:AN338" si="2206">(J337*$P337)+(Y337*$AE337)</f>
        <v>0</v>
      </c>
      <c r="AO337" s="2">
        <f t="shared" ref="AO337:AO338" si="2207">(K337*$P337)+(Z337*$AE337)</f>
        <v>0</v>
      </c>
      <c r="AP337" s="2">
        <f t="shared" ref="AP337:AP338" si="2208">(L337*$P337)+(AA337*$AE337)</f>
        <v>0.7</v>
      </c>
      <c r="AQ337" s="2">
        <f t="shared" ref="AQ337:AQ338" si="2209">(M337*$P337)+(AB337*$AE337)</f>
        <v>0</v>
      </c>
      <c r="AR337" s="2">
        <f t="shared" ref="AR337:AR338" si="2210">(N337*$P337)+(AC337*$AE337)</f>
        <v>0.7</v>
      </c>
      <c r="AS337" s="21">
        <f t="shared" ref="AS337:AS338" si="2211">(O337*$P337)+(AD337*$AE337)</f>
        <v>0</v>
      </c>
      <c r="AT337" s="34">
        <f t="shared" ref="AT337:AT338" si="2212">P337+AE337</f>
        <v>0.7</v>
      </c>
      <c r="AU337" s="35">
        <f t="shared" ref="AU337:AU338" si="2213">AT337*100</f>
        <v>70</v>
      </c>
      <c r="AV337" s="38" t="s">
        <v>610</v>
      </c>
    </row>
    <row r="338" spans="1:48" s="37" customFormat="1" ht="33" customHeight="1" x14ac:dyDescent="0.25">
      <c r="A338" s="16" t="s">
        <v>693</v>
      </c>
      <c r="B338" s="5" t="s">
        <v>47</v>
      </c>
      <c r="C338" s="2">
        <v>13</v>
      </c>
      <c r="D338" s="2">
        <v>19</v>
      </c>
      <c r="E338" s="2">
        <v>4</v>
      </c>
      <c r="F338" s="2">
        <v>3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17">
        <v>0.36</v>
      </c>
      <c r="Q338" s="2" t="s">
        <v>383</v>
      </c>
      <c r="R338" s="2">
        <v>36</v>
      </c>
      <c r="S338" s="2">
        <v>58</v>
      </c>
      <c r="T338" s="2">
        <v>6</v>
      </c>
      <c r="U338" s="2">
        <v>0</v>
      </c>
      <c r="V338" s="2">
        <v>2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0.1</v>
      </c>
      <c r="AF338" s="17"/>
      <c r="AG338" s="2">
        <f t="shared" si="2199"/>
        <v>8.2799999999999994</v>
      </c>
      <c r="AH338" s="2">
        <f t="shared" si="2200"/>
        <v>12.64</v>
      </c>
      <c r="AI338" s="2">
        <f t="shared" si="2201"/>
        <v>2.04</v>
      </c>
      <c r="AJ338" s="2">
        <f t="shared" si="2202"/>
        <v>1.08</v>
      </c>
      <c r="AK338" s="2">
        <f t="shared" si="2203"/>
        <v>0.2</v>
      </c>
      <c r="AL338" s="2">
        <f t="shared" si="2204"/>
        <v>0</v>
      </c>
      <c r="AM338" s="2">
        <f t="shared" si="2205"/>
        <v>0</v>
      </c>
      <c r="AN338" s="2">
        <f t="shared" si="2206"/>
        <v>0</v>
      </c>
      <c r="AO338" s="2">
        <f t="shared" si="2207"/>
        <v>0</v>
      </c>
      <c r="AP338" s="2">
        <f t="shared" si="2208"/>
        <v>0</v>
      </c>
      <c r="AQ338" s="2">
        <f t="shared" si="2209"/>
        <v>0</v>
      </c>
      <c r="AR338" s="2">
        <f t="shared" si="2210"/>
        <v>0</v>
      </c>
      <c r="AS338" s="21">
        <f t="shared" si="2211"/>
        <v>0</v>
      </c>
      <c r="AT338" s="34">
        <f t="shared" si="2212"/>
        <v>0.45999999999999996</v>
      </c>
      <c r="AU338" s="35">
        <f t="shared" si="2213"/>
        <v>46</v>
      </c>
      <c r="AV338" s="38" t="s">
        <v>579</v>
      </c>
    </row>
    <row r="339" spans="1:48" s="37" customFormat="1" ht="33" customHeight="1" x14ac:dyDescent="0.25">
      <c r="A339" s="16" t="s">
        <v>694</v>
      </c>
      <c r="B339" s="5" t="s">
        <v>171</v>
      </c>
      <c r="C339" s="2">
        <v>14</v>
      </c>
      <c r="D339" s="2">
        <v>13</v>
      </c>
      <c r="E339" s="2">
        <v>7</v>
      </c>
      <c r="F339" s="2">
        <v>1</v>
      </c>
      <c r="G339" s="2">
        <v>1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17">
        <v>0.12</v>
      </c>
      <c r="Q339" s="43" t="s">
        <v>191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17"/>
      <c r="AG339" s="2">
        <f t="shared" ref="AG339" si="2214">(C339*$P339)+(R339*$AE339)</f>
        <v>1.68</v>
      </c>
      <c r="AH339" s="2">
        <f t="shared" ref="AH339" si="2215">(D339*$P339)+(S339*$AE339)</f>
        <v>1.56</v>
      </c>
      <c r="AI339" s="2">
        <f t="shared" ref="AI339" si="2216">(E339*$P339)+(T339*$AE339)</f>
        <v>0.84</v>
      </c>
      <c r="AJ339" s="2">
        <f t="shared" ref="AJ339" si="2217">(F339*$P339)+(U339*$AE339)</f>
        <v>0.12</v>
      </c>
      <c r="AK339" s="2">
        <f t="shared" ref="AK339" si="2218">(G339*$P339)+(V339*$AE339)</f>
        <v>0.12</v>
      </c>
      <c r="AL339" s="2">
        <f t="shared" ref="AL339" si="2219">(H339*$P339)+(W339*$AE339)</f>
        <v>0</v>
      </c>
      <c r="AM339" s="2">
        <f t="shared" ref="AM339" si="2220">(I339*$P339)+(X339*$AE339)</f>
        <v>0</v>
      </c>
      <c r="AN339" s="2">
        <f t="shared" ref="AN339" si="2221">(J339*$P339)+(Y339*$AE339)</f>
        <v>0</v>
      </c>
      <c r="AO339" s="2">
        <f t="shared" ref="AO339" si="2222">(K339*$P339)+(Z339*$AE339)</f>
        <v>0</v>
      </c>
      <c r="AP339" s="2">
        <f t="shared" ref="AP339" si="2223">(L339*$P339)+(AA339*$AE339)</f>
        <v>0</v>
      </c>
      <c r="AQ339" s="2">
        <f t="shared" ref="AQ339" si="2224">(M339*$P339)+(AB339*$AE339)</f>
        <v>0</v>
      </c>
      <c r="AR339" s="2">
        <f t="shared" ref="AR339" si="2225">(N339*$P339)+(AC339*$AE339)</f>
        <v>0</v>
      </c>
      <c r="AS339" s="21">
        <f t="shared" ref="AS339" si="2226">(O339*$P339)+(AD339*$AE339)</f>
        <v>0</v>
      </c>
      <c r="AT339" s="34">
        <f t="shared" ref="AT339" si="2227">P339+AE339</f>
        <v>0.12</v>
      </c>
      <c r="AU339" s="35">
        <f t="shared" ref="AU339" si="2228">AT339*100</f>
        <v>12</v>
      </c>
      <c r="AV339" s="39" t="s">
        <v>191</v>
      </c>
    </row>
    <row r="340" spans="1:48" s="37" customFormat="1" ht="33" customHeight="1" x14ac:dyDescent="0.25">
      <c r="A340" s="16" t="s">
        <v>762</v>
      </c>
      <c r="B340" s="5" t="s">
        <v>763</v>
      </c>
      <c r="C340" s="5">
        <v>0</v>
      </c>
      <c r="D340" s="5">
        <v>0</v>
      </c>
      <c r="E340" s="5">
        <v>3</v>
      </c>
      <c r="F340" s="5">
        <v>1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17">
        <v>0.79</v>
      </c>
      <c r="Q340" s="43" t="s">
        <v>191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17"/>
      <c r="AG340" s="2">
        <f t="shared" ref="AG340:AS344" si="2229">(C340*$P340)+(R340*$AE340)</f>
        <v>0</v>
      </c>
      <c r="AH340" s="2">
        <f t="shared" si="2229"/>
        <v>0</v>
      </c>
      <c r="AI340" s="2">
        <f t="shared" si="2229"/>
        <v>2.37</v>
      </c>
      <c r="AJ340" s="2">
        <f t="shared" si="2229"/>
        <v>0.79</v>
      </c>
      <c r="AK340" s="2">
        <f t="shared" si="2229"/>
        <v>0</v>
      </c>
      <c r="AL340" s="2">
        <f t="shared" si="2229"/>
        <v>0</v>
      </c>
      <c r="AM340" s="2">
        <f t="shared" si="2229"/>
        <v>0</v>
      </c>
      <c r="AN340" s="2">
        <f t="shared" si="2229"/>
        <v>0</v>
      </c>
      <c r="AO340" s="2">
        <f t="shared" si="2229"/>
        <v>0</v>
      </c>
      <c r="AP340" s="2">
        <f t="shared" si="2229"/>
        <v>0</v>
      </c>
      <c r="AQ340" s="2">
        <f t="shared" si="2229"/>
        <v>0</v>
      </c>
      <c r="AR340" s="2">
        <f t="shared" si="2229"/>
        <v>0</v>
      </c>
      <c r="AS340" s="21">
        <f t="shared" si="2229"/>
        <v>0</v>
      </c>
      <c r="AT340" s="34">
        <f t="shared" si="2018"/>
        <v>0.79</v>
      </c>
      <c r="AU340" s="35">
        <f t="shared" si="1629"/>
        <v>79</v>
      </c>
      <c r="AV340" s="39" t="s">
        <v>191</v>
      </c>
    </row>
    <row r="341" spans="1:48" s="37" customFormat="1" ht="33" customHeight="1" x14ac:dyDescent="0.25">
      <c r="A341" s="16" t="s">
        <v>359</v>
      </c>
      <c r="B341" s="2" t="s">
        <v>47</v>
      </c>
      <c r="C341" s="5">
        <v>13</v>
      </c>
      <c r="D341" s="5">
        <v>19</v>
      </c>
      <c r="E341" s="5">
        <v>4</v>
      </c>
      <c r="F341" s="5">
        <v>3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17">
        <v>0.39</v>
      </c>
      <c r="Q341" s="43" t="s">
        <v>191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17"/>
      <c r="AG341" s="2">
        <f t="shared" si="2229"/>
        <v>5.07</v>
      </c>
      <c r="AH341" s="2">
        <f t="shared" si="2229"/>
        <v>7.41</v>
      </c>
      <c r="AI341" s="2">
        <f t="shared" si="2229"/>
        <v>1.56</v>
      </c>
      <c r="AJ341" s="2">
        <f t="shared" si="2229"/>
        <v>1.17</v>
      </c>
      <c r="AK341" s="2">
        <f t="shared" si="2229"/>
        <v>0</v>
      </c>
      <c r="AL341" s="2">
        <f t="shared" si="2229"/>
        <v>0</v>
      </c>
      <c r="AM341" s="2">
        <f t="shared" si="2229"/>
        <v>0</v>
      </c>
      <c r="AN341" s="2">
        <f t="shared" si="2229"/>
        <v>0</v>
      </c>
      <c r="AO341" s="2">
        <f t="shared" si="2229"/>
        <v>0</v>
      </c>
      <c r="AP341" s="2">
        <f t="shared" si="2229"/>
        <v>0</v>
      </c>
      <c r="AQ341" s="2">
        <f t="shared" si="2229"/>
        <v>0</v>
      </c>
      <c r="AR341" s="2">
        <f t="shared" si="2229"/>
        <v>0</v>
      </c>
      <c r="AS341" s="21">
        <f t="shared" si="2229"/>
        <v>0</v>
      </c>
      <c r="AT341" s="34">
        <f t="shared" si="2018"/>
        <v>0.39</v>
      </c>
      <c r="AU341" s="35">
        <f t="shared" si="1629"/>
        <v>39</v>
      </c>
      <c r="AV341" s="38" t="s">
        <v>38</v>
      </c>
    </row>
    <row r="342" spans="1:48" s="37" customFormat="1" ht="33" customHeight="1" x14ac:dyDescent="0.25">
      <c r="A342" s="2" t="s">
        <v>360</v>
      </c>
      <c r="B342" s="2" t="s">
        <v>292</v>
      </c>
      <c r="C342" s="42">
        <v>18</v>
      </c>
      <c r="D342" s="42">
        <v>19</v>
      </c>
      <c r="E342" s="42">
        <v>4</v>
      </c>
      <c r="F342" s="42">
        <v>1</v>
      </c>
      <c r="G342" s="42">
        <v>0</v>
      </c>
      <c r="H342" s="42">
        <v>0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0</v>
      </c>
      <c r="P342" s="17">
        <v>0.5</v>
      </c>
      <c r="Q342" s="43" t="s">
        <v>191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17"/>
      <c r="AG342" s="2">
        <f t="shared" si="2229"/>
        <v>9</v>
      </c>
      <c r="AH342" s="2">
        <f t="shared" si="2229"/>
        <v>9.5</v>
      </c>
      <c r="AI342" s="2">
        <f t="shared" si="2229"/>
        <v>2</v>
      </c>
      <c r="AJ342" s="2">
        <f t="shared" si="2229"/>
        <v>0.5</v>
      </c>
      <c r="AK342" s="2">
        <f t="shared" si="2229"/>
        <v>0</v>
      </c>
      <c r="AL342" s="2">
        <f t="shared" si="2229"/>
        <v>0</v>
      </c>
      <c r="AM342" s="2">
        <f t="shared" si="2229"/>
        <v>0</v>
      </c>
      <c r="AN342" s="2">
        <f t="shared" si="2229"/>
        <v>0</v>
      </c>
      <c r="AO342" s="2">
        <f t="shared" si="2229"/>
        <v>0</v>
      </c>
      <c r="AP342" s="2">
        <f t="shared" si="2229"/>
        <v>0</v>
      </c>
      <c r="AQ342" s="2">
        <f t="shared" si="2229"/>
        <v>0</v>
      </c>
      <c r="AR342" s="2">
        <f t="shared" si="2229"/>
        <v>0</v>
      </c>
      <c r="AS342" s="21">
        <f t="shared" si="2229"/>
        <v>0</v>
      </c>
      <c r="AT342" s="34">
        <f t="shared" si="2018"/>
        <v>0.5</v>
      </c>
      <c r="AU342" s="35">
        <f t="shared" si="1629"/>
        <v>50</v>
      </c>
      <c r="AV342" s="38" t="s">
        <v>30</v>
      </c>
    </row>
    <row r="343" spans="1:48" s="37" customFormat="1" ht="33" customHeight="1" x14ac:dyDescent="0.25">
      <c r="A343" s="16" t="s">
        <v>469</v>
      </c>
      <c r="B343" s="2" t="s">
        <v>470</v>
      </c>
      <c r="C343" s="2">
        <v>41</v>
      </c>
      <c r="D343" s="2">
        <v>65</v>
      </c>
      <c r="E343" s="2">
        <v>10</v>
      </c>
      <c r="F343" s="2">
        <v>1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17">
        <v>0.44</v>
      </c>
      <c r="Q343" s="43" t="s">
        <v>191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17"/>
      <c r="AG343" s="2">
        <f t="shared" si="2229"/>
        <v>18.04</v>
      </c>
      <c r="AH343" s="2">
        <f t="shared" si="2229"/>
        <v>28.6</v>
      </c>
      <c r="AI343" s="2">
        <f t="shared" si="2229"/>
        <v>4.4000000000000004</v>
      </c>
      <c r="AJ343" s="2">
        <f t="shared" si="2229"/>
        <v>0.44</v>
      </c>
      <c r="AK343" s="2">
        <f t="shared" si="2229"/>
        <v>0</v>
      </c>
      <c r="AL343" s="2">
        <f t="shared" si="2229"/>
        <v>0</v>
      </c>
      <c r="AM343" s="2">
        <f t="shared" si="2229"/>
        <v>0</v>
      </c>
      <c r="AN343" s="2">
        <f t="shared" si="2229"/>
        <v>0</v>
      </c>
      <c r="AO343" s="2">
        <f t="shared" si="2229"/>
        <v>0</v>
      </c>
      <c r="AP343" s="2">
        <f t="shared" si="2229"/>
        <v>0</v>
      </c>
      <c r="AQ343" s="2">
        <f t="shared" si="2229"/>
        <v>0</v>
      </c>
      <c r="AR343" s="2">
        <f t="shared" si="2229"/>
        <v>0</v>
      </c>
      <c r="AS343" s="21">
        <f t="shared" si="2229"/>
        <v>0</v>
      </c>
      <c r="AT343" s="34">
        <f t="shared" si="2018"/>
        <v>0.44</v>
      </c>
      <c r="AU343" s="35">
        <f t="shared" si="1629"/>
        <v>44</v>
      </c>
      <c r="AV343" s="38" t="s">
        <v>471</v>
      </c>
    </row>
    <row r="344" spans="1:48" s="37" customFormat="1" ht="33" customHeight="1" x14ac:dyDescent="0.25">
      <c r="A344" s="16" t="s">
        <v>84</v>
      </c>
      <c r="B344" s="2" t="s">
        <v>116</v>
      </c>
      <c r="C344" s="2">
        <v>14</v>
      </c>
      <c r="D344" s="2">
        <v>13</v>
      </c>
      <c r="E344" s="2">
        <v>5</v>
      </c>
      <c r="F344" s="2">
        <v>0</v>
      </c>
      <c r="G344" s="2">
        <v>1</v>
      </c>
      <c r="H344" s="2">
        <v>1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17">
        <v>0.3</v>
      </c>
      <c r="Q344" s="43" t="s">
        <v>191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17"/>
      <c r="AG344" s="2">
        <f t="shared" si="2229"/>
        <v>4.2</v>
      </c>
      <c r="AH344" s="2">
        <f t="shared" si="2229"/>
        <v>3.9</v>
      </c>
      <c r="AI344" s="2">
        <f t="shared" si="2229"/>
        <v>1.5</v>
      </c>
      <c r="AJ344" s="2">
        <f t="shared" si="2229"/>
        <v>0</v>
      </c>
      <c r="AK344" s="2">
        <f t="shared" si="2229"/>
        <v>0.3</v>
      </c>
      <c r="AL344" s="2">
        <f t="shared" si="2229"/>
        <v>0.3</v>
      </c>
      <c r="AM344" s="2">
        <f t="shared" si="2229"/>
        <v>0</v>
      </c>
      <c r="AN344" s="2">
        <f t="shared" si="2229"/>
        <v>0</v>
      </c>
      <c r="AO344" s="2">
        <f t="shared" si="2229"/>
        <v>0</v>
      </c>
      <c r="AP344" s="2">
        <f t="shared" si="2229"/>
        <v>0</v>
      </c>
      <c r="AQ344" s="2">
        <f t="shared" si="2229"/>
        <v>0</v>
      </c>
      <c r="AR344" s="2">
        <f t="shared" si="2229"/>
        <v>0</v>
      </c>
      <c r="AS344" s="21">
        <f t="shared" si="2229"/>
        <v>0</v>
      </c>
      <c r="AT344" s="34">
        <f t="shared" si="2018"/>
        <v>0.3</v>
      </c>
      <c r="AU344" s="35">
        <f t="shared" si="1629"/>
        <v>30</v>
      </c>
      <c r="AV344" s="39" t="s">
        <v>191</v>
      </c>
    </row>
    <row r="345" spans="1:48" s="37" customFormat="1" ht="33" customHeight="1" x14ac:dyDescent="0.25">
      <c r="A345" s="16" t="s">
        <v>268</v>
      </c>
      <c r="B345" s="2" t="s">
        <v>99</v>
      </c>
      <c r="C345" s="2">
        <v>9</v>
      </c>
      <c r="D345" s="2">
        <v>16</v>
      </c>
      <c r="E345" s="2">
        <v>0</v>
      </c>
      <c r="F345" s="2">
        <v>5</v>
      </c>
      <c r="G345" s="2">
        <v>0</v>
      </c>
      <c r="H345" s="2">
        <v>1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17">
        <v>0.3</v>
      </c>
      <c r="Q345" s="2" t="s">
        <v>116</v>
      </c>
      <c r="R345" s="2">
        <v>14</v>
      </c>
      <c r="S345" s="2">
        <v>13</v>
      </c>
      <c r="T345" s="2">
        <v>5</v>
      </c>
      <c r="U345" s="2">
        <v>0</v>
      </c>
      <c r="V345" s="2">
        <v>1</v>
      </c>
      <c r="W345" s="2">
        <v>1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0.17</v>
      </c>
      <c r="AF345" s="17"/>
      <c r="AG345" s="2">
        <f t="shared" ref="AG345" si="2230">(C345*$P345)+(R345*$AE345)</f>
        <v>5.08</v>
      </c>
      <c r="AH345" s="2">
        <f t="shared" ref="AH345" si="2231">(D345*$P345)+(S345*$AE345)</f>
        <v>7.01</v>
      </c>
      <c r="AI345" s="2">
        <f t="shared" ref="AI345" si="2232">(E345*$P345)+(T345*$AE345)</f>
        <v>0.85000000000000009</v>
      </c>
      <c r="AJ345" s="2">
        <f t="shared" ref="AJ345" si="2233">(F345*$P345)+(U345*$AE345)</f>
        <v>1.5</v>
      </c>
      <c r="AK345" s="2">
        <f t="shared" ref="AK345" si="2234">(G345*$P345)+(V345*$AE345)</f>
        <v>0.17</v>
      </c>
      <c r="AL345" s="2">
        <f t="shared" ref="AL345" si="2235">(H345*$P345)+(W345*$AE345)</f>
        <v>0.47</v>
      </c>
      <c r="AM345" s="2">
        <f t="shared" ref="AM345" si="2236">(I345*$P345)+(X345*$AE345)</f>
        <v>0</v>
      </c>
      <c r="AN345" s="2">
        <f t="shared" ref="AN345" si="2237">(J345*$P345)+(Y345*$AE345)</f>
        <v>0</v>
      </c>
      <c r="AO345" s="2">
        <f t="shared" ref="AO345" si="2238">(K345*$P345)+(Z345*$AE345)</f>
        <v>0</v>
      </c>
      <c r="AP345" s="2">
        <f t="shared" ref="AP345" si="2239">(L345*$P345)+(AA345*$AE345)</f>
        <v>0</v>
      </c>
      <c r="AQ345" s="2">
        <f t="shared" ref="AQ345" si="2240">(M345*$P345)+(AB345*$AE345)</f>
        <v>0</v>
      </c>
      <c r="AR345" s="2">
        <f t="shared" ref="AR345" si="2241">(N345*$P345)+(AC345*$AE345)</f>
        <v>0</v>
      </c>
      <c r="AS345" s="21">
        <f t="shared" ref="AS345" si="2242">(O345*$P345)+(AD345*$AE345)</f>
        <v>0</v>
      </c>
      <c r="AT345" s="34">
        <f t="shared" si="2018"/>
        <v>0.47</v>
      </c>
      <c r="AU345" s="35">
        <f t="shared" ref="AU345" si="2243">AT345*100</f>
        <v>47</v>
      </c>
      <c r="AV345" s="39" t="s">
        <v>191</v>
      </c>
    </row>
    <row r="346" spans="1:48" s="37" customFormat="1" ht="33" customHeight="1" x14ac:dyDescent="0.25">
      <c r="A346" s="16" t="s">
        <v>269</v>
      </c>
      <c r="B346" s="2" t="s">
        <v>37</v>
      </c>
      <c r="C346" s="2">
        <v>14</v>
      </c>
      <c r="D346" s="2">
        <v>16</v>
      </c>
      <c r="E346" s="2">
        <v>1</v>
      </c>
      <c r="F346" s="2">
        <v>3</v>
      </c>
      <c r="G346" s="2">
        <v>0</v>
      </c>
      <c r="H346" s="2">
        <v>1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17">
        <v>0.47</v>
      </c>
      <c r="Q346" s="43" t="s">
        <v>191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17"/>
      <c r="AG346" s="2">
        <f t="shared" ref="AG346" si="2244">(C346*$P346)+(R346*$AE346)</f>
        <v>6.58</v>
      </c>
      <c r="AH346" s="2">
        <f t="shared" ref="AH346" si="2245">(D346*$P346)+(S346*$AE346)</f>
        <v>7.52</v>
      </c>
      <c r="AI346" s="2">
        <f t="shared" ref="AI346" si="2246">(E346*$P346)+(T346*$AE346)</f>
        <v>0.47</v>
      </c>
      <c r="AJ346" s="2">
        <f t="shared" ref="AJ346" si="2247">(F346*$P346)+(U346*$AE346)</f>
        <v>1.41</v>
      </c>
      <c r="AK346" s="2">
        <f t="shared" ref="AK346" si="2248">(G346*$P346)+(V346*$AE346)</f>
        <v>0</v>
      </c>
      <c r="AL346" s="2">
        <f t="shared" ref="AL346" si="2249">(H346*$P346)+(W346*$AE346)</f>
        <v>0.47</v>
      </c>
      <c r="AM346" s="2">
        <f t="shared" ref="AM346" si="2250">(I346*$P346)+(X346*$AE346)</f>
        <v>0</v>
      </c>
      <c r="AN346" s="2">
        <f t="shared" ref="AN346" si="2251">(J346*$P346)+(Y346*$AE346)</f>
        <v>0</v>
      </c>
      <c r="AO346" s="2">
        <f t="shared" ref="AO346" si="2252">(K346*$P346)+(Z346*$AE346)</f>
        <v>0</v>
      </c>
      <c r="AP346" s="2">
        <f t="shared" ref="AP346" si="2253">(L346*$P346)+(AA346*$AE346)</f>
        <v>0</v>
      </c>
      <c r="AQ346" s="2">
        <f t="shared" ref="AQ346" si="2254">(M346*$P346)+(AB346*$AE346)</f>
        <v>0</v>
      </c>
      <c r="AR346" s="2">
        <f t="shared" ref="AR346" si="2255">(N346*$P346)+(AC346*$AE346)</f>
        <v>0</v>
      </c>
      <c r="AS346" s="21">
        <f t="shared" ref="AS346" si="2256">(O346*$P346)+(AD346*$AE346)</f>
        <v>0</v>
      </c>
      <c r="AT346" s="34">
        <f t="shared" si="2018"/>
        <v>0.47</v>
      </c>
      <c r="AU346" s="35">
        <f t="shared" ref="AU346" si="2257">AT346*100</f>
        <v>47</v>
      </c>
      <c r="AV346" s="39" t="s">
        <v>191</v>
      </c>
    </row>
    <row r="347" spans="1:48" s="37" customFormat="1" ht="33" customHeight="1" x14ac:dyDescent="0.25">
      <c r="A347" s="16" t="s">
        <v>361</v>
      </c>
      <c r="B347" s="2" t="s">
        <v>362</v>
      </c>
      <c r="C347" s="2">
        <v>0</v>
      </c>
      <c r="D347" s="2">
        <v>4</v>
      </c>
      <c r="E347" s="2">
        <v>9</v>
      </c>
      <c r="F347" s="2">
        <v>0</v>
      </c>
      <c r="G347" s="2">
        <v>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17">
        <v>0.95</v>
      </c>
      <c r="Q347" s="43" t="s">
        <v>191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17"/>
      <c r="AG347" s="2">
        <f t="shared" ref="AG347:AG348" si="2258">(C347*$P347)+(R347*$AE347)</f>
        <v>0</v>
      </c>
      <c r="AH347" s="2">
        <f t="shared" ref="AH347:AH348" si="2259">(D347*$P347)+(S347*$AE347)</f>
        <v>3.8</v>
      </c>
      <c r="AI347" s="2">
        <f t="shared" ref="AI347:AI348" si="2260">(E347*$P347)+(T347*$AE347)</f>
        <v>8.5499999999999989</v>
      </c>
      <c r="AJ347" s="2">
        <f t="shared" ref="AJ347:AJ348" si="2261">(F347*$P347)+(U347*$AE347)</f>
        <v>0</v>
      </c>
      <c r="AK347" s="2">
        <f t="shared" ref="AK347:AK348" si="2262">(G347*$P347)+(V347*$AE347)</f>
        <v>0</v>
      </c>
      <c r="AL347" s="2">
        <f t="shared" ref="AL347:AL348" si="2263">(H347*$P347)+(W347*$AE347)</f>
        <v>0</v>
      </c>
      <c r="AM347" s="2">
        <f t="shared" ref="AM347:AM348" si="2264">(I347*$P347)+(X347*$AE347)</f>
        <v>0</v>
      </c>
      <c r="AN347" s="2">
        <f t="shared" ref="AN347:AN348" si="2265">(J347*$P347)+(Y347*$AE347)</f>
        <v>0</v>
      </c>
      <c r="AO347" s="2">
        <f t="shared" ref="AO347:AO348" si="2266">(K347*$P347)+(Z347*$AE347)</f>
        <v>0</v>
      </c>
      <c r="AP347" s="2">
        <f t="shared" ref="AP347:AP348" si="2267">(L347*$P347)+(AA347*$AE347)</f>
        <v>0</v>
      </c>
      <c r="AQ347" s="2">
        <f t="shared" ref="AQ347:AQ348" si="2268">(M347*$P347)+(AB347*$AE347)</f>
        <v>0</v>
      </c>
      <c r="AR347" s="2">
        <f t="shared" ref="AR347:AR348" si="2269">(N347*$P347)+(AC347*$AE347)</f>
        <v>0</v>
      </c>
      <c r="AS347" s="21">
        <f t="shared" ref="AS347:AS348" si="2270">(O347*$P347)+(AD347*$AE347)</f>
        <v>0</v>
      </c>
      <c r="AT347" s="34">
        <f t="shared" si="2018"/>
        <v>0.95</v>
      </c>
      <c r="AU347" s="35">
        <f t="shared" ref="AU347" si="2271">AT347*100</f>
        <v>95</v>
      </c>
      <c r="AV347" s="39" t="s">
        <v>38</v>
      </c>
    </row>
    <row r="348" spans="1:48" s="37" customFormat="1" ht="33" customHeight="1" x14ac:dyDescent="0.25">
      <c r="A348" s="16" t="s">
        <v>160</v>
      </c>
      <c r="B348" s="2" t="s">
        <v>129</v>
      </c>
      <c r="C348" s="2">
        <v>14</v>
      </c>
      <c r="D348" s="2">
        <v>17</v>
      </c>
      <c r="E348" s="2">
        <v>7</v>
      </c>
      <c r="F348" s="2">
        <v>5</v>
      </c>
      <c r="G348" s="2">
        <v>2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17">
        <v>0.25</v>
      </c>
      <c r="Q348" s="43" t="s">
        <v>191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17"/>
      <c r="AG348" s="2">
        <f t="shared" si="2258"/>
        <v>3.5</v>
      </c>
      <c r="AH348" s="2">
        <f t="shared" si="2259"/>
        <v>4.25</v>
      </c>
      <c r="AI348" s="2">
        <f t="shared" si="2260"/>
        <v>1.75</v>
      </c>
      <c r="AJ348" s="2">
        <f t="shared" si="2261"/>
        <v>1.25</v>
      </c>
      <c r="AK348" s="2">
        <f t="shared" si="2262"/>
        <v>0.5</v>
      </c>
      <c r="AL348" s="2">
        <f t="shared" si="2263"/>
        <v>0</v>
      </c>
      <c r="AM348" s="2">
        <f t="shared" si="2264"/>
        <v>0</v>
      </c>
      <c r="AN348" s="2">
        <f t="shared" si="2265"/>
        <v>0</v>
      </c>
      <c r="AO348" s="2">
        <f t="shared" si="2266"/>
        <v>0</v>
      </c>
      <c r="AP348" s="2">
        <f t="shared" si="2267"/>
        <v>0</v>
      </c>
      <c r="AQ348" s="2">
        <f t="shared" si="2268"/>
        <v>0</v>
      </c>
      <c r="AR348" s="2">
        <f t="shared" si="2269"/>
        <v>0</v>
      </c>
      <c r="AS348" s="2">
        <f t="shared" si="2270"/>
        <v>0</v>
      </c>
      <c r="AT348" s="34">
        <f t="shared" si="2018"/>
        <v>0.25</v>
      </c>
      <c r="AU348" s="35">
        <f t="shared" si="1629"/>
        <v>25</v>
      </c>
      <c r="AV348" s="39" t="s">
        <v>191</v>
      </c>
    </row>
    <row r="349" spans="1:48" s="37" customFormat="1" ht="33" customHeight="1" x14ac:dyDescent="0.25">
      <c r="A349" s="16" t="s">
        <v>363</v>
      </c>
      <c r="B349" s="2" t="s">
        <v>364</v>
      </c>
      <c r="C349" s="2">
        <v>15</v>
      </c>
      <c r="D349" s="2">
        <v>33</v>
      </c>
      <c r="E349" s="2">
        <v>2</v>
      </c>
      <c r="F349" s="2">
        <v>3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17">
        <v>0.53</v>
      </c>
      <c r="Q349" s="43" t="s">
        <v>191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17"/>
      <c r="AG349" s="2">
        <f t="shared" ref="AG349:AS349" si="2272">(C349*$P349)+(R349*$AE349)</f>
        <v>7.95</v>
      </c>
      <c r="AH349" s="2">
        <f t="shared" si="2272"/>
        <v>17.490000000000002</v>
      </c>
      <c r="AI349" s="2">
        <f t="shared" si="2272"/>
        <v>1.06</v>
      </c>
      <c r="AJ349" s="2">
        <f t="shared" si="2272"/>
        <v>1.59</v>
      </c>
      <c r="AK349" s="2">
        <f t="shared" si="2272"/>
        <v>0</v>
      </c>
      <c r="AL349" s="2">
        <f t="shared" si="2272"/>
        <v>0</v>
      </c>
      <c r="AM349" s="2">
        <f t="shared" si="2272"/>
        <v>0</v>
      </c>
      <c r="AN349" s="2">
        <f t="shared" si="2272"/>
        <v>0</v>
      </c>
      <c r="AO349" s="2">
        <f t="shared" si="2272"/>
        <v>0</v>
      </c>
      <c r="AP349" s="2">
        <f t="shared" si="2272"/>
        <v>0</v>
      </c>
      <c r="AQ349" s="2">
        <f t="shared" si="2272"/>
        <v>0</v>
      </c>
      <c r="AR349" s="2">
        <f t="shared" si="2272"/>
        <v>0</v>
      </c>
      <c r="AS349" s="21">
        <f t="shared" si="2272"/>
        <v>0</v>
      </c>
      <c r="AT349" s="34">
        <f t="shared" si="2018"/>
        <v>0.53</v>
      </c>
      <c r="AU349" s="35">
        <f t="shared" si="1629"/>
        <v>53</v>
      </c>
      <c r="AV349" s="39" t="s">
        <v>191</v>
      </c>
    </row>
    <row r="350" spans="1:48" s="37" customFormat="1" ht="33" customHeight="1" x14ac:dyDescent="0.25">
      <c r="A350" s="16" t="s">
        <v>365</v>
      </c>
      <c r="B350" s="2" t="s">
        <v>295</v>
      </c>
      <c r="C350" s="2">
        <v>18</v>
      </c>
      <c r="D350" s="2">
        <v>12</v>
      </c>
      <c r="E350" s="2">
        <v>1</v>
      </c>
      <c r="F350" s="2">
        <v>3</v>
      </c>
      <c r="G350" s="2">
        <v>0</v>
      </c>
      <c r="H350" s="2">
        <v>0</v>
      </c>
      <c r="I350" s="2">
        <v>0</v>
      </c>
      <c r="J350" s="2">
        <v>5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17">
        <v>0.28999999999999998</v>
      </c>
      <c r="Q350" s="43" t="s">
        <v>191</v>
      </c>
      <c r="R350" s="2">
        <v>0</v>
      </c>
      <c r="S350" s="2">
        <v>0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17"/>
      <c r="AG350" s="2">
        <f t="shared" ref="AG350" si="2273">(C350*$P350)+(R350*$AE350)</f>
        <v>5.22</v>
      </c>
      <c r="AH350" s="2">
        <f t="shared" ref="AH350" si="2274">(D350*$P350)+(S350*$AE350)</f>
        <v>3.4799999999999995</v>
      </c>
      <c r="AI350" s="2">
        <f t="shared" ref="AI350" si="2275">(E350*$P350)+(T350*$AE350)</f>
        <v>0.28999999999999998</v>
      </c>
      <c r="AJ350" s="2">
        <f t="shared" ref="AJ350" si="2276">(F350*$P350)+(U350*$AE350)</f>
        <v>0.86999999999999988</v>
      </c>
      <c r="AK350" s="2">
        <f t="shared" ref="AK350" si="2277">(G350*$P350)+(V350*$AE350)</f>
        <v>0</v>
      </c>
      <c r="AL350" s="2">
        <f t="shared" ref="AL350" si="2278">(H350*$P350)+(W350*$AE350)</f>
        <v>0</v>
      </c>
      <c r="AM350" s="2">
        <f t="shared" ref="AM350" si="2279">(I350*$P350)+(X350*$AE350)</f>
        <v>0</v>
      </c>
      <c r="AN350" s="2">
        <f t="shared" ref="AN350" si="2280">(J350*$P350)+(Y350*$AE350)</f>
        <v>1.45</v>
      </c>
      <c r="AO350" s="2">
        <f t="shared" ref="AO350" si="2281">(K350*$P350)+(Z350*$AE350)</f>
        <v>0</v>
      </c>
      <c r="AP350" s="2">
        <f t="shared" ref="AP350" si="2282">(L350*$P350)+(AA350*$AE350)</f>
        <v>0</v>
      </c>
      <c r="AQ350" s="2">
        <f t="shared" ref="AQ350" si="2283">(M350*$P350)+(AB350*$AE350)</f>
        <v>0</v>
      </c>
      <c r="AR350" s="2">
        <f t="shared" ref="AR350" si="2284">(N350*$P350)+(AC350*$AE350)</f>
        <v>0</v>
      </c>
      <c r="AS350" s="21">
        <f t="shared" ref="AS350" si="2285">(O350*$P350)+(AD350*$AE350)</f>
        <v>0</v>
      </c>
      <c r="AT350" s="34">
        <f t="shared" si="2018"/>
        <v>0.28999999999999998</v>
      </c>
      <c r="AU350" s="35">
        <f t="shared" ref="AU350" si="2286">AT350*100</f>
        <v>28.999999999999996</v>
      </c>
      <c r="AV350" s="39" t="s">
        <v>366</v>
      </c>
    </row>
    <row r="351" spans="1:48" s="37" customFormat="1" ht="33" customHeight="1" x14ac:dyDescent="0.25">
      <c r="A351" s="16" t="s">
        <v>472</v>
      </c>
      <c r="B351" s="43" t="s">
        <v>191</v>
      </c>
      <c r="C351" s="2">
        <v>0</v>
      </c>
      <c r="D351" s="2">
        <v>0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43" t="s">
        <v>191</v>
      </c>
      <c r="R351" s="2">
        <v>0</v>
      </c>
      <c r="S351" s="2">
        <v>0</v>
      </c>
      <c r="T351" s="2">
        <v>0</v>
      </c>
      <c r="U351" s="2">
        <v>0</v>
      </c>
      <c r="V351" s="2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17"/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1">
        <v>0</v>
      </c>
      <c r="AT351" s="34">
        <f t="shared" si="2018"/>
        <v>0</v>
      </c>
      <c r="AU351" s="35">
        <f t="shared" ref="AU351" si="2287">AT351*100</f>
        <v>0</v>
      </c>
      <c r="AV351" s="39" t="s">
        <v>191</v>
      </c>
    </row>
    <row r="352" spans="1:48" s="37" customFormat="1" ht="33" customHeight="1" x14ac:dyDescent="0.25">
      <c r="A352" s="16" t="s">
        <v>764</v>
      </c>
      <c r="B352" s="2" t="s">
        <v>765</v>
      </c>
      <c r="C352" s="2">
        <v>14</v>
      </c>
      <c r="D352" s="2">
        <v>17</v>
      </c>
      <c r="E352" s="2">
        <v>2</v>
      </c>
      <c r="F352" s="2">
        <v>2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1</v>
      </c>
      <c r="P352" s="2">
        <v>0.21</v>
      </c>
      <c r="Q352" s="43" t="s">
        <v>191</v>
      </c>
      <c r="R352" s="2">
        <v>0</v>
      </c>
      <c r="S352" s="2">
        <v>0</v>
      </c>
      <c r="T352" s="2">
        <v>0</v>
      </c>
      <c r="U352" s="2">
        <v>0</v>
      </c>
      <c r="V352" s="2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17"/>
      <c r="AG352" s="2">
        <v>0</v>
      </c>
      <c r="AH352" s="2">
        <v>0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1">
        <v>0</v>
      </c>
      <c r="AT352" s="34">
        <f t="shared" ref="AT352" si="2288">P352+AE352</f>
        <v>0.21</v>
      </c>
      <c r="AU352" s="35">
        <f t="shared" ref="AU352" si="2289">AT352*100</f>
        <v>21</v>
      </c>
      <c r="AV352" s="39" t="s">
        <v>766</v>
      </c>
    </row>
    <row r="353" spans="1:48" s="37" customFormat="1" ht="33" customHeight="1" x14ac:dyDescent="0.25">
      <c r="A353" s="16" t="s">
        <v>270</v>
      </c>
      <c r="B353" s="2" t="s">
        <v>111</v>
      </c>
      <c r="C353" s="2">
        <v>8</v>
      </c>
      <c r="D353" s="2">
        <v>14</v>
      </c>
      <c r="E353" s="2">
        <v>1</v>
      </c>
      <c r="F353" s="2">
        <v>4</v>
      </c>
      <c r="G353" s="2">
        <v>1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17">
        <v>0.26</v>
      </c>
      <c r="Q353" s="2" t="s">
        <v>271</v>
      </c>
      <c r="R353" s="2">
        <v>19</v>
      </c>
      <c r="S353" s="2">
        <v>11</v>
      </c>
      <c r="T353" s="2">
        <v>2</v>
      </c>
      <c r="U353" s="2">
        <v>2</v>
      </c>
      <c r="V353" s="2">
        <v>0</v>
      </c>
      <c r="W353" s="2">
        <v>0</v>
      </c>
      <c r="X353" s="2">
        <v>0</v>
      </c>
      <c r="Y353" s="2">
        <v>5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17">
        <v>7.0000000000000007E-2</v>
      </c>
      <c r="AF353" s="17"/>
      <c r="AG353" s="2">
        <f t="shared" ref="AG353:AS355" si="2290">(C353*$P353)+(R353*$AE353)</f>
        <v>3.41</v>
      </c>
      <c r="AH353" s="2">
        <f t="shared" si="2290"/>
        <v>4.41</v>
      </c>
      <c r="AI353" s="2">
        <f t="shared" si="2290"/>
        <v>0.4</v>
      </c>
      <c r="AJ353" s="2">
        <f t="shared" si="2290"/>
        <v>1.1800000000000002</v>
      </c>
      <c r="AK353" s="2">
        <f t="shared" si="2290"/>
        <v>0.26</v>
      </c>
      <c r="AL353" s="2">
        <f t="shared" si="2290"/>
        <v>0</v>
      </c>
      <c r="AM353" s="2">
        <f t="shared" si="2290"/>
        <v>0</v>
      </c>
      <c r="AN353" s="2">
        <f t="shared" si="2290"/>
        <v>0.35000000000000003</v>
      </c>
      <c r="AO353" s="2">
        <f t="shared" si="2290"/>
        <v>0</v>
      </c>
      <c r="AP353" s="2">
        <f t="shared" si="2290"/>
        <v>0</v>
      </c>
      <c r="AQ353" s="2">
        <f t="shared" si="2290"/>
        <v>0</v>
      </c>
      <c r="AR353" s="2">
        <f t="shared" si="2290"/>
        <v>0</v>
      </c>
      <c r="AS353" s="21">
        <f t="shared" si="2290"/>
        <v>0</v>
      </c>
      <c r="AT353" s="34">
        <f t="shared" si="2018"/>
        <v>0.33</v>
      </c>
      <c r="AU353" s="35">
        <f t="shared" si="1629"/>
        <v>33</v>
      </c>
      <c r="AV353" s="39" t="s">
        <v>191</v>
      </c>
    </row>
    <row r="354" spans="1:48" s="37" customFormat="1" ht="33" customHeight="1" x14ac:dyDescent="0.25">
      <c r="A354" s="16" t="s">
        <v>367</v>
      </c>
      <c r="B354" s="2" t="s">
        <v>280</v>
      </c>
      <c r="C354" s="2">
        <v>19</v>
      </c>
      <c r="D354" s="2">
        <v>18</v>
      </c>
      <c r="E354" s="2">
        <v>4</v>
      </c>
      <c r="F354" s="2">
        <v>3</v>
      </c>
      <c r="G354" s="2">
        <v>0</v>
      </c>
      <c r="H354" s="2">
        <v>1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17">
        <v>4.7999999999999996E-3</v>
      </c>
      <c r="Q354" s="2" t="s">
        <v>35</v>
      </c>
      <c r="R354" s="2">
        <v>18</v>
      </c>
      <c r="S354" s="2">
        <v>12</v>
      </c>
      <c r="T354" s="2">
        <v>1</v>
      </c>
      <c r="U354" s="2">
        <v>2</v>
      </c>
      <c r="V354" s="2">
        <v>0</v>
      </c>
      <c r="W354" s="2">
        <v>2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17">
        <v>9.4000000000000004E-3</v>
      </c>
      <c r="AF354" s="17"/>
      <c r="AG354" s="2">
        <f t="shared" si="2290"/>
        <v>0.26040000000000002</v>
      </c>
      <c r="AH354" s="2">
        <f t="shared" si="2290"/>
        <v>0.19919999999999999</v>
      </c>
      <c r="AI354" s="2">
        <f t="shared" si="2290"/>
        <v>2.86E-2</v>
      </c>
      <c r="AJ354" s="2">
        <f t="shared" si="2290"/>
        <v>3.32E-2</v>
      </c>
      <c r="AK354" s="2">
        <f t="shared" si="2290"/>
        <v>0</v>
      </c>
      <c r="AL354" s="2">
        <f t="shared" si="2290"/>
        <v>2.3599999999999999E-2</v>
      </c>
      <c r="AM354" s="2">
        <f t="shared" si="2290"/>
        <v>0</v>
      </c>
      <c r="AN354" s="2">
        <f t="shared" si="2290"/>
        <v>0</v>
      </c>
      <c r="AO354" s="2">
        <f t="shared" si="2290"/>
        <v>0</v>
      </c>
      <c r="AP354" s="2">
        <f t="shared" si="2290"/>
        <v>0</v>
      </c>
      <c r="AQ354" s="2">
        <f t="shared" si="2290"/>
        <v>0</v>
      </c>
      <c r="AR354" s="2">
        <f t="shared" si="2290"/>
        <v>0</v>
      </c>
      <c r="AS354" s="21">
        <f t="shared" si="2290"/>
        <v>0</v>
      </c>
      <c r="AT354" s="34">
        <f t="shared" si="2018"/>
        <v>1.4200000000000001E-2</v>
      </c>
      <c r="AU354" s="35">
        <f t="shared" si="1629"/>
        <v>1.4200000000000002</v>
      </c>
      <c r="AV354" s="39" t="s">
        <v>38</v>
      </c>
    </row>
    <row r="355" spans="1:48" s="37" customFormat="1" ht="33" customHeight="1" x14ac:dyDescent="0.25">
      <c r="A355" s="16" t="s">
        <v>562</v>
      </c>
      <c r="B355" s="2" t="s">
        <v>330</v>
      </c>
      <c r="C355" s="2">
        <v>0</v>
      </c>
      <c r="D355" s="2">
        <v>0</v>
      </c>
      <c r="E355" s="2">
        <v>0</v>
      </c>
      <c r="F355" s="2">
        <v>0</v>
      </c>
      <c r="G355" s="2">
        <v>8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17">
        <v>0.6</v>
      </c>
      <c r="Q355" s="43" t="s">
        <v>191</v>
      </c>
      <c r="R355" s="2">
        <v>0</v>
      </c>
      <c r="S355" s="2">
        <v>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17"/>
      <c r="AG355" s="2">
        <f t="shared" si="2290"/>
        <v>0</v>
      </c>
      <c r="AH355" s="2">
        <f t="shared" si="2290"/>
        <v>0</v>
      </c>
      <c r="AI355" s="2">
        <f t="shared" si="2290"/>
        <v>0</v>
      </c>
      <c r="AJ355" s="2">
        <f t="shared" si="2290"/>
        <v>0</v>
      </c>
      <c r="AK355" s="2">
        <f t="shared" si="2290"/>
        <v>4.8</v>
      </c>
      <c r="AL355" s="2">
        <f t="shared" si="2290"/>
        <v>0</v>
      </c>
      <c r="AM355" s="2">
        <f t="shared" si="2290"/>
        <v>0</v>
      </c>
      <c r="AN355" s="2">
        <f t="shared" si="2290"/>
        <v>0</v>
      </c>
      <c r="AO355" s="2">
        <f t="shared" si="2290"/>
        <v>0</v>
      </c>
      <c r="AP355" s="2">
        <f t="shared" si="2290"/>
        <v>0</v>
      </c>
      <c r="AQ355" s="2">
        <f t="shared" si="2290"/>
        <v>0</v>
      </c>
      <c r="AR355" s="2">
        <f t="shared" si="2290"/>
        <v>0</v>
      </c>
      <c r="AS355" s="21">
        <f t="shared" si="2290"/>
        <v>0</v>
      </c>
      <c r="AT355" s="34">
        <f t="shared" ref="AT355" si="2291">P355+AE355</f>
        <v>0.6</v>
      </c>
      <c r="AU355" s="35">
        <f t="shared" si="1629"/>
        <v>60</v>
      </c>
      <c r="AV355" s="39" t="s">
        <v>191</v>
      </c>
    </row>
    <row r="356" spans="1:48" s="37" customFormat="1" ht="33" customHeight="1" x14ac:dyDescent="0.25">
      <c r="A356" s="16" t="s">
        <v>767</v>
      </c>
      <c r="B356" s="2" t="s">
        <v>330</v>
      </c>
      <c r="C356" s="2">
        <v>0</v>
      </c>
      <c r="D356" s="2">
        <v>0</v>
      </c>
      <c r="E356" s="2">
        <v>0</v>
      </c>
      <c r="F356" s="2">
        <v>0</v>
      </c>
      <c r="G356" s="2">
        <v>8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17">
        <v>0.9</v>
      </c>
      <c r="Q356" s="43" t="s">
        <v>191</v>
      </c>
      <c r="R356" s="2">
        <v>0</v>
      </c>
      <c r="S356" s="2">
        <v>0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17"/>
      <c r="AG356" s="2">
        <f t="shared" ref="AG356" si="2292">(C356*$P356)+(R356*$AE356)</f>
        <v>0</v>
      </c>
      <c r="AH356" s="2">
        <f t="shared" ref="AH356" si="2293">(D356*$P356)+(S356*$AE356)</f>
        <v>0</v>
      </c>
      <c r="AI356" s="2">
        <f t="shared" ref="AI356" si="2294">(E356*$P356)+(T356*$AE356)</f>
        <v>0</v>
      </c>
      <c r="AJ356" s="2">
        <f t="shared" ref="AJ356" si="2295">(F356*$P356)+(U356*$AE356)</f>
        <v>0</v>
      </c>
      <c r="AK356" s="2">
        <f t="shared" ref="AK356" si="2296">(G356*$P356)+(V356*$AE356)</f>
        <v>7.2</v>
      </c>
      <c r="AL356" s="2">
        <f t="shared" ref="AL356" si="2297">(H356*$P356)+(W356*$AE356)</f>
        <v>0</v>
      </c>
      <c r="AM356" s="2">
        <f t="shared" ref="AM356" si="2298">(I356*$P356)+(X356*$AE356)</f>
        <v>0</v>
      </c>
      <c r="AN356" s="2">
        <f t="shared" ref="AN356" si="2299">(J356*$P356)+(Y356*$AE356)</f>
        <v>0</v>
      </c>
      <c r="AO356" s="2">
        <f t="shared" ref="AO356" si="2300">(K356*$P356)+(Z356*$AE356)</f>
        <v>0</v>
      </c>
      <c r="AP356" s="2">
        <f t="shared" ref="AP356" si="2301">(L356*$P356)+(AA356*$AE356)</f>
        <v>0</v>
      </c>
      <c r="AQ356" s="2">
        <f t="shared" ref="AQ356" si="2302">(M356*$P356)+(AB356*$AE356)</f>
        <v>0</v>
      </c>
      <c r="AR356" s="2">
        <f t="shared" ref="AR356" si="2303">(N356*$P356)+(AC356*$AE356)</f>
        <v>0</v>
      </c>
      <c r="AS356" s="21">
        <f t="shared" ref="AS356" si="2304">(O356*$P356)+(AD356*$AE356)</f>
        <v>0</v>
      </c>
      <c r="AT356" s="34">
        <f t="shared" ref="AT356" si="2305">P356+AE356</f>
        <v>0.9</v>
      </c>
      <c r="AU356" s="35">
        <f t="shared" ref="AU356" si="2306">AT356*100</f>
        <v>90</v>
      </c>
      <c r="AV356" s="39" t="s">
        <v>191</v>
      </c>
    </row>
    <row r="357" spans="1:48" s="37" customFormat="1" ht="33" customHeight="1" x14ac:dyDescent="0.25">
      <c r="A357" s="16" t="s">
        <v>695</v>
      </c>
      <c r="B357" s="2" t="s">
        <v>696</v>
      </c>
      <c r="C357" s="2">
        <v>6</v>
      </c>
      <c r="D357" s="2">
        <v>12</v>
      </c>
      <c r="E357" s="2">
        <v>0</v>
      </c>
      <c r="F357" s="2">
        <v>2</v>
      </c>
      <c r="G357" s="2">
        <v>4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17">
        <v>0.8</v>
      </c>
      <c r="Q357" s="43" t="s">
        <v>191</v>
      </c>
      <c r="R357" s="2">
        <v>0</v>
      </c>
      <c r="S357" s="2">
        <v>0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17"/>
      <c r="AG357" s="2">
        <f t="shared" ref="AG357" si="2307">(C357*$P357)+(R357*$AE357)</f>
        <v>4.8000000000000007</v>
      </c>
      <c r="AH357" s="2">
        <f t="shared" ref="AH357" si="2308">(D357*$P357)+(S357*$AE357)</f>
        <v>9.6000000000000014</v>
      </c>
      <c r="AI357" s="2">
        <f t="shared" ref="AI357" si="2309">(E357*$P357)+(T357*$AE357)</f>
        <v>0</v>
      </c>
      <c r="AJ357" s="2">
        <f t="shared" ref="AJ357" si="2310">(F357*$P357)+(U357*$AE357)</f>
        <v>1.6</v>
      </c>
      <c r="AK357" s="2">
        <f t="shared" ref="AK357" si="2311">(G357*$P357)+(V357*$AE357)</f>
        <v>3.2</v>
      </c>
      <c r="AL357" s="2">
        <f t="shared" ref="AL357" si="2312">(H357*$P357)+(W357*$AE357)</f>
        <v>0</v>
      </c>
      <c r="AM357" s="2">
        <f t="shared" ref="AM357" si="2313">(I357*$P357)+(X357*$AE357)</f>
        <v>0</v>
      </c>
      <c r="AN357" s="2">
        <f t="shared" ref="AN357" si="2314">(J357*$P357)+(Y357*$AE357)</f>
        <v>0</v>
      </c>
      <c r="AO357" s="2">
        <f t="shared" ref="AO357" si="2315">(K357*$P357)+(Z357*$AE357)</f>
        <v>0</v>
      </c>
      <c r="AP357" s="2">
        <f t="shared" ref="AP357" si="2316">(L357*$P357)+(AA357*$AE357)</f>
        <v>0</v>
      </c>
      <c r="AQ357" s="2">
        <f t="shared" ref="AQ357" si="2317">(M357*$P357)+(AB357*$AE357)</f>
        <v>0</v>
      </c>
      <c r="AR357" s="2">
        <f t="shared" ref="AR357" si="2318">(N357*$P357)+(AC357*$AE357)</f>
        <v>0</v>
      </c>
      <c r="AS357" s="21">
        <f t="shared" ref="AS357" si="2319">(O357*$P357)+(AD357*$AE357)</f>
        <v>0</v>
      </c>
      <c r="AT357" s="34">
        <f t="shared" ref="AT357" si="2320">P357+AE357</f>
        <v>0.8</v>
      </c>
      <c r="AU357" s="35">
        <f t="shared" ref="AU357" si="2321">AT357*100</f>
        <v>80</v>
      </c>
      <c r="AV357" s="39" t="s">
        <v>697</v>
      </c>
    </row>
    <row r="358" spans="1:48" s="37" customFormat="1" ht="33" customHeight="1" x14ac:dyDescent="0.25">
      <c r="A358" s="16" t="s">
        <v>473</v>
      </c>
      <c r="B358" s="2" t="s">
        <v>115</v>
      </c>
      <c r="C358" s="2">
        <v>15</v>
      </c>
      <c r="D358" s="2">
        <v>11</v>
      </c>
      <c r="E358" s="2">
        <v>4</v>
      </c>
      <c r="F358" s="2">
        <v>1</v>
      </c>
      <c r="G358" s="2">
        <v>0</v>
      </c>
      <c r="H358" s="2">
        <v>1</v>
      </c>
      <c r="I358" s="2">
        <v>0</v>
      </c>
      <c r="J358" s="2">
        <v>3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17">
        <v>0.41</v>
      </c>
      <c r="Q358" s="43" t="s">
        <v>191</v>
      </c>
      <c r="R358" s="2">
        <v>0</v>
      </c>
      <c r="S358" s="2">
        <v>0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17"/>
      <c r="AG358" s="2">
        <f t="shared" ref="AG358" si="2322">(C358*$P358)+(R358*$AE358)</f>
        <v>6.1499999999999995</v>
      </c>
      <c r="AH358" s="2">
        <f t="shared" ref="AH358" si="2323">(D358*$P358)+(S358*$AE358)</f>
        <v>4.51</v>
      </c>
      <c r="AI358" s="2">
        <f t="shared" ref="AI358" si="2324">(E358*$P358)+(T358*$AE358)</f>
        <v>1.64</v>
      </c>
      <c r="AJ358" s="2">
        <f t="shared" ref="AJ358" si="2325">(F358*$P358)+(U358*$AE358)</f>
        <v>0.41</v>
      </c>
      <c r="AK358" s="2">
        <f t="shared" ref="AK358" si="2326">(G358*$P358)+(V358*$AE358)</f>
        <v>0</v>
      </c>
      <c r="AL358" s="2">
        <f t="shared" ref="AL358" si="2327">(H358*$P358)+(W358*$AE358)</f>
        <v>0.41</v>
      </c>
      <c r="AM358" s="2">
        <f t="shared" ref="AM358" si="2328">(I358*$P358)+(X358*$AE358)</f>
        <v>0</v>
      </c>
      <c r="AN358" s="2">
        <f t="shared" ref="AN358" si="2329">(J358*$P358)+(Y358*$AE358)</f>
        <v>1.23</v>
      </c>
      <c r="AO358" s="2">
        <f t="shared" ref="AO358" si="2330">(K358*$P358)+(Z358*$AE358)</f>
        <v>0</v>
      </c>
      <c r="AP358" s="2">
        <f t="shared" ref="AP358" si="2331">(L358*$P358)+(AA358*$AE358)</f>
        <v>0</v>
      </c>
      <c r="AQ358" s="2">
        <f t="shared" ref="AQ358" si="2332">(M358*$P358)+(AB358*$AE358)</f>
        <v>0</v>
      </c>
      <c r="AR358" s="2">
        <f t="shared" ref="AR358" si="2333">(N358*$P358)+(AC358*$AE358)</f>
        <v>0</v>
      </c>
      <c r="AS358" s="21">
        <f t="shared" ref="AS358" si="2334">(O358*$P358)+(AD358*$AE358)</f>
        <v>0</v>
      </c>
      <c r="AT358" s="34">
        <f t="shared" si="2018"/>
        <v>0.41</v>
      </c>
      <c r="AU358" s="35">
        <f t="shared" ref="AU358" si="2335">AT358*100</f>
        <v>41</v>
      </c>
      <c r="AV358" s="39" t="s">
        <v>474</v>
      </c>
    </row>
    <row r="359" spans="1:48" s="37" customFormat="1" ht="33" customHeight="1" x14ac:dyDescent="0.25">
      <c r="A359" s="49" t="s">
        <v>290</v>
      </c>
      <c r="B359" s="2" t="s">
        <v>272</v>
      </c>
      <c r="C359" s="2">
        <v>49</v>
      </c>
      <c r="D359" s="2">
        <v>74</v>
      </c>
      <c r="E359" s="2">
        <v>14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17">
        <v>0.02</v>
      </c>
      <c r="Q359" s="43" t="s">
        <v>191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17"/>
      <c r="AG359" s="2">
        <f t="shared" ref="AG359:AG361" si="2336">(C359*$P359)+(R359*$AE359)</f>
        <v>0.98</v>
      </c>
      <c r="AH359" s="2">
        <f t="shared" ref="AH359:AH361" si="2337">(D359*$P359)+(S359*$AE359)</f>
        <v>1.48</v>
      </c>
      <c r="AI359" s="2">
        <f t="shared" ref="AI359:AI361" si="2338">(E359*$P359)+(T359*$AE359)</f>
        <v>0.28000000000000003</v>
      </c>
      <c r="AJ359" s="2">
        <f t="shared" ref="AJ359:AJ361" si="2339">(F359*$P359)+(U359*$AE359)</f>
        <v>0</v>
      </c>
      <c r="AK359" s="2">
        <f t="shared" ref="AK359:AK361" si="2340">(G359*$P359)+(V359*$AE359)</f>
        <v>0</v>
      </c>
      <c r="AL359" s="2">
        <f t="shared" ref="AL359:AL361" si="2341">(H359*$P359)+(W359*$AE359)</f>
        <v>0</v>
      </c>
      <c r="AM359" s="2">
        <f t="shared" ref="AM359:AM361" si="2342">(I359*$P359)+(X359*$AE359)</f>
        <v>0</v>
      </c>
      <c r="AN359" s="2">
        <f t="shared" ref="AN359:AN361" si="2343">(J359*$P359)+(Y359*$AE359)</f>
        <v>0</v>
      </c>
      <c r="AO359" s="2">
        <f t="shared" ref="AO359:AO361" si="2344">(K359*$P359)+(Z359*$AE359)</f>
        <v>0</v>
      </c>
      <c r="AP359" s="2">
        <f t="shared" ref="AP359:AP361" si="2345">(L359*$P359)+(AA359*$AE359)</f>
        <v>0</v>
      </c>
      <c r="AQ359" s="2">
        <f t="shared" ref="AQ359:AQ361" si="2346">(M359*$P359)+(AB359*$AE359)</f>
        <v>0</v>
      </c>
      <c r="AR359" s="2">
        <f t="shared" ref="AR359:AR361" si="2347">(N359*$P359)+(AC359*$AE359)</f>
        <v>0</v>
      </c>
      <c r="AS359" s="21">
        <f t="shared" ref="AS359:AS361" si="2348">(O359*$P359)+(AD359*$AE359)</f>
        <v>0</v>
      </c>
      <c r="AT359" s="34">
        <f t="shared" si="2018"/>
        <v>0.02</v>
      </c>
      <c r="AU359" s="35">
        <f t="shared" si="1629"/>
        <v>2</v>
      </c>
      <c r="AV359" s="39" t="s">
        <v>191</v>
      </c>
    </row>
    <row r="360" spans="1:48" s="37" customFormat="1" ht="33" customHeight="1" x14ac:dyDescent="0.25">
      <c r="A360" s="16" t="s">
        <v>85</v>
      </c>
      <c r="B360" s="2" t="s">
        <v>124</v>
      </c>
      <c r="C360" s="2">
        <v>15</v>
      </c>
      <c r="D360" s="2">
        <v>21</v>
      </c>
      <c r="E360" s="2">
        <v>3</v>
      </c>
      <c r="F360" s="2">
        <v>2</v>
      </c>
      <c r="G360" s="2">
        <v>0</v>
      </c>
      <c r="H360" s="2">
        <v>2</v>
      </c>
      <c r="I360" s="2">
        <v>0</v>
      </c>
      <c r="J360" s="2">
        <v>1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17">
        <v>0.3</v>
      </c>
      <c r="Q360" s="43" t="s">
        <v>191</v>
      </c>
      <c r="R360" s="2">
        <v>0</v>
      </c>
      <c r="S360" s="2">
        <v>0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17"/>
      <c r="AG360" s="2">
        <f t="shared" si="2336"/>
        <v>4.5</v>
      </c>
      <c r="AH360" s="2">
        <f t="shared" si="2337"/>
        <v>6.3</v>
      </c>
      <c r="AI360" s="2">
        <f t="shared" si="2338"/>
        <v>0.89999999999999991</v>
      </c>
      <c r="AJ360" s="2">
        <f t="shared" si="2339"/>
        <v>0.6</v>
      </c>
      <c r="AK360" s="2">
        <f t="shared" si="2340"/>
        <v>0</v>
      </c>
      <c r="AL360" s="2">
        <f t="shared" si="2341"/>
        <v>0.6</v>
      </c>
      <c r="AM360" s="2">
        <f t="shared" si="2342"/>
        <v>0</v>
      </c>
      <c r="AN360" s="2">
        <f t="shared" si="2343"/>
        <v>0.3</v>
      </c>
      <c r="AO360" s="2">
        <f t="shared" si="2344"/>
        <v>0</v>
      </c>
      <c r="AP360" s="2">
        <f t="shared" si="2345"/>
        <v>0</v>
      </c>
      <c r="AQ360" s="2">
        <f t="shared" si="2346"/>
        <v>0</v>
      </c>
      <c r="AR360" s="2">
        <f t="shared" si="2347"/>
        <v>0</v>
      </c>
      <c r="AS360" s="21">
        <f t="shared" si="2348"/>
        <v>0</v>
      </c>
      <c r="AT360" s="34">
        <f t="shared" si="2018"/>
        <v>0.3</v>
      </c>
      <c r="AU360" s="35">
        <f t="shared" si="1629"/>
        <v>30</v>
      </c>
      <c r="AV360" s="39" t="s">
        <v>191</v>
      </c>
    </row>
    <row r="361" spans="1:48" s="37" customFormat="1" ht="33" customHeight="1" x14ac:dyDescent="0.25">
      <c r="A361" s="16" t="s">
        <v>161</v>
      </c>
      <c r="B361" s="2" t="s">
        <v>184</v>
      </c>
      <c r="C361" s="2">
        <v>13</v>
      </c>
      <c r="D361" s="2">
        <v>15</v>
      </c>
      <c r="E361" s="2">
        <v>0</v>
      </c>
      <c r="F361" s="2">
        <v>3</v>
      </c>
      <c r="G361" s="2">
        <v>0</v>
      </c>
      <c r="H361" s="2">
        <v>2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17">
        <v>0.1</v>
      </c>
      <c r="Q361" s="2" t="s">
        <v>383</v>
      </c>
      <c r="R361" s="2">
        <v>36</v>
      </c>
      <c r="S361" s="2">
        <v>58</v>
      </c>
      <c r="T361" s="2">
        <v>6</v>
      </c>
      <c r="U361" s="2">
        <v>0</v>
      </c>
      <c r="V361" s="2">
        <v>2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17">
        <v>0.1</v>
      </c>
      <c r="AF361" s="17"/>
      <c r="AG361" s="2">
        <f t="shared" si="2336"/>
        <v>4.9000000000000004</v>
      </c>
      <c r="AH361" s="2">
        <f t="shared" si="2337"/>
        <v>7.3000000000000007</v>
      </c>
      <c r="AI361" s="2">
        <f t="shared" si="2338"/>
        <v>0.60000000000000009</v>
      </c>
      <c r="AJ361" s="2">
        <f t="shared" si="2339"/>
        <v>0.30000000000000004</v>
      </c>
      <c r="AK361" s="2">
        <f t="shared" si="2340"/>
        <v>0.2</v>
      </c>
      <c r="AL361" s="2">
        <f t="shared" si="2341"/>
        <v>0.2</v>
      </c>
      <c r="AM361" s="2">
        <f t="shared" si="2342"/>
        <v>0</v>
      </c>
      <c r="AN361" s="2">
        <f t="shared" si="2343"/>
        <v>0</v>
      </c>
      <c r="AO361" s="2">
        <f t="shared" si="2344"/>
        <v>0</v>
      </c>
      <c r="AP361" s="2">
        <f t="shared" si="2345"/>
        <v>0</v>
      </c>
      <c r="AQ361" s="2">
        <f t="shared" si="2346"/>
        <v>0</v>
      </c>
      <c r="AR361" s="2">
        <f t="shared" si="2347"/>
        <v>0</v>
      </c>
      <c r="AS361" s="2">
        <f t="shared" si="2348"/>
        <v>0</v>
      </c>
      <c r="AT361" s="34">
        <f t="shared" si="2018"/>
        <v>0.2</v>
      </c>
      <c r="AU361" s="35">
        <f t="shared" si="1629"/>
        <v>20</v>
      </c>
      <c r="AV361" s="39" t="s">
        <v>191</v>
      </c>
    </row>
    <row r="362" spans="1:48" s="37" customFormat="1" ht="33" customHeight="1" x14ac:dyDescent="0.25">
      <c r="A362" s="16" t="s">
        <v>768</v>
      </c>
      <c r="B362" s="2" t="s">
        <v>186</v>
      </c>
      <c r="C362" s="2">
        <v>3</v>
      </c>
      <c r="D362" s="2">
        <v>14</v>
      </c>
      <c r="E362" s="2">
        <v>5</v>
      </c>
      <c r="F362" s="2">
        <v>3</v>
      </c>
      <c r="G362" s="2">
        <v>0</v>
      </c>
      <c r="H362" s="2">
        <v>0</v>
      </c>
      <c r="I362" s="2">
        <v>0</v>
      </c>
      <c r="J362" s="2">
        <v>0</v>
      </c>
      <c r="K362" s="2">
        <v>1</v>
      </c>
      <c r="L362" s="2">
        <v>0</v>
      </c>
      <c r="M362" s="2">
        <v>0</v>
      </c>
      <c r="N362" s="2">
        <v>0</v>
      </c>
      <c r="O362" s="2">
        <v>0</v>
      </c>
      <c r="P362" s="17">
        <v>0.5</v>
      </c>
      <c r="Q362" s="43" t="s">
        <v>191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17">
        <v>0</v>
      </c>
      <c r="AF362" s="17"/>
      <c r="AG362" s="2">
        <f t="shared" ref="AG362:AS368" si="2349">(C362*$P362)+(R362*$AE362)</f>
        <v>1.5</v>
      </c>
      <c r="AH362" s="2">
        <f t="shared" si="2349"/>
        <v>7</v>
      </c>
      <c r="AI362" s="2">
        <f t="shared" si="2349"/>
        <v>2.5</v>
      </c>
      <c r="AJ362" s="2">
        <f t="shared" si="2349"/>
        <v>1.5</v>
      </c>
      <c r="AK362" s="2">
        <f t="shared" si="2349"/>
        <v>0</v>
      </c>
      <c r="AL362" s="2">
        <f t="shared" si="2349"/>
        <v>0</v>
      </c>
      <c r="AM362" s="2">
        <f t="shared" si="2349"/>
        <v>0</v>
      </c>
      <c r="AN362" s="2">
        <f t="shared" si="2349"/>
        <v>0</v>
      </c>
      <c r="AO362" s="2">
        <f t="shared" si="2349"/>
        <v>0.5</v>
      </c>
      <c r="AP362" s="2">
        <f t="shared" si="2349"/>
        <v>0</v>
      </c>
      <c r="AQ362" s="2">
        <f t="shared" si="2349"/>
        <v>0</v>
      </c>
      <c r="AR362" s="2">
        <f t="shared" si="2349"/>
        <v>0</v>
      </c>
      <c r="AS362" s="21">
        <f t="shared" si="2349"/>
        <v>0</v>
      </c>
      <c r="AT362" s="34">
        <f t="shared" si="2018"/>
        <v>0.5</v>
      </c>
      <c r="AU362" s="35">
        <f t="shared" si="1629"/>
        <v>50</v>
      </c>
      <c r="AV362" s="39" t="s">
        <v>191</v>
      </c>
    </row>
    <row r="363" spans="1:48" s="37" customFormat="1" ht="33" customHeight="1" x14ac:dyDescent="0.25">
      <c r="A363" s="16" t="s">
        <v>698</v>
      </c>
      <c r="B363" s="2" t="s">
        <v>104</v>
      </c>
      <c r="C363" s="2">
        <v>15</v>
      </c>
      <c r="D363" s="2">
        <v>22</v>
      </c>
      <c r="E363" s="2">
        <v>2</v>
      </c>
      <c r="F363" s="2">
        <v>1</v>
      </c>
      <c r="G363" s="2">
        <v>0</v>
      </c>
      <c r="H363" s="2">
        <v>1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17">
        <v>0.89</v>
      </c>
      <c r="Q363" s="43" t="s">
        <v>191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17">
        <v>0</v>
      </c>
      <c r="AF363" s="17"/>
      <c r="AG363" s="2">
        <f t="shared" si="2349"/>
        <v>13.35</v>
      </c>
      <c r="AH363" s="2">
        <f t="shared" si="2349"/>
        <v>19.580000000000002</v>
      </c>
      <c r="AI363" s="2">
        <f t="shared" si="2349"/>
        <v>1.78</v>
      </c>
      <c r="AJ363" s="2">
        <f t="shared" si="2349"/>
        <v>0.89</v>
      </c>
      <c r="AK363" s="2">
        <f t="shared" si="2349"/>
        <v>0</v>
      </c>
      <c r="AL363" s="2">
        <f t="shared" si="2349"/>
        <v>0.89</v>
      </c>
      <c r="AM363" s="2">
        <f t="shared" si="2349"/>
        <v>0</v>
      </c>
      <c r="AN363" s="2">
        <f t="shared" si="2349"/>
        <v>0</v>
      </c>
      <c r="AO363" s="2">
        <f t="shared" si="2349"/>
        <v>0</v>
      </c>
      <c r="AP363" s="2">
        <f t="shared" si="2349"/>
        <v>0</v>
      </c>
      <c r="AQ363" s="2">
        <f t="shared" si="2349"/>
        <v>0</v>
      </c>
      <c r="AR363" s="2">
        <f t="shared" si="2349"/>
        <v>0</v>
      </c>
      <c r="AS363" s="21">
        <f t="shared" si="2349"/>
        <v>0</v>
      </c>
      <c r="AT363" s="34">
        <f t="shared" si="2018"/>
        <v>0.89</v>
      </c>
      <c r="AU363" s="35">
        <f t="shared" si="1629"/>
        <v>89</v>
      </c>
      <c r="AV363" s="38" t="s">
        <v>583</v>
      </c>
    </row>
    <row r="364" spans="1:48" s="37" customFormat="1" ht="33" customHeight="1" x14ac:dyDescent="0.25">
      <c r="A364" s="16" t="s">
        <v>162</v>
      </c>
      <c r="B364" s="2" t="s">
        <v>186</v>
      </c>
      <c r="C364" s="2">
        <v>3</v>
      </c>
      <c r="D364" s="2">
        <v>14</v>
      </c>
      <c r="E364" s="2">
        <v>5</v>
      </c>
      <c r="F364" s="2">
        <v>3</v>
      </c>
      <c r="G364" s="2">
        <v>0</v>
      </c>
      <c r="H364" s="2">
        <v>0</v>
      </c>
      <c r="I364" s="2">
        <v>0</v>
      </c>
      <c r="J364" s="2">
        <v>0</v>
      </c>
      <c r="K364" s="2">
        <v>1</v>
      </c>
      <c r="L364" s="2">
        <v>0</v>
      </c>
      <c r="M364" s="2">
        <v>0</v>
      </c>
      <c r="N364" s="2">
        <v>0</v>
      </c>
      <c r="O364" s="2">
        <v>0</v>
      </c>
      <c r="P364" s="17">
        <v>0.34</v>
      </c>
      <c r="Q364" s="43" t="s">
        <v>191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17">
        <v>0</v>
      </c>
      <c r="AF364" s="17"/>
      <c r="AG364" s="2">
        <f t="shared" si="2349"/>
        <v>1.02</v>
      </c>
      <c r="AH364" s="2">
        <f t="shared" si="2349"/>
        <v>4.7600000000000007</v>
      </c>
      <c r="AI364" s="2">
        <f t="shared" si="2349"/>
        <v>1.7000000000000002</v>
      </c>
      <c r="AJ364" s="2">
        <f t="shared" si="2349"/>
        <v>1.02</v>
      </c>
      <c r="AK364" s="2">
        <f t="shared" si="2349"/>
        <v>0</v>
      </c>
      <c r="AL364" s="2">
        <f t="shared" si="2349"/>
        <v>0</v>
      </c>
      <c r="AM364" s="2">
        <f t="shared" si="2349"/>
        <v>0</v>
      </c>
      <c r="AN364" s="2">
        <f t="shared" si="2349"/>
        <v>0</v>
      </c>
      <c r="AO364" s="2">
        <f t="shared" si="2349"/>
        <v>0.34</v>
      </c>
      <c r="AP364" s="2">
        <f t="shared" si="2349"/>
        <v>0</v>
      </c>
      <c r="AQ364" s="2">
        <f t="shared" si="2349"/>
        <v>0</v>
      </c>
      <c r="AR364" s="2">
        <f t="shared" si="2349"/>
        <v>0</v>
      </c>
      <c r="AS364" s="2">
        <f t="shared" si="2349"/>
        <v>0</v>
      </c>
      <c r="AT364" s="34">
        <f t="shared" si="2018"/>
        <v>0.34</v>
      </c>
      <c r="AU364" s="35">
        <f t="shared" si="1629"/>
        <v>34</v>
      </c>
      <c r="AV364" s="39" t="s">
        <v>191</v>
      </c>
    </row>
    <row r="365" spans="1:48" s="37" customFormat="1" ht="33" customHeight="1" x14ac:dyDescent="0.25">
      <c r="A365" s="16" t="s">
        <v>475</v>
      </c>
      <c r="B365" s="2" t="s">
        <v>476</v>
      </c>
      <c r="C365" s="2">
        <v>12</v>
      </c>
      <c r="D365" s="2">
        <v>26</v>
      </c>
      <c r="E365" s="2">
        <v>2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17">
        <v>0.9</v>
      </c>
      <c r="Q365" s="43" t="s">
        <v>191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  <c r="AE365" s="17">
        <v>0</v>
      </c>
      <c r="AF365" s="17"/>
      <c r="AG365" s="2">
        <f t="shared" si="2349"/>
        <v>10.8</v>
      </c>
      <c r="AH365" s="2">
        <f t="shared" si="2349"/>
        <v>23.400000000000002</v>
      </c>
      <c r="AI365" s="2">
        <f t="shared" si="2349"/>
        <v>1.8</v>
      </c>
      <c r="AJ365" s="2">
        <f t="shared" si="2349"/>
        <v>0</v>
      </c>
      <c r="AK365" s="2">
        <f t="shared" si="2349"/>
        <v>0</v>
      </c>
      <c r="AL365" s="2">
        <f t="shared" si="2349"/>
        <v>0</v>
      </c>
      <c r="AM365" s="2">
        <f t="shared" si="2349"/>
        <v>0</v>
      </c>
      <c r="AN365" s="2">
        <f t="shared" si="2349"/>
        <v>0</v>
      </c>
      <c r="AO365" s="2">
        <f t="shared" si="2349"/>
        <v>0</v>
      </c>
      <c r="AP365" s="2">
        <f t="shared" si="2349"/>
        <v>0</v>
      </c>
      <c r="AQ365" s="2">
        <f t="shared" si="2349"/>
        <v>0</v>
      </c>
      <c r="AR365" s="2">
        <f t="shared" si="2349"/>
        <v>0</v>
      </c>
      <c r="AS365" s="21">
        <f t="shared" si="2349"/>
        <v>0</v>
      </c>
      <c r="AT365" s="34">
        <f t="shared" si="2018"/>
        <v>0.9</v>
      </c>
      <c r="AU365" s="35">
        <f t="shared" si="1629"/>
        <v>90</v>
      </c>
      <c r="AV365" s="39" t="s">
        <v>402</v>
      </c>
    </row>
    <row r="366" spans="1:48" s="37" customFormat="1" ht="33" customHeight="1" x14ac:dyDescent="0.25">
      <c r="A366" s="16" t="s">
        <v>163</v>
      </c>
      <c r="B366" s="2" t="s">
        <v>185</v>
      </c>
      <c r="C366" s="2">
        <v>6</v>
      </c>
      <c r="D366" s="2">
        <v>10</v>
      </c>
      <c r="E366" s="2">
        <v>0</v>
      </c>
      <c r="F366" s="2">
        <v>6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17">
        <v>0.75</v>
      </c>
      <c r="Q366" s="43" t="s">
        <v>191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17">
        <v>0</v>
      </c>
      <c r="AF366" s="17"/>
      <c r="AG366" s="2">
        <f t="shared" si="2349"/>
        <v>4.5</v>
      </c>
      <c r="AH366" s="2">
        <f t="shared" si="2349"/>
        <v>7.5</v>
      </c>
      <c r="AI366" s="2">
        <f t="shared" si="2349"/>
        <v>0</v>
      </c>
      <c r="AJ366" s="2">
        <f t="shared" si="2349"/>
        <v>4.5</v>
      </c>
      <c r="AK366" s="2">
        <f t="shared" si="2349"/>
        <v>0</v>
      </c>
      <c r="AL366" s="2">
        <f t="shared" si="2349"/>
        <v>0</v>
      </c>
      <c r="AM366" s="2">
        <f t="shared" si="2349"/>
        <v>0</v>
      </c>
      <c r="AN366" s="2">
        <f t="shared" si="2349"/>
        <v>0</v>
      </c>
      <c r="AO366" s="2">
        <f t="shared" si="2349"/>
        <v>0</v>
      </c>
      <c r="AP366" s="2">
        <f t="shared" si="2349"/>
        <v>0</v>
      </c>
      <c r="AQ366" s="2">
        <f t="shared" si="2349"/>
        <v>0</v>
      </c>
      <c r="AR366" s="2">
        <f t="shared" si="2349"/>
        <v>0</v>
      </c>
      <c r="AS366" s="2">
        <f t="shared" si="2349"/>
        <v>0</v>
      </c>
      <c r="AT366" s="34">
        <f t="shared" si="2018"/>
        <v>0.75</v>
      </c>
      <c r="AU366" s="35">
        <f t="shared" si="1629"/>
        <v>75</v>
      </c>
      <c r="AV366" s="39" t="s">
        <v>191</v>
      </c>
    </row>
    <row r="367" spans="1:48" s="37" customFormat="1" ht="33" customHeight="1" x14ac:dyDescent="0.25">
      <c r="A367" s="16" t="s">
        <v>699</v>
      </c>
      <c r="B367" s="2" t="s">
        <v>646</v>
      </c>
      <c r="C367" s="2">
        <v>11</v>
      </c>
      <c r="D367" s="2">
        <v>16</v>
      </c>
      <c r="E367" s="2">
        <v>3</v>
      </c>
      <c r="F367" s="2">
        <v>1</v>
      </c>
      <c r="G367" s="2">
        <v>0</v>
      </c>
      <c r="H367" s="2">
        <v>1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17">
        <v>0.37</v>
      </c>
      <c r="Q367" s="2" t="s">
        <v>169</v>
      </c>
      <c r="R367" s="2">
        <v>10</v>
      </c>
      <c r="S367" s="2">
        <v>13</v>
      </c>
      <c r="T367" s="2">
        <v>3</v>
      </c>
      <c r="U367" s="2">
        <v>1</v>
      </c>
      <c r="V367" s="2">
        <v>0</v>
      </c>
      <c r="W367" s="2">
        <v>2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17">
        <v>0.35</v>
      </c>
      <c r="AF367" s="17"/>
      <c r="AG367" s="2">
        <f t="shared" si="2349"/>
        <v>7.57</v>
      </c>
      <c r="AH367" s="2">
        <f t="shared" si="2349"/>
        <v>10.469999999999999</v>
      </c>
      <c r="AI367" s="2">
        <f t="shared" si="2349"/>
        <v>2.1599999999999997</v>
      </c>
      <c r="AJ367" s="2">
        <f t="shared" si="2349"/>
        <v>0.72</v>
      </c>
      <c r="AK367" s="2">
        <f t="shared" si="2349"/>
        <v>0</v>
      </c>
      <c r="AL367" s="2">
        <f t="shared" si="2349"/>
        <v>1.0699999999999998</v>
      </c>
      <c r="AM367" s="2">
        <f t="shared" si="2349"/>
        <v>0</v>
      </c>
      <c r="AN367" s="2">
        <f t="shared" si="2349"/>
        <v>0</v>
      </c>
      <c r="AO367" s="2">
        <f t="shared" si="2349"/>
        <v>0</v>
      </c>
      <c r="AP367" s="2">
        <f t="shared" si="2349"/>
        <v>0</v>
      </c>
      <c r="AQ367" s="2">
        <f t="shared" si="2349"/>
        <v>0</v>
      </c>
      <c r="AR367" s="2">
        <f t="shared" si="2349"/>
        <v>0</v>
      </c>
      <c r="AS367" s="21">
        <f t="shared" si="2349"/>
        <v>0</v>
      </c>
      <c r="AT367" s="34">
        <f t="shared" si="2018"/>
        <v>0.72</v>
      </c>
      <c r="AU367" s="35">
        <f t="shared" si="1629"/>
        <v>72</v>
      </c>
      <c r="AV367" s="39" t="s">
        <v>191</v>
      </c>
    </row>
    <row r="368" spans="1:48" s="37" customFormat="1" ht="33" customHeight="1" x14ac:dyDescent="0.25">
      <c r="A368" s="16" t="s">
        <v>477</v>
      </c>
      <c r="B368" s="2" t="s">
        <v>383</v>
      </c>
      <c r="C368" s="2">
        <v>36</v>
      </c>
      <c r="D368" s="2">
        <v>58</v>
      </c>
      <c r="E368" s="2">
        <v>6</v>
      </c>
      <c r="F368" s="2">
        <v>0</v>
      </c>
      <c r="G368" s="2">
        <v>2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17">
        <v>0.02</v>
      </c>
      <c r="Q368" s="2" t="s">
        <v>191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17">
        <v>0</v>
      </c>
      <c r="AF368" s="17"/>
      <c r="AG368" s="2">
        <f t="shared" si="2349"/>
        <v>0.72</v>
      </c>
      <c r="AH368" s="2">
        <f t="shared" si="2349"/>
        <v>1.1599999999999999</v>
      </c>
      <c r="AI368" s="2">
        <f t="shared" si="2349"/>
        <v>0.12</v>
      </c>
      <c r="AJ368" s="2">
        <f t="shared" si="2349"/>
        <v>0</v>
      </c>
      <c r="AK368" s="2">
        <f t="shared" si="2349"/>
        <v>0.04</v>
      </c>
      <c r="AL368" s="2">
        <f t="shared" si="2349"/>
        <v>0</v>
      </c>
      <c r="AM368" s="2">
        <f t="shared" si="2349"/>
        <v>0</v>
      </c>
      <c r="AN368" s="2">
        <f t="shared" si="2349"/>
        <v>0</v>
      </c>
      <c r="AO368" s="2">
        <f t="shared" si="2349"/>
        <v>0</v>
      </c>
      <c r="AP368" s="2">
        <f t="shared" si="2349"/>
        <v>0</v>
      </c>
      <c r="AQ368" s="2">
        <f t="shared" si="2349"/>
        <v>0</v>
      </c>
      <c r="AR368" s="2">
        <f t="shared" si="2349"/>
        <v>0</v>
      </c>
      <c r="AS368" s="21">
        <f t="shared" si="2349"/>
        <v>0</v>
      </c>
      <c r="AT368" s="34">
        <f t="shared" si="2018"/>
        <v>0.02</v>
      </c>
      <c r="AU368" s="35">
        <f t="shared" si="1629"/>
        <v>2</v>
      </c>
      <c r="AV368" s="38" t="s">
        <v>296</v>
      </c>
    </row>
    <row r="369" spans="1:48" s="37" customFormat="1" ht="33" customHeight="1" x14ac:dyDescent="0.25">
      <c r="A369" s="16" t="s">
        <v>525</v>
      </c>
      <c r="B369" s="2" t="s">
        <v>100</v>
      </c>
      <c r="C369" s="2">
        <v>13</v>
      </c>
      <c r="D369" s="2">
        <v>4</v>
      </c>
      <c r="E369" s="2">
        <v>4</v>
      </c>
      <c r="F369" s="2">
        <v>4</v>
      </c>
      <c r="G369" s="2">
        <v>0</v>
      </c>
      <c r="H369" s="2">
        <v>2</v>
      </c>
      <c r="I369" s="2">
        <v>0</v>
      </c>
      <c r="J369" s="2">
        <v>6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17">
        <v>0.3</v>
      </c>
      <c r="Q369" s="2" t="s">
        <v>107</v>
      </c>
      <c r="R369" s="5">
        <v>22</v>
      </c>
      <c r="S369" s="5">
        <v>17</v>
      </c>
      <c r="T369" s="5">
        <v>5</v>
      </c>
      <c r="U369" s="5">
        <v>3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17">
        <v>0.12</v>
      </c>
      <c r="AF369" s="17"/>
      <c r="AG369" s="2">
        <f t="shared" ref="AG369" si="2350">(C369*$P369)+(R369*$AE369)</f>
        <v>6.5399999999999991</v>
      </c>
      <c r="AH369" s="2">
        <f t="shared" ref="AH369" si="2351">(D369*$P369)+(S369*$AE369)</f>
        <v>3.24</v>
      </c>
      <c r="AI369" s="2">
        <f t="shared" ref="AI369" si="2352">(E369*$P369)+(T369*$AE369)</f>
        <v>1.7999999999999998</v>
      </c>
      <c r="AJ369" s="2">
        <f t="shared" ref="AJ369" si="2353">(F369*$P369)+(U369*$AE369)</f>
        <v>1.56</v>
      </c>
      <c r="AK369" s="2">
        <f t="shared" ref="AK369" si="2354">(G369*$P369)+(V369*$AE369)</f>
        <v>0</v>
      </c>
      <c r="AL369" s="2">
        <f t="shared" ref="AL369" si="2355">(H369*$P369)+(W369*$AE369)</f>
        <v>0.6</v>
      </c>
      <c r="AM369" s="2">
        <f t="shared" ref="AM369" si="2356">(I369*$P369)+(X369*$AE369)</f>
        <v>0</v>
      </c>
      <c r="AN369" s="2">
        <f t="shared" ref="AN369" si="2357">(J369*$P369)+(Y369*$AE369)</f>
        <v>1.7999999999999998</v>
      </c>
      <c r="AO369" s="2">
        <f t="shared" ref="AO369" si="2358">(K369*$P369)+(Z369*$AE369)</f>
        <v>0</v>
      </c>
      <c r="AP369" s="2">
        <f t="shared" ref="AP369" si="2359">(L369*$P369)+(AA369*$AE369)</f>
        <v>0</v>
      </c>
      <c r="AQ369" s="2">
        <f t="shared" ref="AQ369" si="2360">(M369*$P369)+(AB369*$AE369)</f>
        <v>0</v>
      </c>
      <c r="AR369" s="2">
        <f t="shared" ref="AR369" si="2361">(N369*$P369)+(AC369*$AE369)</f>
        <v>0</v>
      </c>
      <c r="AS369" s="21">
        <f t="shared" ref="AS369" si="2362">(O369*$P369)+(AD369*$AE369)</f>
        <v>0</v>
      </c>
      <c r="AT369" s="34">
        <f t="shared" si="2018"/>
        <v>0.42</v>
      </c>
      <c r="AU369" s="35">
        <f t="shared" ref="AU369" si="2363">AT369*100</f>
        <v>42</v>
      </c>
      <c r="AV369" s="38" t="s">
        <v>526</v>
      </c>
    </row>
    <row r="370" spans="1:48" s="37" customFormat="1" ht="33" customHeight="1" x14ac:dyDescent="0.25">
      <c r="A370" s="16" t="s">
        <v>769</v>
      </c>
      <c r="B370" s="2" t="s">
        <v>770</v>
      </c>
      <c r="C370" s="2">
        <v>6</v>
      </c>
      <c r="D370" s="2">
        <v>12</v>
      </c>
      <c r="E370" s="2">
        <v>1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17">
        <v>0.7</v>
      </c>
      <c r="Q370" s="43" t="s">
        <v>191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17">
        <v>0</v>
      </c>
      <c r="AF370" s="17"/>
      <c r="AG370" s="2">
        <f t="shared" ref="AG370" si="2364">(C370*$P370)+(R370*$AE370)</f>
        <v>4.1999999999999993</v>
      </c>
      <c r="AH370" s="2">
        <f t="shared" ref="AH370" si="2365">(D370*$P370)+(S370*$AE370)</f>
        <v>8.3999999999999986</v>
      </c>
      <c r="AI370" s="2">
        <f t="shared" ref="AI370" si="2366">(E370*$P370)+(T370*$AE370)</f>
        <v>0.7</v>
      </c>
      <c r="AJ370" s="2">
        <f t="shared" ref="AJ370" si="2367">(F370*$P370)+(U370*$AE370)</f>
        <v>0</v>
      </c>
      <c r="AK370" s="2">
        <f t="shared" ref="AK370" si="2368">(G370*$P370)+(V370*$AE370)</f>
        <v>0</v>
      </c>
      <c r="AL370" s="2">
        <f t="shared" ref="AL370" si="2369">(H370*$P370)+(W370*$AE370)</f>
        <v>0</v>
      </c>
      <c r="AM370" s="2">
        <f t="shared" ref="AM370" si="2370">(I370*$P370)+(X370*$AE370)</f>
        <v>0</v>
      </c>
      <c r="AN370" s="2">
        <f t="shared" ref="AN370" si="2371">(J370*$P370)+(Y370*$AE370)</f>
        <v>0</v>
      </c>
      <c r="AO370" s="2">
        <f t="shared" ref="AO370" si="2372">(K370*$P370)+(Z370*$AE370)</f>
        <v>0</v>
      </c>
      <c r="AP370" s="2">
        <f t="shared" ref="AP370" si="2373">(L370*$P370)+(AA370*$AE370)</f>
        <v>0</v>
      </c>
      <c r="AQ370" s="2">
        <f t="shared" ref="AQ370" si="2374">(M370*$P370)+(AB370*$AE370)</f>
        <v>0</v>
      </c>
      <c r="AR370" s="2">
        <f t="shared" ref="AR370" si="2375">(N370*$P370)+(AC370*$AE370)</f>
        <v>0</v>
      </c>
      <c r="AS370" s="21">
        <f t="shared" ref="AS370" si="2376">(O370*$P370)+(AD370*$AE370)</f>
        <v>0</v>
      </c>
      <c r="AT370" s="34">
        <f t="shared" ref="AT370" si="2377">P370+AE370</f>
        <v>0.7</v>
      </c>
      <c r="AU370" s="35">
        <f t="shared" ref="AU370" si="2378">AT370*100</f>
        <v>70</v>
      </c>
      <c r="AV370" s="39" t="s">
        <v>191</v>
      </c>
    </row>
    <row r="371" spans="1:48" s="37" customFormat="1" ht="33" customHeight="1" x14ac:dyDescent="0.25">
      <c r="A371" s="16" t="s">
        <v>86</v>
      </c>
      <c r="B371" s="2" t="s">
        <v>112</v>
      </c>
      <c r="C371" s="2">
        <v>9</v>
      </c>
      <c r="D371" s="2">
        <v>4</v>
      </c>
      <c r="E371" s="2">
        <v>2</v>
      </c>
      <c r="F371" s="2">
        <v>1</v>
      </c>
      <c r="G371" s="2">
        <v>1</v>
      </c>
      <c r="H371" s="2">
        <v>3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17">
        <v>0.63</v>
      </c>
      <c r="Q371" s="43" t="s">
        <v>191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17">
        <v>0</v>
      </c>
      <c r="AF371" s="17"/>
      <c r="AG371" s="2">
        <f t="shared" ref="AG371:AS372" si="2379">(C371*$P371)+(R371*$AE371)</f>
        <v>5.67</v>
      </c>
      <c r="AH371" s="2">
        <f t="shared" si="2379"/>
        <v>2.52</v>
      </c>
      <c r="AI371" s="2">
        <f t="shared" si="2379"/>
        <v>1.26</v>
      </c>
      <c r="AJ371" s="2">
        <f t="shared" si="2379"/>
        <v>0.63</v>
      </c>
      <c r="AK371" s="2">
        <f t="shared" si="2379"/>
        <v>0.63</v>
      </c>
      <c r="AL371" s="2">
        <f t="shared" si="2379"/>
        <v>1.8900000000000001</v>
      </c>
      <c r="AM371" s="2">
        <f t="shared" si="2379"/>
        <v>0</v>
      </c>
      <c r="AN371" s="2">
        <f t="shared" si="2379"/>
        <v>0</v>
      </c>
      <c r="AO371" s="2">
        <f t="shared" si="2379"/>
        <v>0</v>
      </c>
      <c r="AP371" s="2">
        <f t="shared" si="2379"/>
        <v>0</v>
      </c>
      <c r="AQ371" s="2">
        <f t="shared" si="2379"/>
        <v>0</v>
      </c>
      <c r="AR371" s="2">
        <f t="shared" si="2379"/>
        <v>0</v>
      </c>
      <c r="AS371" s="21">
        <f t="shared" si="2379"/>
        <v>0</v>
      </c>
      <c r="AT371" s="34">
        <f t="shared" si="2018"/>
        <v>0.63</v>
      </c>
      <c r="AU371" s="35">
        <f t="shared" si="1629"/>
        <v>63</v>
      </c>
      <c r="AV371" s="39" t="s">
        <v>191</v>
      </c>
    </row>
    <row r="372" spans="1:48" s="37" customFormat="1" ht="33" customHeight="1" x14ac:dyDescent="0.25">
      <c r="A372" s="16" t="s">
        <v>563</v>
      </c>
      <c r="B372" s="2" t="s">
        <v>543</v>
      </c>
      <c r="C372" s="2">
        <v>0</v>
      </c>
      <c r="D372" s="2">
        <v>6</v>
      </c>
      <c r="E372" s="2">
        <v>10</v>
      </c>
      <c r="F372" s="2">
        <v>0</v>
      </c>
      <c r="G372" s="2">
        <v>1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17">
        <v>0.8</v>
      </c>
      <c r="Q372" s="43" t="s">
        <v>191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  <c r="AE372" s="17">
        <v>0</v>
      </c>
      <c r="AF372" s="17"/>
      <c r="AG372" s="2">
        <f t="shared" si="2379"/>
        <v>0</v>
      </c>
      <c r="AH372" s="2">
        <f t="shared" si="2379"/>
        <v>4.8000000000000007</v>
      </c>
      <c r="AI372" s="2">
        <f t="shared" si="2379"/>
        <v>8</v>
      </c>
      <c r="AJ372" s="2">
        <f t="shared" si="2379"/>
        <v>0</v>
      </c>
      <c r="AK372" s="2">
        <f t="shared" si="2379"/>
        <v>0.8</v>
      </c>
      <c r="AL372" s="2">
        <f t="shared" si="2379"/>
        <v>0</v>
      </c>
      <c r="AM372" s="2">
        <f t="shared" si="2379"/>
        <v>0</v>
      </c>
      <c r="AN372" s="2">
        <f t="shared" si="2379"/>
        <v>0</v>
      </c>
      <c r="AO372" s="2">
        <f t="shared" si="2379"/>
        <v>0</v>
      </c>
      <c r="AP372" s="2">
        <f t="shared" si="2379"/>
        <v>0</v>
      </c>
      <c r="AQ372" s="2">
        <f t="shared" si="2379"/>
        <v>0</v>
      </c>
      <c r="AR372" s="2">
        <f t="shared" si="2379"/>
        <v>0</v>
      </c>
      <c r="AS372" s="21">
        <f t="shared" si="2379"/>
        <v>0</v>
      </c>
      <c r="AT372" s="34">
        <f t="shared" ref="AT372" si="2380">P372+AE372</f>
        <v>0.8</v>
      </c>
      <c r="AU372" s="35">
        <f>AT372*100</f>
        <v>80</v>
      </c>
      <c r="AV372" s="39" t="s">
        <v>191</v>
      </c>
    </row>
    <row r="373" spans="1:48" s="37" customFormat="1" ht="33" customHeight="1" x14ac:dyDescent="0.25">
      <c r="A373" s="16" t="s">
        <v>478</v>
      </c>
      <c r="B373" s="2" t="s">
        <v>126</v>
      </c>
      <c r="C373" s="42">
        <v>4</v>
      </c>
      <c r="D373" s="42">
        <v>8</v>
      </c>
      <c r="E373" s="42">
        <v>0</v>
      </c>
      <c r="F373" s="42">
        <v>2</v>
      </c>
      <c r="G373" s="42">
        <v>4</v>
      </c>
      <c r="H373" s="42">
        <v>0</v>
      </c>
      <c r="I373" s="42">
        <v>0</v>
      </c>
      <c r="J373" s="42">
        <v>0</v>
      </c>
      <c r="K373" s="42">
        <v>0</v>
      </c>
      <c r="L373" s="42">
        <v>1</v>
      </c>
      <c r="M373" s="42">
        <v>0</v>
      </c>
      <c r="N373" s="42">
        <v>1</v>
      </c>
      <c r="O373" s="42">
        <v>0</v>
      </c>
      <c r="P373" s="17">
        <v>0.4</v>
      </c>
      <c r="Q373" s="43" t="s">
        <v>191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  <c r="AE373" s="17">
        <v>0</v>
      </c>
      <c r="AF373" s="17"/>
      <c r="AG373" s="2">
        <f t="shared" ref="AG373:AS373" si="2381">(C373*$P373)+(R373*$AE373)</f>
        <v>1.6</v>
      </c>
      <c r="AH373" s="2">
        <f t="shared" si="2381"/>
        <v>3.2</v>
      </c>
      <c r="AI373" s="2">
        <f t="shared" si="2381"/>
        <v>0</v>
      </c>
      <c r="AJ373" s="2">
        <f t="shared" si="2381"/>
        <v>0.8</v>
      </c>
      <c r="AK373" s="2">
        <f t="shared" si="2381"/>
        <v>1.6</v>
      </c>
      <c r="AL373" s="2">
        <f t="shared" si="2381"/>
        <v>0</v>
      </c>
      <c r="AM373" s="2">
        <f t="shared" si="2381"/>
        <v>0</v>
      </c>
      <c r="AN373" s="2">
        <f t="shared" si="2381"/>
        <v>0</v>
      </c>
      <c r="AO373" s="2">
        <f t="shared" si="2381"/>
        <v>0</v>
      </c>
      <c r="AP373" s="2">
        <f t="shared" si="2381"/>
        <v>0.4</v>
      </c>
      <c r="AQ373" s="2">
        <f t="shared" si="2381"/>
        <v>0</v>
      </c>
      <c r="AR373" s="2">
        <f t="shared" si="2381"/>
        <v>0.4</v>
      </c>
      <c r="AS373" s="21">
        <f t="shared" si="2381"/>
        <v>0</v>
      </c>
      <c r="AT373" s="34">
        <f t="shared" si="2018"/>
        <v>0.4</v>
      </c>
      <c r="AU373" s="35">
        <f>AT373*100</f>
        <v>40</v>
      </c>
      <c r="AV373" s="38" t="s">
        <v>479</v>
      </c>
    </row>
    <row r="374" spans="1:48" s="37" customFormat="1" ht="33" customHeight="1" x14ac:dyDescent="0.25">
      <c r="A374" s="16" t="s">
        <v>480</v>
      </c>
      <c r="B374" s="2" t="s">
        <v>481</v>
      </c>
      <c r="C374" s="42">
        <v>0</v>
      </c>
      <c r="D374" s="42">
        <v>4</v>
      </c>
      <c r="E374" s="42">
        <v>2</v>
      </c>
      <c r="F374" s="42">
        <v>0</v>
      </c>
      <c r="G374" s="42">
        <v>0</v>
      </c>
      <c r="H374" s="42">
        <v>0</v>
      </c>
      <c r="I374" s="42">
        <v>0</v>
      </c>
      <c r="J374" s="42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0</v>
      </c>
      <c r="P374" s="17">
        <v>0.7</v>
      </c>
      <c r="Q374" s="43" t="s">
        <v>191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  <c r="AE374" s="17">
        <v>0</v>
      </c>
      <c r="AF374" s="17"/>
      <c r="AG374" s="2">
        <f t="shared" ref="AG374" si="2382">(C374*$P374)+(R374*$AE374)</f>
        <v>0</v>
      </c>
      <c r="AH374" s="2">
        <f t="shared" ref="AH374" si="2383">(D374*$P374)+(S374*$AE374)</f>
        <v>2.8</v>
      </c>
      <c r="AI374" s="2">
        <f t="shared" ref="AI374" si="2384">(E374*$P374)+(T374*$AE374)</f>
        <v>1.4</v>
      </c>
      <c r="AJ374" s="2">
        <f t="shared" ref="AJ374" si="2385">(F374*$P374)+(U374*$AE374)</f>
        <v>0</v>
      </c>
      <c r="AK374" s="2">
        <f t="shared" ref="AK374" si="2386">(G374*$P374)+(V374*$AE374)</f>
        <v>0</v>
      </c>
      <c r="AL374" s="2">
        <f t="shared" ref="AL374" si="2387">(H374*$P374)+(W374*$AE374)</f>
        <v>0</v>
      </c>
      <c r="AM374" s="2">
        <f t="shared" ref="AM374" si="2388">(I374*$P374)+(X374*$AE374)</f>
        <v>0</v>
      </c>
      <c r="AN374" s="2">
        <f t="shared" ref="AN374" si="2389">(J374*$P374)+(Y374*$AE374)</f>
        <v>0</v>
      </c>
      <c r="AO374" s="2">
        <f t="shared" ref="AO374" si="2390">(K374*$P374)+(Z374*$AE374)</f>
        <v>0</v>
      </c>
      <c r="AP374" s="2">
        <f t="shared" ref="AP374" si="2391">(L374*$P374)+(AA374*$AE374)</f>
        <v>0</v>
      </c>
      <c r="AQ374" s="2">
        <f t="shared" ref="AQ374" si="2392">(M374*$P374)+(AB374*$AE374)</f>
        <v>0</v>
      </c>
      <c r="AR374" s="2">
        <f t="shared" ref="AR374" si="2393">(N374*$P374)+(AC374*$AE374)</f>
        <v>0</v>
      </c>
      <c r="AS374" s="21">
        <f t="shared" ref="AS374" si="2394">(O374*$P374)+(AD374*$AE374)</f>
        <v>0</v>
      </c>
      <c r="AT374" s="34">
        <f t="shared" si="2018"/>
        <v>0.7</v>
      </c>
      <c r="AU374" s="35">
        <f t="shared" ref="AU374:AU389" si="2395">AT374*100</f>
        <v>70</v>
      </c>
      <c r="AV374" s="39" t="s">
        <v>191</v>
      </c>
    </row>
    <row r="375" spans="1:48" s="37" customFormat="1" ht="33" customHeight="1" x14ac:dyDescent="0.25">
      <c r="A375" s="16" t="s">
        <v>55</v>
      </c>
      <c r="B375" s="2" t="s">
        <v>64</v>
      </c>
      <c r="C375" s="2">
        <v>19</v>
      </c>
      <c r="D375" s="2">
        <v>21</v>
      </c>
      <c r="E375" s="2">
        <v>5</v>
      </c>
      <c r="F375" s="2">
        <v>0</v>
      </c>
      <c r="G375" s="2">
        <v>0</v>
      </c>
      <c r="H375" s="2">
        <v>0</v>
      </c>
      <c r="I375" s="2">
        <v>1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17">
        <v>0.42</v>
      </c>
      <c r="Q375" s="43" t="s">
        <v>191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  <c r="AE375" s="17">
        <v>0</v>
      </c>
      <c r="AF375" s="17"/>
      <c r="AG375" s="2">
        <f t="shared" ref="AG375:AS375" si="2396">(C375*$P375)+(R375*$AE375)</f>
        <v>7.9799999999999995</v>
      </c>
      <c r="AH375" s="2">
        <f t="shared" si="2396"/>
        <v>8.82</v>
      </c>
      <c r="AI375" s="2">
        <f t="shared" si="2396"/>
        <v>2.1</v>
      </c>
      <c r="AJ375" s="2">
        <f t="shared" si="2396"/>
        <v>0</v>
      </c>
      <c r="AK375" s="2">
        <f t="shared" si="2396"/>
        <v>0</v>
      </c>
      <c r="AL375" s="2">
        <f t="shared" si="2396"/>
        <v>0</v>
      </c>
      <c r="AM375" s="2">
        <f t="shared" si="2396"/>
        <v>0.42</v>
      </c>
      <c r="AN375" s="2">
        <f t="shared" si="2396"/>
        <v>0</v>
      </c>
      <c r="AO375" s="2">
        <f t="shared" si="2396"/>
        <v>0</v>
      </c>
      <c r="AP375" s="2">
        <f t="shared" si="2396"/>
        <v>0</v>
      </c>
      <c r="AQ375" s="2">
        <f t="shared" si="2396"/>
        <v>0</v>
      </c>
      <c r="AR375" s="2">
        <f t="shared" si="2396"/>
        <v>0</v>
      </c>
      <c r="AS375" s="21">
        <f t="shared" si="2396"/>
        <v>0</v>
      </c>
      <c r="AT375" s="34">
        <f t="shared" si="2018"/>
        <v>0.42</v>
      </c>
      <c r="AU375" s="35">
        <f t="shared" si="2395"/>
        <v>42</v>
      </c>
      <c r="AV375" s="38" t="s">
        <v>63</v>
      </c>
    </row>
    <row r="376" spans="1:48" s="37" customFormat="1" ht="33" customHeight="1" x14ac:dyDescent="0.25">
      <c r="A376" s="16" t="s">
        <v>564</v>
      </c>
      <c r="B376" s="2" t="s">
        <v>126</v>
      </c>
      <c r="C376" s="2">
        <v>4</v>
      </c>
      <c r="D376" s="2">
        <v>8</v>
      </c>
      <c r="E376" s="2">
        <v>0</v>
      </c>
      <c r="F376" s="2">
        <v>2</v>
      </c>
      <c r="G376" s="2">
        <v>4</v>
      </c>
      <c r="H376" s="2">
        <v>0</v>
      </c>
      <c r="I376" s="2">
        <v>0</v>
      </c>
      <c r="J376" s="2">
        <v>0</v>
      </c>
      <c r="K376" s="2">
        <v>0</v>
      </c>
      <c r="L376" s="2">
        <v>1</v>
      </c>
      <c r="M376" s="2">
        <v>0</v>
      </c>
      <c r="N376" s="2">
        <v>1</v>
      </c>
      <c r="O376" s="2">
        <v>0</v>
      </c>
      <c r="P376" s="17">
        <v>0.9</v>
      </c>
      <c r="Q376" s="43" t="s">
        <v>191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  <c r="AE376" s="17">
        <v>0</v>
      </c>
      <c r="AF376" s="17"/>
      <c r="AG376" s="2">
        <f t="shared" ref="AG376" si="2397">(C376*$P376)+(R376*$AE376)</f>
        <v>3.6</v>
      </c>
      <c r="AH376" s="2">
        <f t="shared" ref="AH376" si="2398">(D376*$P376)+(S376*$AE376)</f>
        <v>7.2</v>
      </c>
      <c r="AI376" s="2">
        <f t="shared" ref="AI376" si="2399">(E376*$P376)+(T376*$AE376)</f>
        <v>0</v>
      </c>
      <c r="AJ376" s="2">
        <f t="shared" ref="AJ376" si="2400">(F376*$P376)+(U376*$AE376)</f>
        <v>1.8</v>
      </c>
      <c r="AK376" s="2">
        <f t="shared" ref="AK376" si="2401">(G376*$P376)+(V376*$AE376)</f>
        <v>3.6</v>
      </c>
      <c r="AL376" s="2">
        <f t="shared" ref="AL376" si="2402">(H376*$P376)+(W376*$AE376)</f>
        <v>0</v>
      </c>
      <c r="AM376" s="2">
        <f t="shared" ref="AM376" si="2403">(I376*$P376)+(X376*$AE376)</f>
        <v>0</v>
      </c>
      <c r="AN376" s="2">
        <f t="shared" ref="AN376" si="2404">(J376*$P376)+(Y376*$AE376)</f>
        <v>0</v>
      </c>
      <c r="AO376" s="2">
        <f t="shared" ref="AO376" si="2405">(K376*$P376)+(Z376*$AE376)</f>
        <v>0</v>
      </c>
      <c r="AP376" s="2">
        <f t="shared" ref="AP376" si="2406">(L376*$P376)+(AA376*$AE376)</f>
        <v>0.9</v>
      </c>
      <c r="AQ376" s="2">
        <f t="shared" ref="AQ376" si="2407">(M376*$P376)+(AB376*$AE376)</f>
        <v>0</v>
      </c>
      <c r="AR376" s="2">
        <f t="shared" ref="AR376" si="2408">(N376*$P376)+(AC376*$AE376)</f>
        <v>0.9</v>
      </c>
      <c r="AS376" s="21">
        <f t="shared" ref="AS376" si="2409">(O376*$P376)+(AD376*$AE376)</f>
        <v>0</v>
      </c>
      <c r="AT376" s="34">
        <f t="shared" ref="AT376" si="2410">P376+AE376</f>
        <v>0.9</v>
      </c>
      <c r="AU376" s="35">
        <f t="shared" ref="AU376" si="2411">AT376*100</f>
        <v>90</v>
      </c>
      <c r="AV376" s="38" t="s">
        <v>566</v>
      </c>
    </row>
    <row r="377" spans="1:48" s="37" customFormat="1" ht="33" customHeight="1" x14ac:dyDescent="0.25">
      <c r="A377" s="16" t="s">
        <v>565</v>
      </c>
      <c r="B377" s="2" t="s">
        <v>126</v>
      </c>
      <c r="C377" s="2">
        <v>4</v>
      </c>
      <c r="D377" s="2">
        <v>8</v>
      </c>
      <c r="E377" s="2">
        <v>0</v>
      </c>
      <c r="F377" s="2">
        <v>2</v>
      </c>
      <c r="G377" s="2">
        <v>4</v>
      </c>
      <c r="H377" s="2">
        <v>0</v>
      </c>
      <c r="I377" s="2">
        <v>0</v>
      </c>
      <c r="J377" s="2">
        <v>0</v>
      </c>
      <c r="K377" s="2">
        <v>0</v>
      </c>
      <c r="L377" s="2">
        <v>1</v>
      </c>
      <c r="M377" s="2">
        <v>0</v>
      </c>
      <c r="N377" s="2">
        <v>1</v>
      </c>
      <c r="O377" s="2">
        <v>0</v>
      </c>
      <c r="P377" s="17">
        <v>0.8</v>
      </c>
      <c r="Q377" s="43" t="s">
        <v>191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  <c r="AE377" s="17">
        <v>0</v>
      </c>
      <c r="AF377" s="17"/>
      <c r="AG377" s="2">
        <f t="shared" ref="AG377:AG378" si="2412">(C377*$P377)+(R377*$AE377)</f>
        <v>3.2</v>
      </c>
      <c r="AH377" s="2">
        <f t="shared" ref="AH377:AH378" si="2413">(D377*$P377)+(S377*$AE377)</f>
        <v>6.4</v>
      </c>
      <c r="AI377" s="2">
        <f t="shared" ref="AI377:AI378" si="2414">(E377*$P377)+(T377*$AE377)</f>
        <v>0</v>
      </c>
      <c r="AJ377" s="2">
        <f t="shared" ref="AJ377:AJ378" si="2415">(F377*$P377)+(U377*$AE377)</f>
        <v>1.6</v>
      </c>
      <c r="AK377" s="2">
        <f t="shared" ref="AK377:AK378" si="2416">(G377*$P377)+(V377*$AE377)</f>
        <v>3.2</v>
      </c>
      <c r="AL377" s="2">
        <f t="shared" ref="AL377:AL378" si="2417">(H377*$P377)+(W377*$AE377)</f>
        <v>0</v>
      </c>
      <c r="AM377" s="2">
        <f t="shared" ref="AM377:AM378" si="2418">(I377*$P377)+(X377*$AE377)</f>
        <v>0</v>
      </c>
      <c r="AN377" s="2">
        <f t="shared" ref="AN377:AN378" si="2419">(J377*$P377)+(Y377*$AE377)</f>
        <v>0</v>
      </c>
      <c r="AO377" s="2">
        <f t="shared" ref="AO377:AO378" si="2420">(K377*$P377)+(Z377*$AE377)</f>
        <v>0</v>
      </c>
      <c r="AP377" s="2">
        <f t="shared" ref="AP377:AP378" si="2421">(L377*$P377)+(AA377*$AE377)</f>
        <v>0.8</v>
      </c>
      <c r="AQ377" s="2">
        <f t="shared" ref="AQ377:AQ378" si="2422">(M377*$P377)+(AB377*$AE377)</f>
        <v>0</v>
      </c>
      <c r="AR377" s="2">
        <f t="shared" ref="AR377:AR378" si="2423">(N377*$P377)+(AC377*$AE377)</f>
        <v>0.8</v>
      </c>
      <c r="AS377" s="21">
        <f t="shared" ref="AS377:AS378" si="2424">(O377*$P377)+(AD377*$AE377)</f>
        <v>0</v>
      </c>
      <c r="AT377" s="34">
        <f t="shared" ref="AT377" si="2425">P377+AE377</f>
        <v>0.8</v>
      </c>
      <c r="AU377" s="35">
        <f t="shared" ref="AU377" si="2426">AT377*100</f>
        <v>80</v>
      </c>
      <c r="AV377" s="38" t="s">
        <v>566</v>
      </c>
    </row>
    <row r="378" spans="1:48" s="37" customFormat="1" ht="33" customHeight="1" x14ac:dyDescent="0.25">
      <c r="A378" s="16" t="s">
        <v>164</v>
      </c>
      <c r="B378" s="2" t="s">
        <v>167</v>
      </c>
      <c r="C378" s="2">
        <v>18</v>
      </c>
      <c r="D378" s="2">
        <v>14</v>
      </c>
      <c r="E378" s="2">
        <v>2</v>
      </c>
      <c r="F378" s="2">
        <v>5</v>
      </c>
      <c r="G378" s="2">
        <v>0</v>
      </c>
      <c r="H378" s="2">
        <v>2</v>
      </c>
      <c r="I378" s="2">
        <v>1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17">
        <v>0.1</v>
      </c>
      <c r="Q378" s="43" t="s">
        <v>191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17">
        <v>0</v>
      </c>
      <c r="AF378" s="17"/>
      <c r="AG378" s="2">
        <f t="shared" si="2412"/>
        <v>1.8</v>
      </c>
      <c r="AH378" s="2">
        <f t="shared" si="2413"/>
        <v>1.4000000000000001</v>
      </c>
      <c r="AI378" s="2">
        <f t="shared" si="2414"/>
        <v>0.2</v>
      </c>
      <c r="AJ378" s="2">
        <f t="shared" si="2415"/>
        <v>0.5</v>
      </c>
      <c r="AK378" s="2">
        <f t="shared" si="2416"/>
        <v>0</v>
      </c>
      <c r="AL378" s="2">
        <f t="shared" si="2417"/>
        <v>0.2</v>
      </c>
      <c r="AM378" s="2">
        <f t="shared" si="2418"/>
        <v>0.1</v>
      </c>
      <c r="AN378" s="2">
        <f t="shared" si="2419"/>
        <v>0</v>
      </c>
      <c r="AO378" s="2">
        <f t="shared" si="2420"/>
        <v>0</v>
      </c>
      <c r="AP378" s="2">
        <f t="shared" si="2421"/>
        <v>0</v>
      </c>
      <c r="AQ378" s="2">
        <f t="shared" si="2422"/>
        <v>0</v>
      </c>
      <c r="AR378" s="2">
        <f t="shared" si="2423"/>
        <v>0</v>
      </c>
      <c r="AS378" s="2">
        <f t="shared" si="2424"/>
        <v>0</v>
      </c>
      <c r="AT378" s="34">
        <f t="shared" si="2018"/>
        <v>0.1</v>
      </c>
      <c r="AU378" s="35">
        <f t="shared" si="2395"/>
        <v>10</v>
      </c>
      <c r="AV378" s="39" t="s">
        <v>191</v>
      </c>
    </row>
    <row r="379" spans="1:48" s="37" customFormat="1" ht="33" customHeight="1" x14ac:dyDescent="0.25">
      <c r="A379" s="16" t="s">
        <v>568</v>
      </c>
      <c r="B379" s="2" t="s">
        <v>117</v>
      </c>
      <c r="C379" s="2">
        <v>9</v>
      </c>
      <c r="D379" s="2">
        <v>10</v>
      </c>
      <c r="E379" s="2">
        <v>2</v>
      </c>
      <c r="F379" s="2">
        <v>5</v>
      </c>
      <c r="G379" s="2">
        <v>0</v>
      </c>
      <c r="H379" s="2">
        <v>1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17">
        <v>0.17</v>
      </c>
      <c r="Q379" s="41" t="s">
        <v>191</v>
      </c>
      <c r="R379" s="2">
        <v>0</v>
      </c>
      <c r="S379" s="2">
        <v>0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17"/>
      <c r="AG379" s="2">
        <f t="shared" ref="AG379:AS380" si="2427">(C379*$P379)+(R379*$AE379)</f>
        <v>1.53</v>
      </c>
      <c r="AH379" s="2">
        <f t="shared" si="2427"/>
        <v>1.7000000000000002</v>
      </c>
      <c r="AI379" s="2">
        <f t="shared" si="2427"/>
        <v>0.34</v>
      </c>
      <c r="AJ379" s="2">
        <f t="shared" si="2427"/>
        <v>0.85000000000000009</v>
      </c>
      <c r="AK379" s="2">
        <f t="shared" si="2427"/>
        <v>0</v>
      </c>
      <c r="AL379" s="2">
        <f t="shared" si="2427"/>
        <v>0.17</v>
      </c>
      <c r="AM379" s="2">
        <f t="shared" si="2427"/>
        <v>0</v>
      </c>
      <c r="AN379" s="2">
        <f t="shared" si="2427"/>
        <v>0</v>
      </c>
      <c r="AO379" s="2">
        <f t="shared" si="2427"/>
        <v>0</v>
      </c>
      <c r="AP379" s="2">
        <f t="shared" si="2427"/>
        <v>0</v>
      </c>
      <c r="AQ379" s="2">
        <f t="shared" si="2427"/>
        <v>0</v>
      </c>
      <c r="AR379" s="2">
        <f t="shared" si="2427"/>
        <v>0</v>
      </c>
      <c r="AS379" s="21">
        <f t="shared" si="2427"/>
        <v>0</v>
      </c>
      <c r="AT379" s="34">
        <f t="shared" si="2018"/>
        <v>0.17</v>
      </c>
      <c r="AU379" s="35">
        <f t="shared" si="2395"/>
        <v>17</v>
      </c>
      <c r="AV379" s="38" t="s">
        <v>567</v>
      </c>
    </row>
    <row r="380" spans="1:48" s="37" customFormat="1" ht="33" customHeight="1" x14ac:dyDescent="0.25">
      <c r="A380" s="16" t="s">
        <v>552</v>
      </c>
      <c r="B380" s="2" t="s">
        <v>553</v>
      </c>
      <c r="C380" s="2">
        <v>16</v>
      </c>
      <c r="D380" s="2">
        <v>18</v>
      </c>
      <c r="E380" s="2">
        <v>7</v>
      </c>
      <c r="F380" s="2">
        <v>4</v>
      </c>
      <c r="G380" s="2">
        <v>1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17">
        <v>0.6</v>
      </c>
      <c r="Q380" s="43" t="s">
        <v>191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  <c r="AE380" s="17">
        <v>0</v>
      </c>
      <c r="AF380" s="17"/>
      <c r="AG380" s="2">
        <f t="shared" si="2427"/>
        <v>9.6</v>
      </c>
      <c r="AH380" s="2">
        <f t="shared" si="2427"/>
        <v>10.799999999999999</v>
      </c>
      <c r="AI380" s="2">
        <f t="shared" si="2427"/>
        <v>4.2</v>
      </c>
      <c r="AJ380" s="2">
        <f t="shared" si="2427"/>
        <v>2.4</v>
      </c>
      <c r="AK380" s="2">
        <f t="shared" si="2427"/>
        <v>0.6</v>
      </c>
      <c r="AL380" s="2">
        <f t="shared" si="2427"/>
        <v>0</v>
      </c>
      <c r="AM380" s="2">
        <f t="shared" si="2427"/>
        <v>0</v>
      </c>
      <c r="AN380" s="2">
        <f t="shared" si="2427"/>
        <v>0</v>
      </c>
      <c r="AO380" s="2">
        <f t="shared" si="2427"/>
        <v>0</v>
      </c>
      <c r="AP380" s="2">
        <f t="shared" si="2427"/>
        <v>0</v>
      </c>
      <c r="AQ380" s="2">
        <f t="shared" si="2427"/>
        <v>0</v>
      </c>
      <c r="AR380" s="2">
        <f t="shared" si="2427"/>
        <v>0</v>
      </c>
      <c r="AS380" s="21">
        <f t="shared" si="2427"/>
        <v>0</v>
      </c>
      <c r="AT380" s="34">
        <f t="shared" si="2018"/>
        <v>0.6</v>
      </c>
      <c r="AU380" s="35">
        <f t="shared" si="2395"/>
        <v>60</v>
      </c>
      <c r="AV380" s="38" t="s">
        <v>554</v>
      </c>
    </row>
    <row r="381" spans="1:48" s="37" customFormat="1" ht="33" customHeight="1" x14ac:dyDescent="0.25">
      <c r="A381" s="16" t="s">
        <v>700</v>
      </c>
      <c r="B381" s="2" t="s">
        <v>122</v>
      </c>
      <c r="C381" s="2">
        <v>5</v>
      </c>
      <c r="D381" s="2">
        <v>12</v>
      </c>
      <c r="E381" s="2">
        <v>3</v>
      </c>
      <c r="F381" s="2">
        <v>1</v>
      </c>
      <c r="G381" s="2">
        <v>2</v>
      </c>
      <c r="H381" s="2">
        <v>0</v>
      </c>
      <c r="I381" s="2">
        <v>0</v>
      </c>
      <c r="J381" s="2">
        <v>0</v>
      </c>
      <c r="K381" s="2">
        <v>1</v>
      </c>
      <c r="L381" s="2">
        <v>0</v>
      </c>
      <c r="M381" s="2">
        <v>0</v>
      </c>
      <c r="N381" s="2">
        <v>0</v>
      </c>
      <c r="O381" s="2">
        <v>0</v>
      </c>
      <c r="P381" s="17">
        <v>0.38</v>
      </c>
      <c r="Q381" s="43" t="s">
        <v>191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  <c r="AE381" s="17">
        <v>0</v>
      </c>
      <c r="AF381" s="17"/>
      <c r="AG381" s="2">
        <f t="shared" ref="AG381" si="2428">(C381*$P381)+(R381*$AE381)</f>
        <v>1.9</v>
      </c>
      <c r="AH381" s="2">
        <f t="shared" ref="AH381" si="2429">(D381*$P381)+(S381*$AE381)</f>
        <v>4.5600000000000005</v>
      </c>
      <c r="AI381" s="2">
        <f t="shared" ref="AI381" si="2430">(E381*$P381)+(T381*$AE381)</f>
        <v>1.1400000000000001</v>
      </c>
      <c r="AJ381" s="2">
        <f t="shared" ref="AJ381" si="2431">(F381*$P381)+(U381*$AE381)</f>
        <v>0.38</v>
      </c>
      <c r="AK381" s="2">
        <f t="shared" ref="AK381" si="2432">(G381*$P381)+(V381*$AE381)</f>
        <v>0.76</v>
      </c>
      <c r="AL381" s="2">
        <f t="shared" ref="AL381" si="2433">(H381*$P381)+(W381*$AE381)</f>
        <v>0</v>
      </c>
      <c r="AM381" s="2">
        <f t="shared" ref="AM381" si="2434">(I381*$P381)+(X381*$AE381)</f>
        <v>0</v>
      </c>
      <c r="AN381" s="2">
        <f t="shared" ref="AN381" si="2435">(J381*$P381)+(Y381*$AE381)</f>
        <v>0</v>
      </c>
      <c r="AO381" s="2">
        <f t="shared" ref="AO381" si="2436">(K381*$P381)+(Z381*$AE381)</f>
        <v>0.38</v>
      </c>
      <c r="AP381" s="2">
        <f t="shared" ref="AP381" si="2437">(L381*$P381)+(AA381*$AE381)</f>
        <v>0</v>
      </c>
      <c r="AQ381" s="2">
        <f t="shared" ref="AQ381" si="2438">(M381*$P381)+(AB381*$AE381)</f>
        <v>0</v>
      </c>
      <c r="AR381" s="2">
        <f t="shared" ref="AR381" si="2439">(N381*$P381)+(AC381*$AE381)</f>
        <v>0</v>
      </c>
      <c r="AS381" s="21">
        <f t="shared" ref="AS381" si="2440">(O381*$P381)+(AD381*$AE381)</f>
        <v>0</v>
      </c>
      <c r="AT381" s="34">
        <f t="shared" ref="AT381" si="2441">P381+AE381</f>
        <v>0.38</v>
      </c>
      <c r="AU381" s="35">
        <f t="shared" ref="AU381" si="2442">AT381*100</f>
        <v>38</v>
      </c>
      <c r="AV381" s="38" t="s">
        <v>583</v>
      </c>
    </row>
    <row r="382" spans="1:48" s="37" customFormat="1" ht="33" customHeight="1" x14ac:dyDescent="0.25">
      <c r="A382" s="16" t="s">
        <v>368</v>
      </c>
      <c r="B382" s="2" t="s">
        <v>120</v>
      </c>
      <c r="C382" s="2">
        <v>6</v>
      </c>
      <c r="D382" s="2">
        <v>17</v>
      </c>
      <c r="E382" s="2">
        <v>5</v>
      </c>
      <c r="F382" s="2">
        <v>2</v>
      </c>
      <c r="G382" s="2">
        <v>0</v>
      </c>
      <c r="H382" s="2">
        <v>0</v>
      </c>
      <c r="I382" s="2">
        <v>0</v>
      </c>
      <c r="J382" s="2">
        <v>0</v>
      </c>
      <c r="K382" s="2">
        <v>1</v>
      </c>
      <c r="L382" s="2">
        <v>0</v>
      </c>
      <c r="M382" s="2">
        <v>0</v>
      </c>
      <c r="N382" s="2">
        <v>0</v>
      </c>
      <c r="O382" s="2">
        <v>0</v>
      </c>
      <c r="P382" s="17">
        <v>0.19</v>
      </c>
      <c r="Q382" s="43" t="s">
        <v>191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17">
        <v>0</v>
      </c>
      <c r="AF382" s="17"/>
      <c r="AG382" s="2">
        <f t="shared" ref="AG382" si="2443">(C382*$P382)+(R382*$AE382)</f>
        <v>1.1400000000000001</v>
      </c>
      <c r="AH382" s="2">
        <f t="shared" ref="AH382" si="2444">(D382*$P382)+(S382*$AE382)</f>
        <v>3.23</v>
      </c>
      <c r="AI382" s="2">
        <f t="shared" ref="AI382" si="2445">(E382*$P382)+(T382*$AE382)</f>
        <v>0.95</v>
      </c>
      <c r="AJ382" s="2">
        <f t="shared" ref="AJ382" si="2446">(F382*$P382)+(U382*$AE382)</f>
        <v>0.38</v>
      </c>
      <c r="AK382" s="2">
        <f t="shared" ref="AK382" si="2447">(G382*$P382)+(V382*$AE382)</f>
        <v>0</v>
      </c>
      <c r="AL382" s="2">
        <f t="shared" ref="AL382" si="2448">(H382*$P382)+(W382*$AE382)</f>
        <v>0</v>
      </c>
      <c r="AM382" s="2">
        <f t="shared" ref="AM382" si="2449">(I382*$P382)+(X382*$AE382)</f>
        <v>0</v>
      </c>
      <c r="AN382" s="2">
        <f t="shared" ref="AN382" si="2450">(J382*$P382)+(Y382*$AE382)</f>
        <v>0</v>
      </c>
      <c r="AO382" s="2">
        <f t="shared" ref="AO382" si="2451">(K382*$P382)+(Z382*$AE382)</f>
        <v>0.19</v>
      </c>
      <c r="AP382" s="2">
        <f t="shared" ref="AP382" si="2452">(L382*$P382)+(AA382*$AE382)</f>
        <v>0</v>
      </c>
      <c r="AQ382" s="2">
        <f t="shared" ref="AQ382" si="2453">(M382*$P382)+(AB382*$AE382)</f>
        <v>0</v>
      </c>
      <c r="AR382" s="2">
        <f t="shared" ref="AR382" si="2454">(N382*$P382)+(AC382*$AE382)</f>
        <v>0</v>
      </c>
      <c r="AS382" s="21">
        <f t="shared" ref="AS382" si="2455">(O382*$P382)+(AD382*$AE382)</f>
        <v>0</v>
      </c>
      <c r="AT382" s="34">
        <f t="shared" si="2018"/>
        <v>0.19</v>
      </c>
      <c r="AU382" s="35">
        <f t="shared" si="2395"/>
        <v>19</v>
      </c>
      <c r="AV382" s="38" t="s">
        <v>369</v>
      </c>
    </row>
    <row r="383" spans="1:48" s="37" customFormat="1" ht="33" customHeight="1" x14ac:dyDescent="0.25">
      <c r="A383" s="16" t="s">
        <v>701</v>
      </c>
      <c r="B383" s="2" t="s">
        <v>99</v>
      </c>
      <c r="C383" s="2">
        <v>9</v>
      </c>
      <c r="D383" s="2">
        <v>16</v>
      </c>
      <c r="E383" s="2">
        <v>0</v>
      </c>
      <c r="F383" s="2">
        <v>5</v>
      </c>
      <c r="G383" s="2">
        <v>0</v>
      </c>
      <c r="H383" s="2">
        <v>1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17">
        <v>0.23</v>
      </c>
      <c r="Q383" s="46" t="s">
        <v>702</v>
      </c>
      <c r="R383" s="5">
        <f>14+15</f>
        <v>29</v>
      </c>
      <c r="S383" s="5">
        <f>15+17</f>
        <v>32</v>
      </c>
      <c r="T383" s="5">
        <v>4</v>
      </c>
      <c r="U383" s="5">
        <v>2</v>
      </c>
      <c r="V383" s="5">
        <v>0</v>
      </c>
      <c r="W383" s="5">
        <v>0</v>
      </c>
      <c r="X383" s="5">
        <v>4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  <c r="AE383" s="17">
        <v>7.0000000000000007E-2</v>
      </c>
      <c r="AF383" s="17"/>
      <c r="AG383" s="2">
        <f t="shared" ref="AG383" si="2456">(C383*$P383)+(R383*$AE383)</f>
        <v>4.1000000000000005</v>
      </c>
      <c r="AH383" s="2">
        <f t="shared" ref="AH383" si="2457">(D383*$P383)+(S383*$AE383)</f>
        <v>5.92</v>
      </c>
      <c r="AI383" s="2">
        <f t="shared" ref="AI383" si="2458">(E383*$P383)+(T383*$AE383)</f>
        <v>0.28000000000000003</v>
      </c>
      <c r="AJ383" s="2">
        <f t="shared" ref="AJ383" si="2459">(F383*$P383)+(U383*$AE383)</f>
        <v>1.29</v>
      </c>
      <c r="AK383" s="2">
        <f t="shared" ref="AK383" si="2460">(G383*$P383)+(V383*$AE383)</f>
        <v>0</v>
      </c>
      <c r="AL383" s="2">
        <f t="shared" ref="AL383" si="2461">(H383*$P383)+(W383*$AE383)</f>
        <v>0.23</v>
      </c>
      <c r="AM383" s="2">
        <f t="shared" ref="AM383" si="2462">(I383*$P383)+(X383*$AE383)</f>
        <v>0.28000000000000003</v>
      </c>
      <c r="AN383" s="2">
        <f t="shared" ref="AN383" si="2463">(J383*$P383)+(Y383*$AE383)</f>
        <v>0</v>
      </c>
      <c r="AO383" s="2">
        <f t="shared" ref="AO383" si="2464">(K383*$P383)+(Z383*$AE383)</f>
        <v>0</v>
      </c>
      <c r="AP383" s="2">
        <f t="shared" ref="AP383" si="2465">(L383*$P383)+(AA383*$AE383)</f>
        <v>0</v>
      </c>
      <c r="AQ383" s="2">
        <f t="shared" ref="AQ383" si="2466">(M383*$P383)+(AB383*$AE383)</f>
        <v>0</v>
      </c>
      <c r="AR383" s="2">
        <f t="shared" ref="AR383" si="2467">(N383*$P383)+(AC383*$AE383)</f>
        <v>0</v>
      </c>
      <c r="AS383" s="21">
        <f t="shared" ref="AS383" si="2468">(O383*$P383)+(AD383*$AE383)</f>
        <v>0</v>
      </c>
      <c r="AT383" s="34">
        <f t="shared" ref="AT383" si="2469">P383+AE383</f>
        <v>0.30000000000000004</v>
      </c>
      <c r="AU383" s="35">
        <f t="shared" ref="AU383" si="2470">AT383*100</f>
        <v>30.000000000000004</v>
      </c>
      <c r="AV383" s="38" t="s">
        <v>703</v>
      </c>
    </row>
    <row r="384" spans="1:48" s="37" customFormat="1" ht="33" customHeight="1" x14ac:dyDescent="0.25">
      <c r="A384" s="16" t="s">
        <v>771</v>
      </c>
      <c r="B384" s="2" t="s">
        <v>772</v>
      </c>
      <c r="C384" s="2">
        <v>22</v>
      </c>
      <c r="D384" s="2">
        <v>22</v>
      </c>
      <c r="E384" s="2">
        <v>5</v>
      </c>
      <c r="F384" s="2">
        <v>3</v>
      </c>
      <c r="G384" s="2">
        <v>0</v>
      </c>
      <c r="H384" s="2">
        <v>1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17">
        <v>0.1</v>
      </c>
      <c r="Q384" s="43" t="s">
        <v>191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  <c r="AE384" s="17">
        <v>0</v>
      </c>
      <c r="AF384" s="17"/>
      <c r="AG384" s="2">
        <f t="shared" ref="AG384" si="2471">(C384*$P384)+(R384*$AE384)</f>
        <v>2.2000000000000002</v>
      </c>
      <c r="AH384" s="2">
        <f t="shared" ref="AH384" si="2472">(D384*$P384)+(S384*$AE384)</f>
        <v>2.2000000000000002</v>
      </c>
      <c r="AI384" s="2">
        <f t="shared" ref="AI384" si="2473">(E384*$P384)+(T384*$AE384)</f>
        <v>0.5</v>
      </c>
      <c r="AJ384" s="2">
        <f t="shared" ref="AJ384" si="2474">(F384*$P384)+(U384*$AE384)</f>
        <v>0.30000000000000004</v>
      </c>
      <c r="AK384" s="2">
        <f t="shared" ref="AK384" si="2475">(G384*$P384)+(V384*$AE384)</f>
        <v>0</v>
      </c>
      <c r="AL384" s="2">
        <f t="shared" ref="AL384" si="2476">(H384*$P384)+(W384*$AE384)</f>
        <v>0.1</v>
      </c>
      <c r="AM384" s="2">
        <f t="shared" ref="AM384" si="2477">(I384*$P384)+(X384*$AE384)</f>
        <v>0</v>
      </c>
      <c r="AN384" s="2">
        <f t="shared" ref="AN384" si="2478">(J384*$P384)+(Y384*$AE384)</f>
        <v>0</v>
      </c>
      <c r="AO384" s="2">
        <f t="shared" ref="AO384" si="2479">(K384*$P384)+(Z384*$AE384)</f>
        <v>0</v>
      </c>
      <c r="AP384" s="2">
        <f t="shared" ref="AP384" si="2480">(L384*$P384)+(AA384*$AE384)</f>
        <v>0</v>
      </c>
      <c r="AQ384" s="2">
        <f t="shared" ref="AQ384" si="2481">(M384*$P384)+(AB384*$AE384)</f>
        <v>0</v>
      </c>
      <c r="AR384" s="2">
        <f t="shared" ref="AR384" si="2482">(N384*$P384)+(AC384*$AE384)</f>
        <v>0</v>
      </c>
      <c r="AS384" s="21">
        <f t="shared" ref="AS384" si="2483">(O384*$P384)+(AD384*$AE384)</f>
        <v>0</v>
      </c>
      <c r="AT384" s="34">
        <f t="shared" ref="AT384" si="2484">P384+AE384</f>
        <v>0.1</v>
      </c>
      <c r="AU384" s="35">
        <f t="shared" ref="AU384" si="2485">AT384*100</f>
        <v>10</v>
      </c>
      <c r="AV384" s="39" t="s">
        <v>191</v>
      </c>
    </row>
    <row r="385" spans="1:51" s="37" customFormat="1" ht="33" customHeight="1" x14ac:dyDescent="0.25">
      <c r="A385" s="16" t="s">
        <v>704</v>
      </c>
      <c r="B385" s="2" t="s">
        <v>705</v>
      </c>
      <c r="C385" s="2">
        <v>6</v>
      </c>
      <c r="D385" s="2">
        <v>12</v>
      </c>
      <c r="E385" s="2">
        <v>0</v>
      </c>
      <c r="F385" s="2">
        <v>2</v>
      </c>
      <c r="G385" s="2">
        <v>4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1</v>
      </c>
      <c r="O385" s="2">
        <v>0</v>
      </c>
      <c r="P385" s="17">
        <v>0.75</v>
      </c>
      <c r="Q385" s="43" t="s">
        <v>191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  <c r="AE385" s="17">
        <v>0</v>
      </c>
      <c r="AF385" s="18"/>
      <c r="AG385" s="2">
        <f t="shared" ref="AG385" si="2486">(C385*$P385)+(R385*$AE385)</f>
        <v>4.5</v>
      </c>
      <c r="AH385" s="2">
        <f t="shared" ref="AH385" si="2487">(D385*$P385)+(S385*$AE385)</f>
        <v>9</v>
      </c>
      <c r="AI385" s="2">
        <f t="shared" ref="AI385" si="2488">(E385*$P385)+(T385*$AE385)</f>
        <v>0</v>
      </c>
      <c r="AJ385" s="2">
        <f t="shared" ref="AJ385" si="2489">(F385*$P385)+(U385*$AE385)</f>
        <v>1.5</v>
      </c>
      <c r="AK385" s="2">
        <f t="shared" ref="AK385" si="2490">(G385*$P385)+(V385*$AE385)</f>
        <v>3</v>
      </c>
      <c r="AL385" s="2">
        <f t="shared" ref="AL385" si="2491">(H385*$P385)+(W385*$AE385)</f>
        <v>0</v>
      </c>
      <c r="AM385" s="2">
        <f t="shared" ref="AM385" si="2492">(I385*$P385)+(X385*$AE385)</f>
        <v>0</v>
      </c>
      <c r="AN385" s="2">
        <f t="shared" ref="AN385" si="2493">(J385*$P385)+(Y385*$AE385)</f>
        <v>0</v>
      </c>
      <c r="AO385" s="2">
        <f t="shared" ref="AO385" si="2494">(K385*$P385)+(Z385*$AE385)</f>
        <v>0</v>
      </c>
      <c r="AP385" s="2">
        <f t="shared" ref="AP385" si="2495">(L385*$P385)+(AA385*$AE385)</f>
        <v>0</v>
      </c>
      <c r="AQ385" s="2">
        <f t="shared" ref="AQ385" si="2496">(M385*$P385)+(AB385*$AE385)</f>
        <v>0</v>
      </c>
      <c r="AR385" s="2">
        <f t="shared" ref="AR385" si="2497">(N385*$P385)+(AC385*$AE385)</f>
        <v>0.75</v>
      </c>
      <c r="AS385" s="21">
        <f t="shared" ref="AS385" si="2498">(O385*$P385)+(AD385*$AE385)</f>
        <v>0</v>
      </c>
      <c r="AT385" s="34">
        <f t="shared" ref="AT385" si="2499">P385+AE385</f>
        <v>0.75</v>
      </c>
      <c r="AU385" s="35">
        <f t="shared" ref="AU385" si="2500">AT385*100</f>
        <v>75</v>
      </c>
      <c r="AV385" s="53" t="s">
        <v>706</v>
      </c>
    </row>
    <row r="386" spans="1:51" s="37" customFormat="1" ht="33" customHeight="1" x14ac:dyDescent="0.25">
      <c r="A386" s="16" t="s">
        <v>482</v>
      </c>
      <c r="B386" s="2" t="s">
        <v>483</v>
      </c>
      <c r="C386" s="2">
        <v>4</v>
      </c>
      <c r="D386" s="2">
        <v>6</v>
      </c>
      <c r="E386" s="2">
        <v>2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17">
        <v>0.34</v>
      </c>
      <c r="Q386" s="2" t="s">
        <v>484</v>
      </c>
      <c r="R386" s="2">
        <v>6</v>
      </c>
      <c r="S386" s="2">
        <v>14</v>
      </c>
      <c r="T386" s="2">
        <v>1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17">
        <v>0.28999999999999998</v>
      </c>
      <c r="AF386" s="18"/>
      <c r="AG386" s="2">
        <f t="shared" ref="AG386:AS386" si="2501">(C386*$P386)+(R386*$AE386)</f>
        <v>3.0999999999999996</v>
      </c>
      <c r="AH386" s="2">
        <f t="shared" si="2501"/>
        <v>6.1</v>
      </c>
      <c r="AI386" s="2">
        <f t="shared" si="2501"/>
        <v>0.97</v>
      </c>
      <c r="AJ386" s="2">
        <f t="shared" si="2501"/>
        <v>0</v>
      </c>
      <c r="AK386" s="2">
        <f t="shared" si="2501"/>
        <v>0</v>
      </c>
      <c r="AL386" s="2">
        <f t="shared" si="2501"/>
        <v>0</v>
      </c>
      <c r="AM386" s="2">
        <f t="shared" si="2501"/>
        <v>0</v>
      </c>
      <c r="AN386" s="2">
        <f t="shared" si="2501"/>
        <v>0</v>
      </c>
      <c r="AO386" s="2">
        <f t="shared" si="2501"/>
        <v>0</v>
      </c>
      <c r="AP386" s="2">
        <f t="shared" si="2501"/>
        <v>0</v>
      </c>
      <c r="AQ386" s="2">
        <f t="shared" si="2501"/>
        <v>0</v>
      </c>
      <c r="AR386" s="2">
        <f t="shared" si="2501"/>
        <v>0</v>
      </c>
      <c r="AS386" s="21">
        <f t="shared" si="2501"/>
        <v>0</v>
      </c>
      <c r="AT386" s="54">
        <f t="shared" si="2018"/>
        <v>0.63</v>
      </c>
      <c r="AU386" s="55">
        <f t="shared" si="2395"/>
        <v>63</v>
      </c>
      <c r="AV386" s="53" t="s">
        <v>485</v>
      </c>
    </row>
    <row r="387" spans="1:51" s="37" customFormat="1" ht="33" customHeight="1" x14ac:dyDescent="0.25">
      <c r="A387" s="16" t="s">
        <v>533</v>
      </c>
      <c r="B387" s="2" t="s">
        <v>107</v>
      </c>
      <c r="C387" s="2">
        <v>22</v>
      </c>
      <c r="D387" s="2">
        <v>17</v>
      </c>
      <c r="E387" s="2">
        <v>5</v>
      </c>
      <c r="F387" s="2">
        <v>3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17">
        <v>0.24</v>
      </c>
      <c r="Q387" s="43" t="s">
        <v>191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17">
        <v>0</v>
      </c>
      <c r="AF387" s="18"/>
      <c r="AG387" s="2"/>
      <c r="AH387" s="2">
        <f t="shared" ref="AH387:AS387" si="2502">(D387*$P387)+(S387*$AE387)</f>
        <v>4.08</v>
      </c>
      <c r="AI387" s="2">
        <f t="shared" si="2502"/>
        <v>1.2</v>
      </c>
      <c r="AJ387" s="2">
        <f t="shared" si="2502"/>
        <v>0.72</v>
      </c>
      <c r="AK387" s="2">
        <f t="shared" si="2502"/>
        <v>0</v>
      </c>
      <c r="AL387" s="2">
        <f t="shared" si="2502"/>
        <v>0</v>
      </c>
      <c r="AM387" s="2">
        <f t="shared" si="2502"/>
        <v>0</v>
      </c>
      <c r="AN387" s="2">
        <f t="shared" si="2502"/>
        <v>0</v>
      </c>
      <c r="AO387" s="2">
        <f t="shared" si="2502"/>
        <v>0</v>
      </c>
      <c r="AP387" s="2">
        <f t="shared" si="2502"/>
        <v>0</v>
      </c>
      <c r="AQ387" s="2">
        <f t="shared" si="2502"/>
        <v>0</v>
      </c>
      <c r="AR387" s="2">
        <f t="shared" si="2502"/>
        <v>0</v>
      </c>
      <c r="AS387" s="21">
        <f t="shared" si="2502"/>
        <v>0</v>
      </c>
      <c r="AT387" s="54">
        <f t="shared" ref="AT387" si="2503">P387+AE387</f>
        <v>0.24</v>
      </c>
      <c r="AU387" s="55">
        <f t="shared" ref="AU387" si="2504">AT387*100</f>
        <v>24</v>
      </c>
      <c r="AV387" s="56" t="s">
        <v>191</v>
      </c>
    </row>
    <row r="388" spans="1:51" s="37" customFormat="1" ht="33" customHeight="1" thickBot="1" x14ac:dyDescent="0.3">
      <c r="A388" s="16" t="s">
        <v>87</v>
      </c>
      <c r="B388" s="5" t="s">
        <v>99</v>
      </c>
      <c r="C388" s="5">
        <v>9</v>
      </c>
      <c r="D388" s="5">
        <v>16</v>
      </c>
      <c r="E388" s="5">
        <v>0</v>
      </c>
      <c r="F388" s="5">
        <v>5</v>
      </c>
      <c r="G388" s="5">
        <v>0</v>
      </c>
      <c r="H388" s="5">
        <v>1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17">
        <v>0.28999999999999998</v>
      </c>
      <c r="Q388" s="43" t="s">
        <v>191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17">
        <v>0</v>
      </c>
      <c r="AF388" s="18"/>
      <c r="AG388" s="2">
        <f t="shared" ref="AG388" si="2505">(C388*$P388)+(R388*$AE388)</f>
        <v>2.61</v>
      </c>
      <c r="AH388" s="2">
        <f t="shared" ref="AH388" si="2506">(D388*$P388)+(S388*$AE388)</f>
        <v>4.6399999999999997</v>
      </c>
      <c r="AI388" s="2">
        <f t="shared" ref="AI388" si="2507">(E388*$P388)+(T388*$AE388)</f>
        <v>0</v>
      </c>
      <c r="AJ388" s="2">
        <f t="shared" ref="AJ388" si="2508">(F388*$P388)+(U388*$AE388)</f>
        <v>1.45</v>
      </c>
      <c r="AK388" s="2">
        <f t="shared" ref="AK388" si="2509">(G388*$P388)+(V388*$AE388)</f>
        <v>0</v>
      </c>
      <c r="AL388" s="2">
        <f t="shared" ref="AL388" si="2510">(H388*$P388)+(W388*$AE388)</f>
        <v>0.28999999999999998</v>
      </c>
      <c r="AM388" s="2">
        <f t="shared" ref="AM388" si="2511">(I388*$P388)+(X388*$AE388)</f>
        <v>0</v>
      </c>
      <c r="AN388" s="2">
        <f t="shared" ref="AN388" si="2512">(J388*$P388)+(Y388*$AE388)</f>
        <v>0</v>
      </c>
      <c r="AO388" s="2">
        <f t="shared" ref="AO388" si="2513">(K388*$P388)+(Z388*$AE388)</f>
        <v>0</v>
      </c>
      <c r="AP388" s="2">
        <f t="shared" ref="AP388" si="2514">(L388*$P388)+(AA388*$AE388)</f>
        <v>0</v>
      </c>
      <c r="AQ388" s="2">
        <f t="shared" ref="AQ388" si="2515">(M388*$P388)+(AB388*$AE388)</f>
        <v>0</v>
      </c>
      <c r="AR388" s="2">
        <f t="shared" ref="AR388" si="2516">(N388*$P388)+(AC388*$AE388)</f>
        <v>0</v>
      </c>
      <c r="AS388" s="21">
        <f t="shared" ref="AS388" si="2517">(O388*$P388)+(AD388*$AE388)</f>
        <v>0</v>
      </c>
      <c r="AT388" s="54">
        <f t="shared" si="2018"/>
        <v>0.28999999999999998</v>
      </c>
      <c r="AU388" s="55">
        <f t="shared" si="2395"/>
        <v>28.999999999999996</v>
      </c>
      <c r="AV388" s="56" t="s">
        <v>191</v>
      </c>
    </row>
    <row r="389" spans="1:51" s="37" customFormat="1" ht="33" customHeight="1" thickBot="1" x14ac:dyDescent="0.3">
      <c r="A389" s="77" t="s">
        <v>191</v>
      </c>
      <c r="B389" s="78"/>
      <c r="C389" s="79" t="s">
        <v>191</v>
      </c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1"/>
      <c r="Q389" s="79" t="s">
        <v>191</v>
      </c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19"/>
      <c r="AG389" s="60">
        <f>SUM(AG4:AG388)/386</f>
        <v>4.0048269430051819</v>
      </c>
      <c r="AH389" s="60">
        <f t="shared" ref="AH389:AS389" si="2518">SUM(AH4:AH388)/386</f>
        <v>5.3653730569948204</v>
      </c>
      <c r="AI389" s="60">
        <f t="shared" si="2518"/>
        <v>1.2498911917098441</v>
      </c>
      <c r="AJ389" s="60">
        <f t="shared" si="2518"/>
        <v>0.66103782383419685</v>
      </c>
      <c r="AK389" s="60">
        <f t="shared" si="2518"/>
        <v>0.56691554404145073</v>
      </c>
      <c r="AL389" s="60">
        <f t="shared" si="2518"/>
        <v>0.29383937823834189</v>
      </c>
      <c r="AM389" s="60">
        <f t="shared" si="2518"/>
        <v>1.0378238341968913E-2</v>
      </c>
      <c r="AN389" s="60">
        <f t="shared" si="2518"/>
        <v>8.1984455958549252E-2</v>
      </c>
      <c r="AO389" s="60">
        <f t="shared" si="2518"/>
        <v>5.2979274611398959E-2</v>
      </c>
      <c r="AP389" s="60">
        <f t="shared" si="2518"/>
        <v>3.0077720207253883E-2</v>
      </c>
      <c r="AQ389" s="60">
        <f t="shared" si="2518"/>
        <v>0</v>
      </c>
      <c r="AR389" s="60">
        <f t="shared" si="2518"/>
        <v>3.7435233160621757E-2</v>
      </c>
      <c r="AS389" s="60">
        <f t="shared" si="2518"/>
        <v>5.1813471502590676E-3</v>
      </c>
      <c r="AT389" s="27">
        <f>SUM(AT4:AT388)/386</f>
        <v>0.41791554404145087</v>
      </c>
      <c r="AU389" s="65">
        <f t="shared" si="2395"/>
        <v>41.791554404145089</v>
      </c>
      <c r="AV389" s="26" t="s">
        <v>187</v>
      </c>
      <c r="AW389" s="82"/>
      <c r="AX389" s="82"/>
      <c r="AY389" s="82"/>
    </row>
    <row r="390" spans="1:51" s="37" customFormat="1" ht="33" customHeight="1" thickBot="1" x14ac:dyDescent="0.3">
      <c r="A390" s="83" t="s">
        <v>192</v>
      </c>
      <c r="B390" s="84"/>
      <c r="C390" s="85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20"/>
      <c r="AG390" s="61" t="s">
        <v>1</v>
      </c>
      <c r="AH390" s="62" t="s">
        <v>2</v>
      </c>
      <c r="AI390" s="63" t="s">
        <v>3</v>
      </c>
      <c r="AJ390" s="63" t="s">
        <v>4</v>
      </c>
      <c r="AK390" s="63" t="s">
        <v>5</v>
      </c>
      <c r="AL390" s="63" t="s">
        <v>6</v>
      </c>
      <c r="AM390" s="63" t="s">
        <v>7</v>
      </c>
      <c r="AN390" s="63" t="s">
        <v>9</v>
      </c>
      <c r="AO390" s="63" t="s">
        <v>8</v>
      </c>
      <c r="AP390" s="63" t="s">
        <v>10</v>
      </c>
      <c r="AQ390" s="63" t="s">
        <v>11</v>
      </c>
      <c r="AR390" s="63" t="s">
        <v>12</v>
      </c>
      <c r="AS390" s="64" t="s">
        <v>13</v>
      </c>
      <c r="AT390" s="57"/>
      <c r="AU390" s="58"/>
      <c r="AV390" s="59"/>
      <c r="AW390" s="82"/>
      <c r="AX390" s="82"/>
      <c r="AY390" s="82"/>
    </row>
  </sheetData>
  <sortState xmlns:xlrd2="http://schemas.microsoft.com/office/spreadsheetml/2017/richdata2" ref="A4:AY5">
    <sortCondition ref="A3"/>
  </sortState>
  <mergeCells count="13">
    <mergeCell ref="A390:B390"/>
    <mergeCell ref="A389:B389"/>
    <mergeCell ref="AW389:AY390"/>
    <mergeCell ref="C389:P389"/>
    <mergeCell ref="Q389:AE389"/>
    <mergeCell ref="C390:AE390"/>
    <mergeCell ref="AV1:AV2"/>
    <mergeCell ref="AT1:AT2"/>
    <mergeCell ref="AG1:AS1"/>
    <mergeCell ref="B1:O1"/>
    <mergeCell ref="Q1:AD1"/>
    <mergeCell ref="AU1:AU2"/>
    <mergeCell ref="AE1:A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Produtos Agrícolas</vt:lpstr>
      <vt:lpstr>Fitofarmaceuticos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Ferreira</dc:creator>
  <cp:lastModifiedBy>iferreira</cp:lastModifiedBy>
  <dcterms:created xsi:type="dcterms:W3CDTF">2017-10-30T09:51:17Z</dcterms:created>
  <dcterms:modified xsi:type="dcterms:W3CDTF">2020-12-10T09:36:07Z</dcterms:modified>
</cp:coreProperties>
</file>