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a santos\Dropbox\Resibras\PCIP 2020\Modulo V - Emissoes para o ar\conformidade chaminés\"/>
    </mc:Choice>
  </mc:AlternateContent>
  <xr:revisionPtr revIDLastSave="0" documentId="13_ncr:1_{6404BDDC-4124-47B8-AF4F-89CA549E4F82}" xr6:coauthVersionLast="44" xr6:coauthVersionMax="44" xr10:uidLastSave="{00000000-0000-0000-0000-000000000000}"/>
  <bookViews>
    <workbookView xWindow="-108" yWindow="-108" windowWidth="23256" windowHeight="12576" tabRatio="778" activeTab="3" xr2:uid="{00000000-000D-0000-FFFF-FFFF00000000}"/>
  </bookViews>
  <sheets>
    <sheet name="Etapas" sheetId="7" r:id="rId1"/>
    <sheet name="calc auxiliar distancias FF " sheetId="2" r:id="rId2"/>
    <sheet name="calc. auxiliar dependências" sheetId="1" r:id="rId3"/>
    <sheet name="Cal. Hp e Hc sem depend" sheetId="5" r:id="rId4"/>
    <sheet name="Calc Hp (dependentes) e H final" sheetId="6" r:id="rId5"/>
  </sheets>
  <definedNames>
    <definedName name="_xlnm._FilterDatabase" localSheetId="3" hidden="1">'Cal. Hp e Hc sem depend'!$E$11:$E$137</definedName>
    <definedName name="_xlnm.Print_Area" localSheetId="1">'calc auxiliar distancias FF '!$B$2:$H$10</definedName>
    <definedName name="Sim">'Cal. Hp e Hc sem depend'!$D$2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3" i="5"/>
  <c r="F14" i="5"/>
  <c r="F15" i="5"/>
  <c r="F16" i="5"/>
  <c r="F11" i="5"/>
  <c r="B38" i="6"/>
  <c r="F38" i="6" s="1"/>
  <c r="E38" i="6"/>
  <c r="D38" i="6"/>
  <c r="J11" i="5" l="1"/>
  <c r="G12" i="5" l="1"/>
  <c r="G13" i="5"/>
  <c r="G14" i="5"/>
  <c r="G15" i="5"/>
  <c r="G16" i="5"/>
  <c r="G11" i="5"/>
  <c r="J16" i="5"/>
  <c r="P21" i="6"/>
  <c r="O21" i="6"/>
  <c r="H43" i="6"/>
  <c r="H14" i="6"/>
  <c r="J44" i="6"/>
  <c r="K44" i="6" s="1"/>
  <c r="L44" i="6" s="1"/>
  <c r="E14" i="6"/>
  <c r="E13" i="6"/>
  <c r="E12" i="6"/>
  <c r="E11" i="6"/>
  <c r="F11" i="6" s="1"/>
  <c r="Q44" i="6"/>
  <c r="P44" i="6"/>
  <c r="O44" i="6"/>
  <c r="O45" i="6"/>
  <c r="L45" i="6"/>
  <c r="K45" i="6"/>
  <c r="J45" i="6"/>
  <c r="H11" i="6"/>
  <c r="J11" i="6"/>
  <c r="K11" i="6"/>
  <c r="O27" i="6"/>
  <c r="Q27" i="6" s="1"/>
  <c r="P27" i="6"/>
  <c r="O28" i="6"/>
  <c r="P28" i="6"/>
  <c r="Q28" i="6" s="1"/>
  <c r="O36" i="6"/>
  <c r="P36" i="6"/>
  <c r="Q36" i="6" s="1"/>
  <c r="J36" i="6"/>
  <c r="K36" i="6"/>
  <c r="L36" i="6" s="1"/>
  <c r="K37" i="6"/>
  <c r="J37" i="6"/>
  <c r="L27" i="6"/>
  <c r="K27" i="6"/>
  <c r="K30" i="6"/>
  <c r="K28" i="6"/>
  <c r="K29" i="6"/>
  <c r="J28" i="6"/>
  <c r="L28" i="6" s="1"/>
  <c r="J27" i="6"/>
  <c r="J29" i="6"/>
  <c r="J21" i="6"/>
  <c r="J19" i="6"/>
  <c r="K21" i="6" s="1"/>
  <c r="G44" i="6"/>
  <c r="H44" i="6" s="1"/>
  <c r="I44" i="6" s="1"/>
  <c r="G46" i="6"/>
  <c r="G37" i="6"/>
  <c r="G36" i="6"/>
  <c r="H36" i="6" s="1"/>
  <c r="I36" i="6" s="1"/>
  <c r="H37" i="6"/>
  <c r="I37" i="6" s="1"/>
  <c r="G38" i="6"/>
  <c r="G28" i="6"/>
  <c r="H28" i="6" s="1"/>
  <c r="I28" i="6" s="1"/>
  <c r="G27" i="6"/>
  <c r="H27" i="6" s="1"/>
  <c r="I27" i="6" s="1"/>
  <c r="G29" i="6"/>
  <c r="H29" i="6" s="1"/>
  <c r="I29" i="6" s="1"/>
  <c r="G30" i="6"/>
  <c r="O12" i="6"/>
  <c r="Q12" i="6" s="1"/>
  <c r="P12" i="6"/>
  <c r="O13" i="6"/>
  <c r="Q13" i="6" s="1"/>
  <c r="P13" i="6"/>
  <c r="O14" i="6"/>
  <c r="Q14" i="6" s="1"/>
  <c r="P14" i="6"/>
  <c r="Q11" i="6"/>
  <c r="P11" i="6"/>
  <c r="O11" i="6"/>
  <c r="K13" i="6"/>
  <c r="J20" i="6"/>
  <c r="K20" i="6" s="1"/>
  <c r="G21" i="6"/>
  <c r="H21" i="6" s="1"/>
  <c r="I21" i="6" s="1"/>
  <c r="G20" i="6"/>
  <c r="H20" i="6" s="1"/>
  <c r="H19" i="6"/>
  <c r="G11" i="6"/>
  <c r="E44" i="6"/>
  <c r="F44" i="6" s="1"/>
  <c r="D44" i="6"/>
  <c r="C44" i="6"/>
  <c r="B44" i="6"/>
  <c r="B46" i="6"/>
  <c r="D46" i="6"/>
  <c r="B45" i="6"/>
  <c r="B36" i="6"/>
  <c r="F36" i="6"/>
  <c r="D36" i="6"/>
  <c r="C36" i="6"/>
  <c r="E36" i="6"/>
  <c r="D37" i="6"/>
  <c r="B37" i="6"/>
  <c r="B30" i="6"/>
  <c r="F29" i="6"/>
  <c r="E29" i="6"/>
  <c r="D29" i="6"/>
  <c r="C29" i="6"/>
  <c r="B28" i="6"/>
  <c r="F27" i="6"/>
  <c r="E27" i="6"/>
  <c r="B27" i="6"/>
  <c r="D28" i="6"/>
  <c r="C28" i="6"/>
  <c r="D27" i="6"/>
  <c r="C27" i="6"/>
  <c r="E28" i="6"/>
  <c r="B29" i="6"/>
  <c r="F21" i="6"/>
  <c r="E21" i="6"/>
  <c r="D21" i="6"/>
  <c r="C21" i="6"/>
  <c r="B21" i="6"/>
  <c r="F20" i="6"/>
  <c r="E20" i="6"/>
  <c r="D20" i="6"/>
  <c r="B20" i="6"/>
  <c r="E19" i="6"/>
  <c r="F10" i="6"/>
  <c r="D11" i="6"/>
  <c r="AS12" i="5"/>
  <c r="AS11" i="5"/>
  <c r="E45" i="6"/>
  <c r="H45" i="6"/>
  <c r="I11" i="6"/>
  <c r="J12" i="6"/>
  <c r="J13" i="6" s="1"/>
  <c r="J14" i="6" s="1"/>
  <c r="K14" i="6" s="1"/>
  <c r="I12" i="6"/>
  <c r="I13" i="6"/>
  <c r="I14" i="6"/>
  <c r="H12" i="6"/>
  <c r="H13" i="6"/>
  <c r="G12" i="6"/>
  <c r="G13" i="6"/>
  <c r="G14" i="6"/>
  <c r="F12" i="6"/>
  <c r="F13" i="6"/>
  <c r="F14" i="6"/>
  <c r="D12" i="6"/>
  <c r="D13" i="6"/>
  <c r="D14" i="6"/>
  <c r="C12" i="6"/>
  <c r="C13" i="6"/>
  <c r="C14" i="6"/>
  <c r="B12" i="6"/>
  <c r="B13" i="6"/>
  <c r="B14" i="6"/>
  <c r="Q21" i="6" l="1"/>
  <c r="K12" i="6"/>
  <c r="F28" i="6"/>
  <c r="B11" i="6"/>
  <c r="P46" i="6"/>
  <c r="O46" i="6"/>
  <c r="H46" i="6"/>
  <c r="E46" i="6"/>
  <c r="C46" i="6"/>
  <c r="P45" i="6"/>
  <c r="G45" i="6"/>
  <c r="D45" i="6"/>
  <c r="C45" i="6"/>
  <c r="P43" i="6"/>
  <c r="O43" i="6"/>
  <c r="L43" i="6"/>
  <c r="K43" i="6"/>
  <c r="J43" i="6"/>
  <c r="J46" i="6" s="1"/>
  <c r="I43" i="6"/>
  <c r="G43" i="6"/>
  <c r="F43" i="6"/>
  <c r="E43" i="6"/>
  <c r="D43" i="6"/>
  <c r="C43" i="6"/>
  <c r="B43" i="6"/>
  <c r="P38" i="6"/>
  <c r="O38" i="6"/>
  <c r="H38" i="6"/>
  <c r="C38" i="6"/>
  <c r="P37" i="6"/>
  <c r="O37" i="6"/>
  <c r="E37" i="6"/>
  <c r="C37" i="6"/>
  <c r="P35" i="6"/>
  <c r="O35" i="6"/>
  <c r="L35" i="6"/>
  <c r="K35" i="6"/>
  <c r="J35" i="6"/>
  <c r="I35" i="6"/>
  <c r="H35" i="6"/>
  <c r="G35" i="6"/>
  <c r="F35" i="6"/>
  <c r="E35" i="6"/>
  <c r="D35" i="6"/>
  <c r="C35" i="6"/>
  <c r="B35" i="6"/>
  <c r="P30" i="6"/>
  <c r="O30" i="6"/>
  <c r="H30" i="6"/>
  <c r="D30" i="6"/>
  <c r="E30" i="6" s="1"/>
  <c r="C30" i="6"/>
  <c r="P29" i="6"/>
  <c r="O29" i="6"/>
  <c r="P26" i="6"/>
  <c r="O26" i="6"/>
  <c r="L26" i="6"/>
  <c r="K26" i="6"/>
  <c r="J26" i="6"/>
  <c r="I26" i="6"/>
  <c r="H26" i="6"/>
  <c r="G26" i="6"/>
  <c r="F26" i="6"/>
  <c r="E26" i="6"/>
  <c r="D26" i="6"/>
  <c r="C26" i="6"/>
  <c r="B26" i="6"/>
  <c r="P20" i="6"/>
  <c r="O20" i="6"/>
  <c r="C20" i="6"/>
  <c r="P19" i="6"/>
  <c r="O19" i="6"/>
  <c r="L19" i="6"/>
  <c r="K19" i="6"/>
  <c r="I19" i="6"/>
  <c r="G19" i="6"/>
  <c r="F19" i="6"/>
  <c r="D19" i="6"/>
  <c r="C19" i="6"/>
  <c r="B19" i="6"/>
  <c r="C11" i="6"/>
  <c r="P10" i="6"/>
  <c r="O10" i="6"/>
  <c r="L10" i="6"/>
  <c r="K10" i="6"/>
  <c r="J10" i="6"/>
  <c r="I10" i="6"/>
  <c r="H10" i="6"/>
  <c r="G10" i="6"/>
  <c r="E10" i="6"/>
  <c r="D10" i="6"/>
  <c r="C10" i="6"/>
  <c r="B10" i="6"/>
  <c r="P5" i="6"/>
  <c r="O5" i="6"/>
  <c r="M5" i="6"/>
  <c r="L5" i="6"/>
  <c r="K5" i="6"/>
  <c r="J5" i="6"/>
  <c r="I5" i="6"/>
  <c r="H5" i="6"/>
  <c r="G5" i="6"/>
  <c r="E5" i="6"/>
  <c r="D5" i="6"/>
  <c r="C5" i="6"/>
  <c r="B5" i="6"/>
  <c r="M11" i="5"/>
  <c r="Q5" i="6" s="1"/>
  <c r="BI11" i="5"/>
  <c r="E9" i="1"/>
  <c r="D9" i="1"/>
  <c r="AY13" i="5"/>
  <c r="Q30" i="6" l="1"/>
  <c r="L20" i="6"/>
  <c r="L21" i="6" s="1"/>
  <c r="I20" i="6"/>
  <c r="Q45" i="6"/>
  <c r="Q29" i="6"/>
  <c r="Q37" i="6"/>
  <c r="F30" i="6"/>
  <c r="L11" i="6"/>
  <c r="I30" i="6"/>
  <c r="Q46" i="6"/>
  <c r="F46" i="6"/>
  <c r="I38" i="6"/>
  <c r="Q20" i="6"/>
  <c r="F45" i="6"/>
  <c r="I45" i="6"/>
  <c r="I46" i="6"/>
  <c r="Q38" i="6"/>
  <c r="J38" i="6"/>
  <c r="J30" i="6"/>
  <c r="F37" i="6"/>
  <c r="L12" i="6" l="1"/>
  <c r="K46" i="6"/>
  <c r="L46" i="6" s="1"/>
  <c r="K38" i="6"/>
  <c r="L29" i="6"/>
  <c r="L37" i="6"/>
  <c r="L13" i="6" l="1"/>
  <c r="L30" i="6"/>
  <c r="L38" i="6"/>
  <c r="L14" i="6" l="1"/>
  <c r="BA12" i="5"/>
  <c r="BA14" i="5"/>
  <c r="BA15" i="5"/>
  <c r="BA16" i="5"/>
  <c r="BA11" i="5"/>
  <c r="AT12" i="5"/>
  <c r="AT13" i="5"/>
  <c r="AT14" i="5"/>
  <c r="AT15" i="5"/>
  <c r="AT16" i="5"/>
  <c r="AT11" i="5"/>
  <c r="F5" i="6" s="1"/>
  <c r="AG11" i="5"/>
  <c r="AZ11" i="5"/>
  <c r="G8" i="2"/>
  <c r="H7" i="2"/>
  <c r="G7" i="2"/>
  <c r="F7" i="2"/>
  <c r="H5" i="2"/>
  <c r="G5" i="2"/>
  <c r="F5" i="2"/>
  <c r="E5" i="2"/>
  <c r="AK11" i="5" l="1"/>
  <c r="AK12" i="5"/>
  <c r="AK13" i="5"/>
  <c r="AK14" i="5" l="1"/>
  <c r="AK15" i="5"/>
  <c r="AL15" i="5" s="1"/>
  <c r="AM15" i="5" s="1"/>
  <c r="AK16" i="5"/>
  <c r="AL12" i="5"/>
  <c r="AM12" i="5" s="1"/>
  <c r="AL16" i="5"/>
  <c r="AM16" i="5" s="1"/>
  <c r="AR11" i="5"/>
  <c r="G11" i="1"/>
  <c r="G9" i="1"/>
  <c r="AY12" i="5"/>
  <c r="AY14" i="5"/>
  <c r="AY15" i="5"/>
  <c r="AY16" i="5"/>
  <c r="AY11" i="5"/>
  <c r="AR12" i="5"/>
  <c r="AR13" i="5"/>
  <c r="AR14" i="5"/>
  <c r="AS14" i="5" s="1"/>
  <c r="AR15" i="5"/>
  <c r="AS15" i="5" s="1"/>
  <c r="AR16" i="5"/>
  <c r="AS16" i="5" s="1"/>
  <c r="BI176" i="5"/>
  <c r="L176" i="5" s="1"/>
  <c r="BI177" i="5"/>
  <c r="BI178" i="5"/>
  <c r="L178" i="5" s="1"/>
  <c r="N178" i="5" s="1"/>
  <c r="O178" i="5" s="1"/>
  <c r="BI179" i="5"/>
  <c r="L179" i="5" s="1"/>
  <c r="N179" i="5" s="1"/>
  <c r="O179" i="5" s="1"/>
  <c r="BI180" i="5"/>
  <c r="L180" i="5" s="1"/>
  <c r="BI181" i="5"/>
  <c r="BI182" i="5"/>
  <c r="L182" i="5" s="1"/>
  <c r="BI183" i="5"/>
  <c r="BI184" i="5"/>
  <c r="L184" i="5" s="1"/>
  <c r="N184" i="5" s="1"/>
  <c r="O184" i="5" s="1"/>
  <c r="BI185" i="5"/>
  <c r="BI186" i="5"/>
  <c r="L186" i="5" s="1"/>
  <c r="BI187" i="5"/>
  <c r="BI188" i="5"/>
  <c r="L188" i="5" s="1"/>
  <c r="BI189" i="5"/>
  <c r="BI190" i="5"/>
  <c r="BI191" i="5"/>
  <c r="BI192" i="5"/>
  <c r="BI193" i="5"/>
  <c r="BI194" i="5"/>
  <c r="L194" i="5" s="1"/>
  <c r="N194" i="5" s="1"/>
  <c r="O194" i="5" s="1"/>
  <c r="BI195" i="5"/>
  <c r="BI196" i="5"/>
  <c r="BI197" i="5"/>
  <c r="BI198" i="5"/>
  <c r="BI199" i="5"/>
  <c r="BI200" i="5"/>
  <c r="BI201" i="5"/>
  <c r="BI202" i="5"/>
  <c r="L202" i="5" s="1"/>
  <c r="N202" i="5" s="1"/>
  <c r="O202" i="5" s="1"/>
  <c r="BI203" i="5"/>
  <c r="BI204" i="5"/>
  <c r="BI205" i="5"/>
  <c r="BI206" i="5"/>
  <c r="BI207" i="5"/>
  <c r="BI208" i="5"/>
  <c r="BI209" i="5"/>
  <c r="BI210" i="5"/>
  <c r="L210" i="5" s="1"/>
  <c r="N210" i="5" s="1"/>
  <c r="O210" i="5" s="1"/>
  <c r="BI211" i="5"/>
  <c r="BI212" i="5"/>
  <c r="BI213" i="5"/>
  <c r="BI214" i="5"/>
  <c r="BI215" i="5"/>
  <c r="BI216" i="5"/>
  <c r="BI217" i="5"/>
  <c r="BI218" i="5"/>
  <c r="L218" i="5" s="1"/>
  <c r="N218" i="5" s="1"/>
  <c r="O218" i="5" s="1"/>
  <c r="BI219" i="5"/>
  <c r="BI220" i="5"/>
  <c r="BI221" i="5"/>
  <c r="BI222" i="5"/>
  <c r="BI223" i="5"/>
  <c r="BI224" i="5"/>
  <c r="BI225" i="5"/>
  <c r="BI226" i="5"/>
  <c r="L226" i="5" s="1"/>
  <c r="N226" i="5" s="1"/>
  <c r="O226" i="5" s="1"/>
  <c r="BI227" i="5"/>
  <c r="BI228" i="5"/>
  <c r="BI229" i="5"/>
  <c r="BI230" i="5"/>
  <c r="BI231" i="5"/>
  <c r="BI232" i="5"/>
  <c r="BI233" i="5"/>
  <c r="BI234" i="5"/>
  <c r="L234" i="5" s="1"/>
  <c r="N234" i="5" s="1"/>
  <c r="O234" i="5" s="1"/>
  <c r="BI235" i="5"/>
  <c r="BI236" i="5"/>
  <c r="BI237" i="5"/>
  <c r="BI238" i="5"/>
  <c r="BI239" i="5"/>
  <c r="BI240" i="5"/>
  <c r="BI241" i="5"/>
  <c r="BI242" i="5"/>
  <c r="L242" i="5" s="1"/>
  <c r="N242" i="5" s="1"/>
  <c r="O242" i="5" s="1"/>
  <c r="BI243" i="5"/>
  <c r="BI244" i="5"/>
  <c r="BI245" i="5"/>
  <c r="BI246" i="5"/>
  <c r="BI247" i="5"/>
  <c r="BI248" i="5"/>
  <c r="BI249" i="5"/>
  <c r="BI250" i="5"/>
  <c r="L250" i="5" s="1"/>
  <c r="N250" i="5" s="1"/>
  <c r="O250" i="5" s="1"/>
  <c r="BI251" i="5"/>
  <c r="BI252" i="5"/>
  <c r="BI253" i="5"/>
  <c r="BI254" i="5"/>
  <c r="BI255" i="5"/>
  <c r="BI256" i="5"/>
  <c r="BI257" i="5"/>
  <c r="BI258" i="5"/>
  <c r="L258" i="5" s="1"/>
  <c r="N258" i="5" s="1"/>
  <c r="O258" i="5" s="1"/>
  <c r="BI259" i="5"/>
  <c r="BI260" i="5"/>
  <c r="BI261" i="5"/>
  <c r="BI262" i="5"/>
  <c r="BI263" i="5"/>
  <c r="BI264" i="5"/>
  <c r="BI265" i="5"/>
  <c r="BI266" i="5"/>
  <c r="L266" i="5" s="1"/>
  <c r="N266" i="5" s="1"/>
  <c r="O266" i="5" s="1"/>
  <c r="BI267" i="5"/>
  <c r="BI268" i="5"/>
  <c r="BI269" i="5"/>
  <c r="BI270" i="5"/>
  <c r="BI271" i="5"/>
  <c r="BI272" i="5"/>
  <c r="BI273" i="5"/>
  <c r="BI274" i="5"/>
  <c r="L274" i="5" s="1"/>
  <c r="N274" i="5" s="1"/>
  <c r="O274" i="5" s="1"/>
  <c r="BI275" i="5"/>
  <c r="BI276" i="5"/>
  <c r="BI277" i="5"/>
  <c r="BI278" i="5"/>
  <c r="BI279" i="5"/>
  <c r="BI280" i="5"/>
  <c r="BI281" i="5"/>
  <c r="BI282" i="5"/>
  <c r="L282" i="5" s="1"/>
  <c r="N282" i="5" s="1"/>
  <c r="O282" i="5" s="1"/>
  <c r="BI283" i="5"/>
  <c r="BI284" i="5"/>
  <c r="BI285" i="5"/>
  <c r="BI286" i="5"/>
  <c r="BI287" i="5"/>
  <c r="BI288" i="5"/>
  <c r="BI289" i="5"/>
  <c r="BI290" i="5"/>
  <c r="L290" i="5" s="1"/>
  <c r="N290" i="5" s="1"/>
  <c r="O290" i="5" s="1"/>
  <c r="BI291" i="5"/>
  <c r="BI292" i="5"/>
  <c r="BI293" i="5"/>
  <c r="BI294" i="5"/>
  <c r="BI295" i="5"/>
  <c r="BI296" i="5"/>
  <c r="BI297" i="5"/>
  <c r="BI298" i="5"/>
  <c r="L298" i="5" s="1"/>
  <c r="N298" i="5" s="1"/>
  <c r="O298" i="5" s="1"/>
  <c r="BI299" i="5"/>
  <c r="BI300" i="5"/>
  <c r="BI301" i="5"/>
  <c r="BI302" i="5"/>
  <c r="BI303" i="5"/>
  <c r="BI304" i="5"/>
  <c r="BI305" i="5"/>
  <c r="BI306" i="5"/>
  <c r="L306" i="5" s="1"/>
  <c r="N306" i="5" s="1"/>
  <c r="O306" i="5" s="1"/>
  <c r="BI307" i="5"/>
  <c r="BI308" i="5"/>
  <c r="BI309" i="5"/>
  <c r="BI310" i="5"/>
  <c r="BI311" i="5"/>
  <c r="BI312" i="5"/>
  <c r="BI313" i="5"/>
  <c r="BI314" i="5"/>
  <c r="BI315" i="5"/>
  <c r="BI316" i="5"/>
  <c r="BI317" i="5"/>
  <c r="BI318" i="5"/>
  <c r="BI319" i="5"/>
  <c r="BI320" i="5"/>
  <c r="BI321" i="5"/>
  <c r="BI322" i="5"/>
  <c r="L322" i="5" s="1"/>
  <c r="N322" i="5" s="1"/>
  <c r="O322" i="5" s="1"/>
  <c r="BI323" i="5"/>
  <c r="BI324" i="5"/>
  <c r="BI325" i="5"/>
  <c r="BI326" i="5"/>
  <c r="BI327" i="5"/>
  <c r="BI328" i="5"/>
  <c r="BI329" i="5"/>
  <c r="BI330" i="5"/>
  <c r="L330" i="5" s="1"/>
  <c r="N330" i="5" s="1"/>
  <c r="O330" i="5" s="1"/>
  <c r="BI331" i="5"/>
  <c r="BI332" i="5"/>
  <c r="BI333" i="5"/>
  <c r="BI334" i="5"/>
  <c r="BI335" i="5"/>
  <c r="BI336" i="5"/>
  <c r="BI337" i="5"/>
  <c r="BI338" i="5"/>
  <c r="L338" i="5" s="1"/>
  <c r="N338" i="5" s="1"/>
  <c r="O338" i="5" s="1"/>
  <c r="BI339" i="5"/>
  <c r="BI340" i="5"/>
  <c r="BI341" i="5"/>
  <c r="BI342" i="5"/>
  <c r="BI343" i="5"/>
  <c r="BI344" i="5"/>
  <c r="BI345" i="5"/>
  <c r="BI346" i="5"/>
  <c r="L346" i="5" s="1"/>
  <c r="N346" i="5" s="1"/>
  <c r="O346" i="5" s="1"/>
  <c r="BI347" i="5"/>
  <c r="BI348" i="5"/>
  <c r="BI349" i="5"/>
  <c r="BI350" i="5"/>
  <c r="BI351" i="5"/>
  <c r="BI352" i="5"/>
  <c r="BI353" i="5"/>
  <c r="BI354" i="5"/>
  <c r="L354" i="5" s="1"/>
  <c r="N354" i="5" s="1"/>
  <c r="O354" i="5" s="1"/>
  <c r="BI355" i="5"/>
  <c r="BI356" i="5"/>
  <c r="BI357" i="5"/>
  <c r="BI358" i="5"/>
  <c r="BI359" i="5"/>
  <c r="BI360" i="5"/>
  <c r="BI361" i="5"/>
  <c r="BI362" i="5"/>
  <c r="BI363" i="5"/>
  <c r="BI364" i="5"/>
  <c r="BI365" i="5"/>
  <c r="BI366" i="5"/>
  <c r="BI367" i="5"/>
  <c r="BI368" i="5"/>
  <c r="BI369" i="5"/>
  <c r="BI370" i="5"/>
  <c r="L370" i="5" s="1"/>
  <c r="N370" i="5" s="1"/>
  <c r="O370" i="5" s="1"/>
  <c r="BI371" i="5"/>
  <c r="BI372" i="5"/>
  <c r="BI373" i="5"/>
  <c r="BI374" i="5"/>
  <c r="BI375" i="5"/>
  <c r="BI376" i="5"/>
  <c r="BI377" i="5"/>
  <c r="BI378" i="5"/>
  <c r="L378" i="5" s="1"/>
  <c r="N378" i="5" s="1"/>
  <c r="O378" i="5" s="1"/>
  <c r="BI379" i="5"/>
  <c r="BI380" i="5"/>
  <c r="BI381" i="5"/>
  <c r="BI382" i="5"/>
  <c r="BI383" i="5"/>
  <c r="BI384" i="5"/>
  <c r="BI385" i="5"/>
  <c r="BI386" i="5"/>
  <c r="L386" i="5" s="1"/>
  <c r="N386" i="5" s="1"/>
  <c r="O386" i="5" s="1"/>
  <c r="BI387" i="5"/>
  <c r="BI388" i="5"/>
  <c r="BI389" i="5"/>
  <c r="BI390" i="5"/>
  <c r="BI391" i="5"/>
  <c r="BI392" i="5"/>
  <c r="BI393" i="5"/>
  <c r="BI394" i="5"/>
  <c r="L394" i="5" s="1"/>
  <c r="N394" i="5" s="1"/>
  <c r="O394" i="5" s="1"/>
  <c r="BI395" i="5"/>
  <c r="BI396" i="5"/>
  <c r="BI397" i="5"/>
  <c r="BI398" i="5"/>
  <c r="BI399" i="5"/>
  <c r="BI400" i="5"/>
  <c r="BI401" i="5"/>
  <c r="BI402" i="5"/>
  <c r="L402" i="5" s="1"/>
  <c r="N402" i="5" s="1"/>
  <c r="O402" i="5" s="1"/>
  <c r="BI403" i="5"/>
  <c r="BI404" i="5"/>
  <c r="BI405" i="5"/>
  <c r="BI406" i="5"/>
  <c r="BI407" i="5"/>
  <c r="BI408" i="5"/>
  <c r="BI409" i="5"/>
  <c r="BI410" i="5"/>
  <c r="L410" i="5" s="1"/>
  <c r="N410" i="5" s="1"/>
  <c r="O410" i="5" s="1"/>
  <c r="BI411" i="5"/>
  <c r="BI412" i="5"/>
  <c r="BI413" i="5"/>
  <c r="BI414" i="5"/>
  <c r="BI415" i="5"/>
  <c r="BI416" i="5"/>
  <c r="BI417" i="5"/>
  <c r="BI418" i="5"/>
  <c r="L418" i="5" s="1"/>
  <c r="N418" i="5" s="1"/>
  <c r="O418" i="5" s="1"/>
  <c r="BI419" i="5"/>
  <c r="BI420" i="5"/>
  <c r="BI421" i="5"/>
  <c r="BI422" i="5"/>
  <c r="BI423" i="5"/>
  <c r="BI424" i="5"/>
  <c r="BI425" i="5"/>
  <c r="BI426" i="5"/>
  <c r="L426" i="5" s="1"/>
  <c r="N426" i="5" s="1"/>
  <c r="O426" i="5" s="1"/>
  <c r="BI427" i="5"/>
  <c r="BI428" i="5"/>
  <c r="BI429" i="5"/>
  <c r="BI430" i="5"/>
  <c r="BI431" i="5"/>
  <c r="BI432" i="5"/>
  <c r="BI433" i="5"/>
  <c r="BI434" i="5"/>
  <c r="L434" i="5" s="1"/>
  <c r="N434" i="5" s="1"/>
  <c r="O434" i="5" s="1"/>
  <c r="BI435" i="5"/>
  <c r="BI436" i="5"/>
  <c r="BI437" i="5"/>
  <c r="BI438" i="5"/>
  <c r="BI439" i="5"/>
  <c r="BI440" i="5"/>
  <c r="BI441" i="5"/>
  <c r="BI442" i="5"/>
  <c r="L442" i="5" s="1"/>
  <c r="N442" i="5" s="1"/>
  <c r="O442" i="5" s="1"/>
  <c r="BI443" i="5"/>
  <c r="BI444" i="5"/>
  <c r="BI445" i="5"/>
  <c r="BI446" i="5"/>
  <c r="BI447" i="5"/>
  <c r="BI448" i="5"/>
  <c r="BI449" i="5"/>
  <c r="BI450" i="5"/>
  <c r="L450" i="5" s="1"/>
  <c r="N450" i="5" s="1"/>
  <c r="O450" i="5" s="1"/>
  <c r="BI451" i="5"/>
  <c r="BI452" i="5"/>
  <c r="BI453" i="5"/>
  <c r="BI454" i="5"/>
  <c r="BI455" i="5"/>
  <c r="BI456" i="5"/>
  <c r="BI457" i="5"/>
  <c r="BI458" i="5"/>
  <c r="L458" i="5" s="1"/>
  <c r="N458" i="5" s="1"/>
  <c r="O458" i="5" s="1"/>
  <c r="BI459" i="5"/>
  <c r="BI460" i="5"/>
  <c r="BI461" i="5"/>
  <c r="BI462" i="5"/>
  <c r="BI463" i="5"/>
  <c r="BI464" i="5"/>
  <c r="BI465" i="5"/>
  <c r="BI466" i="5"/>
  <c r="L466" i="5" s="1"/>
  <c r="N466" i="5" s="1"/>
  <c r="O466" i="5" s="1"/>
  <c r="BI467" i="5"/>
  <c r="BI468" i="5"/>
  <c r="BI469" i="5"/>
  <c r="BI470" i="5"/>
  <c r="BI471" i="5"/>
  <c r="BI472" i="5"/>
  <c r="BI473" i="5"/>
  <c r="BI474" i="5"/>
  <c r="L474" i="5" s="1"/>
  <c r="N474" i="5" s="1"/>
  <c r="O474" i="5" s="1"/>
  <c r="BI475" i="5"/>
  <c r="BI476" i="5"/>
  <c r="BI477" i="5"/>
  <c r="BI478" i="5"/>
  <c r="BI479" i="5"/>
  <c r="BI480" i="5"/>
  <c r="BI481" i="5"/>
  <c r="BI482" i="5"/>
  <c r="L482" i="5" s="1"/>
  <c r="N482" i="5" s="1"/>
  <c r="O482" i="5" s="1"/>
  <c r="BI483" i="5"/>
  <c r="BI484" i="5"/>
  <c r="BI485" i="5"/>
  <c r="BI486" i="5"/>
  <c r="BI487" i="5"/>
  <c r="BI488" i="5"/>
  <c r="BI489" i="5"/>
  <c r="BI490" i="5"/>
  <c r="L490" i="5" s="1"/>
  <c r="N490" i="5" s="1"/>
  <c r="O490" i="5" s="1"/>
  <c r="BI491" i="5"/>
  <c r="BI492" i="5"/>
  <c r="BI493" i="5"/>
  <c r="BI494" i="5"/>
  <c r="BI495" i="5"/>
  <c r="BI496" i="5"/>
  <c r="BI497" i="5"/>
  <c r="BI498" i="5"/>
  <c r="L498" i="5" s="1"/>
  <c r="N498" i="5" s="1"/>
  <c r="O498" i="5" s="1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I43" i="5"/>
  <c r="L43" i="5" s="1"/>
  <c r="N43" i="5" s="1"/>
  <c r="O43" i="5" s="1"/>
  <c r="BI44" i="5"/>
  <c r="BI45" i="5"/>
  <c r="BI46" i="5"/>
  <c r="BI47" i="5"/>
  <c r="BI48" i="5"/>
  <c r="BI49" i="5"/>
  <c r="BI50" i="5"/>
  <c r="BI51" i="5"/>
  <c r="L51" i="5" s="1"/>
  <c r="N51" i="5" s="1"/>
  <c r="O51" i="5" s="1"/>
  <c r="BI52" i="5"/>
  <c r="BI53" i="5"/>
  <c r="BI54" i="5"/>
  <c r="BI55" i="5"/>
  <c r="BI56" i="5"/>
  <c r="BI57" i="5"/>
  <c r="BI58" i="5"/>
  <c r="BI59" i="5"/>
  <c r="L59" i="5" s="1"/>
  <c r="N59" i="5" s="1"/>
  <c r="O59" i="5" s="1"/>
  <c r="BI60" i="5"/>
  <c r="BI61" i="5"/>
  <c r="BI62" i="5"/>
  <c r="BI63" i="5"/>
  <c r="BI64" i="5"/>
  <c r="BI65" i="5"/>
  <c r="BI66" i="5"/>
  <c r="BI67" i="5"/>
  <c r="L67" i="5" s="1"/>
  <c r="N67" i="5" s="1"/>
  <c r="O67" i="5" s="1"/>
  <c r="BI68" i="5"/>
  <c r="BI69" i="5"/>
  <c r="BI70" i="5"/>
  <c r="BI71" i="5"/>
  <c r="BI72" i="5"/>
  <c r="BI73" i="5"/>
  <c r="BI74" i="5"/>
  <c r="BI75" i="5"/>
  <c r="L75" i="5" s="1"/>
  <c r="N75" i="5" s="1"/>
  <c r="O75" i="5" s="1"/>
  <c r="BI76" i="5"/>
  <c r="BI77" i="5"/>
  <c r="BI78" i="5"/>
  <c r="BI79" i="5"/>
  <c r="BI80" i="5"/>
  <c r="BI81" i="5"/>
  <c r="BI82" i="5"/>
  <c r="BI83" i="5"/>
  <c r="L83" i="5" s="1"/>
  <c r="N83" i="5" s="1"/>
  <c r="O83" i="5" s="1"/>
  <c r="BI84" i="5"/>
  <c r="BI85" i="5"/>
  <c r="BI86" i="5"/>
  <c r="BI87" i="5"/>
  <c r="BI88" i="5"/>
  <c r="BI89" i="5"/>
  <c r="BI90" i="5"/>
  <c r="BI91" i="5"/>
  <c r="L91" i="5" s="1"/>
  <c r="N91" i="5" s="1"/>
  <c r="O91" i="5" s="1"/>
  <c r="BI92" i="5"/>
  <c r="BI93" i="5"/>
  <c r="BI94" i="5"/>
  <c r="BI95" i="5"/>
  <c r="BI96" i="5"/>
  <c r="BI97" i="5"/>
  <c r="BI98" i="5"/>
  <c r="BI99" i="5"/>
  <c r="L99" i="5" s="1"/>
  <c r="N99" i="5" s="1"/>
  <c r="O99" i="5" s="1"/>
  <c r="BI100" i="5"/>
  <c r="BI101" i="5"/>
  <c r="BI102" i="5"/>
  <c r="BI103" i="5"/>
  <c r="BI104" i="5"/>
  <c r="BI105" i="5"/>
  <c r="BI106" i="5"/>
  <c r="BI107" i="5"/>
  <c r="L107" i="5" s="1"/>
  <c r="N107" i="5" s="1"/>
  <c r="O107" i="5" s="1"/>
  <c r="BI108" i="5"/>
  <c r="BI109" i="5"/>
  <c r="BI110" i="5"/>
  <c r="BI111" i="5"/>
  <c r="BI112" i="5"/>
  <c r="BI113" i="5"/>
  <c r="BI114" i="5"/>
  <c r="BI115" i="5"/>
  <c r="L115" i="5" s="1"/>
  <c r="N115" i="5" s="1"/>
  <c r="O115" i="5" s="1"/>
  <c r="BI116" i="5"/>
  <c r="BI117" i="5"/>
  <c r="BI118" i="5"/>
  <c r="BI119" i="5"/>
  <c r="BI120" i="5"/>
  <c r="BI121" i="5"/>
  <c r="BI122" i="5"/>
  <c r="BI123" i="5"/>
  <c r="L123" i="5" s="1"/>
  <c r="N123" i="5" s="1"/>
  <c r="O123" i="5" s="1"/>
  <c r="BI124" i="5"/>
  <c r="BI125" i="5"/>
  <c r="BI126" i="5"/>
  <c r="BI127" i="5"/>
  <c r="BI128" i="5"/>
  <c r="BI129" i="5"/>
  <c r="BI130" i="5"/>
  <c r="BI131" i="5"/>
  <c r="L131" i="5" s="1"/>
  <c r="N131" i="5" s="1"/>
  <c r="O131" i="5" s="1"/>
  <c r="BI132" i="5"/>
  <c r="BI133" i="5"/>
  <c r="BI134" i="5"/>
  <c r="BI135" i="5"/>
  <c r="BI136" i="5"/>
  <c r="BI137" i="5"/>
  <c r="BI138" i="5"/>
  <c r="BI139" i="5"/>
  <c r="L139" i="5" s="1"/>
  <c r="N139" i="5" s="1"/>
  <c r="O139" i="5" s="1"/>
  <c r="BI140" i="5"/>
  <c r="BI141" i="5"/>
  <c r="BI142" i="5"/>
  <c r="BI143" i="5"/>
  <c r="BI144" i="5"/>
  <c r="BI145" i="5"/>
  <c r="BI146" i="5"/>
  <c r="BI147" i="5"/>
  <c r="L147" i="5" s="1"/>
  <c r="N147" i="5" s="1"/>
  <c r="O147" i="5" s="1"/>
  <c r="BI148" i="5"/>
  <c r="BI149" i="5"/>
  <c r="BI150" i="5"/>
  <c r="BI151" i="5"/>
  <c r="BI152" i="5"/>
  <c r="BI153" i="5"/>
  <c r="BI154" i="5"/>
  <c r="BI155" i="5"/>
  <c r="L155" i="5" s="1"/>
  <c r="N155" i="5" s="1"/>
  <c r="O155" i="5" s="1"/>
  <c r="BI156" i="5"/>
  <c r="BI157" i="5"/>
  <c r="BI158" i="5"/>
  <c r="BI159" i="5"/>
  <c r="BI160" i="5"/>
  <c r="BI161" i="5"/>
  <c r="BI162" i="5"/>
  <c r="BI163" i="5"/>
  <c r="BI164" i="5"/>
  <c r="BI165" i="5"/>
  <c r="BI166" i="5"/>
  <c r="BI167" i="5"/>
  <c r="BI168" i="5"/>
  <c r="BI169" i="5"/>
  <c r="BI170" i="5"/>
  <c r="BI171" i="5"/>
  <c r="L171" i="5" s="1"/>
  <c r="N171" i="5" s="1"/>
  <c r="O171" i="5" s="1"/>
  <c r="BI172" i="5"/>
  <c r="BI173" i="5"/>
  <c r="BI174" i="5"/>
  <c r="BI175" i="5"/>
  <c r="BI17" i="5"/>
  <c r="L17" i="5" s="1"/>
  <c r="BI18" i="5"/>
  <c r="BI19" i="5"/>
  <c r="L19" i="5" s="1"/>
  <c r="BI20" i="5"/>
  <c r="L20" i="5" s="1"/>
  <c r="N20" i="5" s="1"/>
  <c r="O20" i="5" s="1"/>
  <c r="BI21" i="5"/>
  <c r="L21" i="5" s="1"/>
  <c r="N21" i="5" s="1"/>
  <c r="O21" i="5" s="1"/>
  <c r="BI22" i="5"/>
  <c r="L22" i="5" s="1"/>
  <c r="BI23" i="5"/>
  <c r="L23" i="5" s="1"/>
  <c r="BI24" i="5"/>
  <c r="L24" i="5" s="1"/>
  <c r="BI25" i="5"/>
  <c r="L25" i="5"/>
  <c r="BI26" i="5"/>
  <c r="L26" i="5" s="1"/>
  <c r="N26" i="5" s="1"/>
  <c r="O26" i="5" s="1"/>
  <c r="BI27" i="5"/>
  <c r="L27" i="5" s="1"/>
  <c r="N27" i="5" s="1"/>
  <c r="O27" i="5" s="1"/>
  <c r="BI12" i="5"/>
  <c r="BI13" i="5"/>
  <c r="BI14" i="5"/>
  <c r="BI15" i="5"/>
  <c r="BI16" i="5"/>
  <c r="AL13" i="5"/>
  <c r="AM13" i="5" s="1"/>
  <c r="AL14" i="5"/>
  <c r="AM14" i="5" s="1"/>
  <c r="AL17" i="5"/>
  <c r="AM17" i="5" s="1"/>
  <c r="AL18" i="5"/>
  <c r="AM18" i="5" s="1"/>
  <c r="AL19" i="5"/>
  <c r="AM19" i="5" s="1"/>
  <c r="AL20" i="5"/>
  <c r="AM20" i="5" s="1"/>
  <c r="AL21" i="5"/>
  <c r="AM21" i="5" s="1"/>
  <c r="AL22" i="5"/>
  <c r="AM22" i="5" s="1"/>
  <c r="AL23" i="5"/>
  <c r="AM23" i="5"/>
  <c r="AL24" i="5"/>
  <c r="AM24" i="5" s="1"/>
  <c r="AL25" i="5"/>
  <c r="AM25" i="5" s="1"/>
  <c r="AL26" i="5"/>
  <c r="AM26" i="5" s="1"/>
  <c r="AL27" i="5"/>
  <c r="AM27" i="5" s="1"/>
  <c r="AL28" i="5"/>
  <c r="AM28" i="5" s="1"/>
  <c r="AL29" i="5"/>
  <c r="AM29" i="5" s="1"/>
  <c r="AL30" i="5"/>
  <c r="AM30" i="5" s="1"/>
  <c r="AL31" i="5"/>
  <c r="AM31" i="5" s="1"/>
  <c r="AL32" i="5"/>
  <c r="AM32" i="5" s="1"/>
  <c r="AL33" i="5"/>
  <c r="AM33" i="5" s="1"/>
  <c r="AL34" i="5"/>
  <c r="AM34" i="5" s="1"/>
  <c r="AL35" i="5"/>
  <c r="AM35" i="5" s="1"/>
  <c r="AL36" i="5"/>
  <c r="AM36" i="5" s="1"/>
  <c r="AL37" i="5"/>
  <c r="AM37" i="5" s="1"/>
  <c r="AL38" i="5"/>
  <c r="AM38" i="5" s="1"/>
  <c r="AL39" i="5"/>
  <c r="AM39" i="5" s="1"/>
  <c r="AL40" i="5"/>
  <c r="AM40" i="5" s="1"/>
  <c r="AL41" i="5"/>
  <c r="AM41" i="5" s="1"/>
  <c r="AL42" i="5"/>
  <c r="AM42" i="5" s="1"/>
  <c r="AL43" i="5"/>
  <c r="AM43" i="5"/>
  <c r="AL44" i="5"/>
  <c r="AM44" i="5" s="1"/>
  <c r="AL45" i="5"/>
  <c r="AM45" i="5" s="1"/>
  <c r="AL46" i="5"/>
  <c r="AM46" i="5" s="1"/>
  <c r="AL47" i="5"/>
  <c r="AM47" i="5"/>
  <c r="AL48" i="5"/>
  <c r="AM48" i="5" s="1"/>
  <c r="AL49" i="5"/>
  <c r="AM49" i="5" s="1"/>
  <c r="AL50" i="5"/>
  <c r="AM50" i="5" s="1"/>
  <c r="AL51" i="5"/>
  <c r="AM51" i="5" s="1"/>
  <c r="AL52" i="5"/>
  <c r="AM52" i="5" s="1"/>
  <c r="AL53" i="5"/>
  <c r="AM53" i="5" s="1"/>
  <c r="AL54" i="5"/>
  <c r="AM54" i="5" s="1"/>
  <c r="AL55" i="5"/>
  <c r="AM55" i="5"/>
  <c r="AL56" i="5"/>
  <c r="AM56" i="5" s="1"/>
  <c r="AL57" i="5"/>
  <c r="AM57" i="5" s="1"/>
  <c r="AL58" i="5"/>
  <c r="AM58" i="5" s="1"/>
  <c r="AL59" i="5"/>
  <c r="AM59" i="5" s="1"/>
  <c r="AL60" i="5"/>
  <c r="AM60" i="5" s="1"/>
  <c r="AL61" i="5"/>
  <c r="AM61" i="5" s="1"/>
  <c r="AL62" i="5"/>
  <c r="AM62" i="5" s="1"/>
  <c r="AL63" i="5"/>
  <c r="AM63" i="5"/>
  <c r="AL64" i="5"/>
  <c r="AM64" i="5" s="1"/>
  <c r="AL65" i="5"/>
  <c r="AM65" i="5" s="1"/>
  <c r="AL66" i="5"/>
  <c r="AM66" i="5" s="1"/>
  <c r="AL67" i="5"/>
  <c r="AM67" i="5" s="1"/>
  <c r="AL68" i="5"/>
  <c r="AM68" i="5" s="1"/>
  <c r="AL69" i="5"/>
  <c r="AM69" i="5" s="1"/>
  <c r="AL70" i="5"/>
  <c r="AM70" i="5" s="1"/>
  <c r="AL71" i="5"/>
  <c r="AM71" i="5" s="1"/>
  <c r="AL72" i="5"/>
  <c r="AM72" i="5" s="1"/>
  <c r="AL73" i="5"/>
  <c r="AM73" i="5" s="1"/>
  <c r="AL74" i="5"/>
  <c r="AM74" i="5" s="1"/>
  <c r="AL75" i="5"/>
  <c r="AM75" i="5"/>
  <c r="AL76" i="5"/>
  <c r="AM76" i="5" s="1"/>
  <c r="AL77" i="5"/>
  <c r="AM77" i="5" s="1"/>
  <c r="AL78" i="5"/>
  <c r="AM78" i="5" s="1"/>
  <c r="AL79" i="5"/>
  <c r="AM79" i="5"/>
  <c r="AL80" i="5"/>
  <c r="AM80" i="5" s="1"/>
  <c r="AL81" i="5"/>
  <c r="AM81" i="5" s="1"/>
  <c r="AL82" i="5"/>
  <c r="AM82" i="5" s="1"/>
  <c r="AL83" i="5"/>
  <c r="AM83" i="5" s="1"/>
  <c r="AL84" i="5"/>
  <c r="AM84" i="5" s="1"/>
  <c r="AL85" i="5"/>
  <c r="AM85" i="5" s="1"/>
  <c r="AL86" i="5"/>
  <c r="AM86" i="5" s="1"/>
  <c r="AL87" i="5"/>
  <c r="AM87" i="5"/>
  <c r="AL88" i="5"/>
  <c r="AM88" i="5" s="1"/>
  <c r="AL89" i="5"/>
  <c r="AM89" i="5" s="1"/>
  <c r="AL90" i="5"/>
  <c r="AM90" i="5" s="1"/>
  <c r="AL91" i="5"/>
  <c r="AM91" i="5" s="1"/>
  <c r="AL92" i="5"/>
  <c r="AM92" i="5" s="1"/>
  <c r="AL93" i="5"/>
  <c r="AM93" i="5" s="1"/>
  <c r="AL94" i="5"/>
  <c r="AM94" i="5" s="1"/>
  <c r="AL95" i="5"/>
  <c r="AM95" i="5" s="1"/>
  <c r="AL96" i="5"/>
  <c r="AM96" i="5" s="1"/>
  <c r="AL97" i="5"/>
  <c r="AM97" i="5" s="1"/>
  <c r="AL98" i="5"/>
  <c r="AM98" i="5" s="1"/>
  <c r="AL99" i="5"/>
  <c r="AM99" i="5" s="1"/>
  <c r="AL100" i="5"/>
  <c r="AM100" i="5" s="1"/>
  <c r="AL101" i="5"/>
  <c r="AM101" i="5" s="1"/>
  <c r="AL102" i="5"/>
  <c r="AM102" i="5" s="1"/>
  <c r="AL103" i="5"/>
  <c r="AM103" i="5" s="1"/>
  <c r="AL104" i="5"/>
  <c r="AM104" i="5" s="1"/>
  <c r="AL105" i="5"/>
  <c r="AM105" i="5" s="1"/>
  <c r="AL106" i="5"/>
  <c r="AM106" i="5" s="1"/>
  <c r="AL107" i="5"/>
  <c r="AM107" i="5"/>
  <c r="AL108" i="5"/>
  <c r="AM108" i="5" s="1"/>
  <c r="AL109" i="5"/>
  <c r="AM109" i="5" s="1"/>
  <c r="AL110" i="5"/>
  <c r="AM110" i="5" s="1"/>
  <c r="AL111" i="5"/>
  <c r="AM111" i="5" s="1"/>
  <c r="AL112" i="5"/>
  <c r="AM112" i="5" s="1"/>
  <c r="AL113" i="5"/>
  <c r="AM113" i="5" s="1"/>
  <c r="AL114" i="5"/>
  <c r="AM114" i="5" s="1"/>
  <c r="AL115" i="5"/>
  <c r="AM115" i="5" s="1"/>
  <c r="AL116" i="5"/>
  <c r="AM116" i="5" s="1"/>
  <c r="AL117" i="5"/>
  <c r="AM117" i="5" s="1"/>
  <c r="AL118" i="5"/>
  <c r="AM118" i="5" s="1"/>
  <c r="AL119" i="5"/>
  <c r="AM119" i="5"/>
  <c r="AL120" i="5"/>
  <c r="AM120" i="5" s="1"/>
  <c r="AL121" i="5"/>
  <c r="AM121" i="5" s="1"/>
  <c r="AL122" i="5"/>
  <c r="AM122" i="5" s="1"/>
  <c r="AL123" i="5"/>
  <c r="AM123" i="5" s="1"/>
  <c r="AL124" i="5"/>
  <c r="AM124" i="5" s="1"/>
  <c r="AL125" i="5"/>
  <c r="AM125" i="5" s="1"/>
  <c r="AL126" i="5"/>
  <c r="AM126" i="5" s="1"/>
  <c r="AL127" i="5"/>
  <c r="AM127" i="5"/>
  <c r="AL128" i="5"/>
  <c r="AM128" i="5" s="1"/>
  <c r="AL129" i="5"/>
  <c r="AM129" i="5" s="1"/>
  <c r="AL130" i="5"/>
  <c r="AM130" i="5" s="1"/>
  <c r="AL131" i="5"/>
  <c r="AM131" i="5" s="1"/>
  <c r="AL132" i="5"/>
  <c r="AM132" i="5" s="1"/>
  <c r="AL133" i="5"/>
  <c r="AM133" i="5" s="1"/>
  <c r="AL134" i="5"/>
  <c r="AM134" i="5" s="1"/>
  <c r="AL135" i="5"/>
  <c r="AM135" i="5"/>
  <c r="AL136" i="5"/>
  <c r="AM136" i="5" s="1"/>
  <c r="AL137" i="5"/>
  <c r="AM137" i="5" s="1"/>
  <c r="AL138" i="5"/>
  <c r="AM138" i="5" s="1"/>
  <c r="AL139" i="5"/>
  <c r="AM139" i="5"/>
  <c r="AL140" i="5"/>
  <c r="AM140" i="5" s="1"/>
  <c r="AL141" i="5"/>
  <c r="AM141" i="5" s="1"/>
  <c r="AL142" i="5"/>
  <c r="AM142" i="5" s="1"/>
  <c r="AL143" i="5"/>
  <c r="AM143" i="5" s="1"/>
  <c r="AL144" i="5"/>
  <c r="AM144" i="5" s="1"/>
  <c r="AL145" i="5"/>
  <c r="AM145" i="5" s="1"/>
  <c r="AL146" i="5"/>
  <c r="AM146" i="5" s="1"/>
  <c r="AL147" i="5"/>
  <c r="AM147" i="5" s="1"/>
  <c r="AL148" i="5"/>
  <c r="AM148" i="5" s="1"/>
  <c r="AL149" i="5"/>
  <c r="AM149" i="5" s="1"/>
  <c r="AL150" i="5"/>
  <c r="AM150" i="5" s="1"/>
  <c r="AL151" i="5"/>
  <c r="AM151" i="5"/>
  <c r="AL152" i="5"/>
  <c r="AM152" i="5" s="1"/>
  <c r="AL153" i="5"/>
  <c r="AM153" i="5" s="1"/>
  <c r="AL154" i="5"/>
  <c r="AM154" i="5" s="1"/>
  <c r="AL155" i="5"/>
  <c r="AM155" i="5" s="1"/>
  <c r="AL156" i="5"/>
  <c r="AM156" i="5" s="1"/>
  <c r="AL157" i="5"/>
  <c r="AM157" i="5" s="1"/>
  <c r="AL158" i="5"/>
  <c r="AM158" i="5" s="1"/>
  <c r="AL159" i="5"/>
  <c r="AM159" i="5"/>
  <c r="AL160" i="5"/>
  <c r="AM160" i="5" s="1"/>
  <c r="AL161" i="5"/>
  <c r="AM161" i="5" s="1"/>
  <c r="AL162" i="5"/>
  <c r="AM162" i="5" s="1"/>
  <c r="AL163" i="5"/>
  <c r="AM163" i="5" s="1"/>
  <c r="AL164" i="5"/>
  <c r="AM164" i="5" s="1"/>
  <c r="AL165" i="5"/>
  <c r="AM165" i="5" s="1"/>
  <c r="AL166" i="5"/>
  <c r="AM166" i="5" s="1"/>
  <c r="AL167" i="5"/>
  <c r="AM167" i="5"/>
  <c r="AL168" i="5"/>
  <c r="AM168" i="5" s="1"/>
  <c r="AL169" i="5"/>
  <c r="AM169" i="5" s="1"/>
  <c r="AL170" i="5"/>
  <c r="AM170" i="5" s="1"/>
  <c r="AL171" i="5"/>
  <c r="AM171" i="5"/>
  <c r="AL172" i="5"/>
  <c r="AM172" i="5" s="1"/>
  <c r="AL173" i="5"/>
  <c r="AM173" i="5" s="1"/>
  <c r="AL174" i="5"/>
  <c r="AM174" i="5" s="1"/>
  <c r="AL175" i="5"/>
  <c r="AM175" i="5" s="1"/>
  <c r="AL176" i="5"/>
  <c r="AM176" i="5" s="1"/>
  <c r="AL177" i="5"/>
  <c r="AM177" i="5" s="1"/>
  <c r="AL178" i="5"/>
  <c r="AM178" i="5" s="1"/>
  <c r="AL179" i="5"/>
  <c r="AM179" i="5" s="1"/>
  <c r="AL180" i="5"/>
  <c r="AM180" i="5" s="1"/>
  <c r="AL181" i="5"/>
  <c r="AM181" i="5" s="1"/>
  <c r="AL182" i="5"/>
  <c r="AM182" i="5" s="1"/>
  <c r="AL183" i="5"/>
  <c r="AM183" i="5"/>
  <c r="AL184" i="5"/>
  <c r="AM184" i="5" s="1"/>
  <c r="AL185" i="5"/>
  <c r="AM185" i="5" s="1"/>
  <c r="AL186" i="5"/>
  <c r="AM186" i="5" s="1"/>
  <c r="AL187" i="5"/>
  <c r="AM187" i="5" s="1"/>
  <c r="AL188" i="5"/>
  <c r="AM188" i="5" s="1"/>
  <c r="AL189" i="5"/>
  <c r="AM189" i="5" s="1"/>
  <c r="AL190" i="5"/>
  <c r="AM190" i="5" s="1"/>
  <c r="AL191" i="5"/>
  <c r="AM191" i="5"/>
  <c r="AL192" i="5"/>
  <c r="AM192" i="5" s="1"/>
  <c r="AL193" i="5"/>
  <c r="AM193" i="5" s="1"/>
  <c r="AL194" i="5"/>
  <c r="AM194" i="5" s="1"/>
  <c r="AL195" i="5"/>
  <c r="AM195" i="5" s="1"/>
  <c r="AL196" i="5"/>
  <c r="AM196" i="5" s="1"/>
  <c r="AL197" i="5"/>
  <c r="AM197" i="5" s="1"/>
  <c r="AL198" i="5"/>
  <c r="AM198" i="5" s="1"/>
  <c r="AL199" i="5"/>
  <c r="AM199" i="5"/>
  <c r="AL200" i="5"/>
  <c r="AM200" i="5" s="1"/>
  <c r="AL201" i="5"/>
  <c r="AM201" i="5" s="1"/>
  <c r="AL202" i="5"/>
  <c r="AM202" i="5" s="1"/>
  <c r="AL203" i="5"/>
  <c r="AM203" i="5"/>
  <c r="AL204" i="5"/>
  <c r="AM204" i="5" s="1"/>
  <c r="AL205" i="5"/>
  <c r="AM205" i="5" s="1"/>
  <c r="AL206" i="5"/>
  <c r="AM206" i="5" s="1"/>
  <c r="AL207" i="5"/>
  <c r="AM207" i="5" s="1"/>
  <c r="AL208" i="5"/>
  <c r="AM208" i="5" s="1"/>
  <c r="AL209" i="5"/>
  <c r="AM209" i="5" s="1"/>
  <c r="AL210" i="5"/>
  <c r="AM210" i="5" s="1"/>
  <c r="AL211" i="5"/>
  <c r="AM211" i="5" s="1"/>
  <c r="AL212" i="5"/>
  <c r="AM212" i="5" s="1"/>
  <c r="AL213" i="5"/>
  <c r="AM213" i="5" s="1"/>
  <c r="AL214" i="5"/>
  <c r="AM214" i="5" s="1"/>
  <c r="AL215" i="5"/>
  <c r="AM215" i="5"/>
  <c r="AL216" i="5"/>
  <c r="AM216" i="5" s="1"/>
  <c r="AL217" i="5"/>
  <c r="AM217" i="5" s="1"/>
  <c r="AL218" i="5"/>
  <c r="AM218" i="5" s="1"/>
  <c r="AL219" i="5"/>
  <c r="AM219" i="5" s="1"/>
  <c r="AL220" i="5"/>
  <c r="AM220" i="5" s="1"/>
  <c r="AL221" i="5"/>
  <c r="AM221" i="5" s="1"/>
  <c r="AL222" i="5"/>
  <c r="AM222" i="5" s="1"/>
  <c r="AL223" i="5"/>
  <c r="AM223" i="5"/>
  <c r="AL224" i="5"/>
  <c r="AM224" i="5" s="1"/>
  <c r="AL225" i="5"/>
  <c r="AM225" i="5" s="1"/>
  <c r="AL226" i="5"/>
  <c r="AM226" i="5" s="1"/>
  <c r="AL227" i="5"/>
  <c r="AM227" i="5" s="1"/>
  <c r="AL228" i="5"/>
  <c r="AM228" i="5" s="1"/>
  <c r="AL229" i="5"/>
  <c r="AM229" i="5" s="1"/>
  <c r="AL230" i="5"/>
  <c r="AM230" i="5" s="1"/>
  <c r="AL231" i="5"/>
  <c r="AM231" i="5"/>
  <c r="AL232" i="5"/>
  <c r="AM232" i="5" s="1"/>
  <c r="AL233" i="5"/>
  <c r="AM233" i="5" s="1"/>
  <c r="AL234" i="5"/>
  <c r="AM234" i="5" s="1"/>
  <c r="AL235" i="5"/>
  <c r="AM235" i="5"/>
  <c r="AL236" i="5"/>
  <c r="AM236" i="5" s="1"/>
  <c r="AL237" i="5"/>
  <c r="AM237" i="5" s="1"/>
  <c r="AL238" i="5"/>
  <c r="AM238" i="5" s="1"/>
  <c r="AL239" i="5"/>
  <c r="AM239" i="5" s="1"/>
  <c r="AL240" i="5"/>
  <c r="AM240" i="5" s="1"/>
  <c r="AL241" i="5"/>
  <c r="AM241" i="5" s="1"/>
  <c r="AL242" i="5"/>
  <c r="AM242" i="5" s="1"/>
  <c r="AL243" i="5"/>
  <c r="AM243" i="5" s="1"/>
  <c r="AL244" i="5"/>
  <c r="AM244" i="5" s="1"/>
  <c r="AL245" i="5"/>
  <c r="AM245" i="5" s="1"/>
  <c r="AL246" i="5"/>
  <c r="AM246" i="5" s="1"/>
  <c r="AL247" i="5"/>
  <c r="AM247" i="5"/>
  <c r="AL248" i="5"/>
  <c r="AM248" i="5" s="1"/>
  <c r="AL249" i="5"/>
  <c r="AM249" i="5" s="1"/>
  <c r="AL250" i="5"/>
  <c r="AM250" i="5" s="1"/>
  <c r="AL251" i="5"/>
  <c r="AM251" i="5" s="1"/>
  <c r="AL252" i="5"/>
  <c r="AM252" i="5" s="1"/>
  <c r="AL253" i="5"/>
  <c r="AM253" i="5" s="1"/>
  <c r="AL254" i="5"/>
  <c r="AM254" i="5" s="1"/>
  <c r="AL255" i="5"/>
  <c r="AM255" i="5"/>
  <c r="AL256" i="5"/>
  <c r="AM256" i="5" s="1"/>
  <c r="AL257" i="5"/>
  <c r="AM257" i="5" s="1"/>
  <c r="AL258" i="5"/>
  <c r="AM258" i="5" s="1"/>
  <c r="AL259" i="5"/>
  <c r="AM259" i="5" s="1"/>
  <c r="AL260" i="5"/>
  <c r="AM260" i="5" s="1"/>
  <c r="AL261" i="5"/>
  <c r="AM261" i="5" s="1"/>
  <c r="AL262" i="5"/>
  <c r="AM262" i="5" s="1"/>
  <c r="AL263" i="5"/>
  <c r="AM263" i="5"/>
  <c r="AL264" i="5"/>
  <c r="AM264" i="5" s="1"/>
  <c r="AL265" i="5"/>
  <c r="AM265" i="5" s="1"/>
  <c r="AL266" i="5"/>
  <c r="AM266" i="5" s="1"/>
  <c r="AL267" i="5"/>
  <c r="AM267" i="5"/>
  <c r="AL268" i="5"/>
  <c r="AM268" i="5" s="1"/>
  <c r="AL269" i="5"/>
  <c r="AM269" i="5" s="1"/>
  <c r="AL270" i="5"/>
  <c r="AM270" i="5" s="1"/>
  <c r="AL271" i="5"/>
  <c r="AM271" i="5" s="1"/>
  <c r="AL272" i="5"/>
  <c r="AM272" i="5" s="1"/>
  <c r="AL273" i="5"/>
  <c r="AM273" i="5" s="1"/>
  <c r="AL274" i="5"/>
  <c r="AM274" i="5" s="1"/>
  <c r="AL275" i="5"/>
  <c r="AM275" i="5" s="1"/>
  <c r="AL276" i="5"/>
  <c r="AM276" i="5" s="1"/>
  <c r="AL277" i="5"/>
  <c r="AM277" i="5" s="1"/>
  <c r="AL278" i="5"/>
  <c r="AM278" i="5" s="1"/>
  <c r="AL279" i="5"/>
  <c r="AM279" i="5"/>
  <c r="AL280" i="5"/>
  <c r="AM280" i="5" s="1"/>
  <c r="AL281" i="5"/>
  <c r="AM281" i="5" s="1"/>
  <c r="AL282" i="5"/>
  <c r="AM282" i="5" s="1"/>
  <c r="AL283" i="5"/>
  <c r="AM283" i="5" s="1"/>
  <c r="AL284" i="5"/>
  <c r="AM284" i="5" s="1"/>
  <c r="AL285" i="5"/>
  <c r="AM285" i="5" s="1"/>
  <c r="AL286" i="5"/>
  <c r="AM286" i="5" s="1"/>
  <c r="AL287" i="5"/>
  <c r="AM287" i="5" s="1"/>
  <c r="AL288" i="5"/>
  <c r="AM288" i="5" s="1"/>
  <c r="AL289" i="5"/>
  <c r="AM289" i="5" s="1"/>
  <c r="AL290" i="5"/>
  <c r="AM290" i="5" s="1"/>
  <c r="AL291" i="5"/>
  <c r="AM291" i="5" s="1"/>
  <c r="AL292" i="5"/>
  <c r="AM292" i="5" s="1"/>
  <c r="AL293" i="5"/>
  <c r="AM293" i="5" s="1"/>
  <c r="AL294" i="5"/>
  <c r="AM294" i="5" s="1"/>
  <c r="AL295" i="5"/>
  <c r="AM295" i="5"/>
  <c r="AL296" i="5"/>
  <c r="AM296" i="5" s="1"/>
  <c r="AL297" i="5"/>
  <c r="AM297" i="5" s="1"/>
  <c r="AL298" i="5"/>
  <c r="AM298" i="5" s="1"/>
  <c r="AL299" i="5"/>
  <c r="AM299" i="5"/>
  <c r="AL300" i="5"/>
  <c r="AM300" i="5" s="1"/>
  <c r="AL301" i="5"/>
  <c r="AM301" i="5" s="1"/>
  <c r="AL302" i="5"/>
  <c r="AM302" i="5" s="1"/>
  <c r="AL303" i="5"/>
  <c r="AM303" i="5" s="1"/>
  <c r="AL304" i="5"/>
  <c r="AM304" i="5" s="1"/>
  <c r="AL305" i="5"/>
  <c r="AM305" i="5" s="1"/>
  <c r="AL306" i="5"/>
  <c r="AM306" i="5" s="1"/>
  <c r="AL307" i="5"/>
  <c r="AM307" i="5" s="1"/>
  <c r="AL308" i="5"/>
  <c r="AM308" i="5" s="1"/>
  <c r="AL309" i="5"/>
  <c r="AM309" i="5" s="1"/>
  <c r="AL310" i="5"/>
  <c r="AM310" i="5" s="1"/>
  <c r="AL311" i="5"/>
  <c r="AM311" i="5"/>
  <c r="AL312" i="5"/>
  <c r="AM312" i="5" s="1"/>
  <c r="AL313" i="5"/>
  <c r="AM313" i="5" s="1"/>
  <c r="AL314" i="5"/>
  <c r="AM314" i="5" s="1"/>
  <c r="AL315" i="5"/>
  <c r="AM315" i="5" s="1"/>
  <c r="AL316" i="5"/>
  <c r="AM316" i="5" s="1"/>
  <c r="AL317" i="5"/>
  <c r="AM317" i="5" s="1"/>
  <c r="AL318" i="5"/>
  <c r="AM318" i="5" s="1"/>
  <c r="AL319" i="5"/>
  <c r="AM319" i="5"/>
  <c r="AL320" i="5"/>
  <c r="AM320" i="5" s="1"/>
  <c r="AL321" i="5"/>
  <c r="AM321" i="5" s="1"/>
  <c r="AL322" i="5"/>
  <c r="AM322" i="5" s="1"/>
  <c r="AL323" i="5"/>
  <c r="AM323" i="5" s="1"/>
  <c r="AL324" i="5"/>
  <c r="AM324" i="5"/>
  <c r="AL325" i="5"/>
  <c r="AM325" i="5" s="1"/>
  <c r="AL326" i="5"/>
  <c r="AM326" i="5" s="1"/>
  <c r="AL327" i="5"/>
  <c r="AM327" i="5" s="1"/>
  <c r="AL328" i="5"/>
  <c r="AM328" i="5"/>
  <c r="AL329" i="5"/>
  <c r="AM329" i="5" s="1"/>
  <c r="AL330" i="5"/>
  <c r="AM330" i="5" s="1"/>
  <c r="AL331" i="5"/>
  <c r="AM331" i="5" s="1"/>
  <c r="AL332" i="5"/>
  <c r="AM332" i="5"/>
  <c r="AL333" i="5"/>
  <c r="AM333" i="5" s="1"/>
  <c r="AL334" i="5"/>
  <c r="AM334" i="5" s="1"/>
  <c r="AL335" i="5"/>
  <c r="AM335" i="5" s="1"/>
  <c r="AL336" i="5"/>
  <c r="AM336" i="5"/>
  <c r="AL337" i="5"/>
  <c r="AM337" i="5" s="1"/>
  <c r="AL338" i="5"/>
  <c r="AM338" i="5" s="1"/>
  <c r="AL339" i="5"/>
  <c r="AM339" i="5" s="1"/>
  <c r="AL340" i="5"/>
  <c r="AM340" i="5"/>
  <c r="AL341" i="5"/>
  <c r="AM341" i="5" s="1"/>
  <c r="AL342" i="5"/>
  <c r="AM342" i="5" s="1"/>
  <c r="AL343" i="5"/>
  <c r="AM343" i="5" s="1"/>
  <c r="AL344" i="5"/>
  <c r="AM344" i="5"/>
  <c r="AL345" i="5"/>
  <c r="AM345" i="5" s="1"/>
  <c r="AL346" i="5"/>
  <c r="AM346" i="5" s="1"/>
  <c r="AL347" i="5"/>
  <c r="AM347" i="5" s="1"/>
  <c r="AL348" i="5"/>
  <c r="AM348" i="5"/>
  <c r="AL349" i="5"/>
  <c r="AM349" i="5" s="1"/>
  <c r="AL350" i="5"/>
  <c r="AM350" i="5" s="1"/>
  <c r="AL351" i="5"/>
  <c r="AM351" i="5" s="1"/>
  <c r="AL352" i="5"/>
  <c r="AM352" i="5"/>
  <c r="AL353" i="5"/>
  <c r="AM353" i="5" s="1"/>
  <c r="AL354" i="5"/>
  <c r="AM354" i="5" s="1"/>
  <c r="AL355" i="5"/>
  <c r="AM355" i="5" s="1"/>
  <c r="AL356" i="5"/>
  <c r="AM356" i="5"/>
  <c r="AL357" i="5"/>
  <c r="AM357" i="5" s="1"/>
  <c r="AL358" i="5"/>
  <c r="AM358" i="5" s="1"/>
  <c r="AL359" i="5"/>
  <c r="AM359" i="5" s="1"/>
  <c r="AL360" i="5"/>
  <c r="AM360" i="5"/>
  <c r="AL361" i="5"/>
  <c r="AM361" i="5" s="1"/>
  <c r="AL362" i="5"/>
  <c r="AM362" i="5" s="1"/>
  <c r="AL363" i="5"/>
  <c r="AM363" i="5" s="1"/>
  <c r="AL364" i="5"/>
  <c r="AM364" i="5"/>
  <c r="AL365" i="5"/>
  <c r="AM365" i="5" s="1"/>
  <c r="AL366" i="5"/>
  <c r="AM366" i="5" s="1"/>
  <c r="AL367" i="5"/>
  <c r="AM367" i="5" s="1"/>
  <c r="AL368" i="5"/>
  <c r="AM368" i="5"/>
  <c r="AL369" i="5"/>
  <c r="AM369" i="5" s="1"/>
  <c r="AL370" i="5"/>
  <c r="AM370" i="5" s="1"/>
  <c r="AL371" i="5"/>
  <c r="AM371" i="5" s="1"/>
  <c r="AL372" i="5"/>
  <c r="AM372" i="5"/>
  <c r="AL373" i="5"/>
  <c r="AM373" i="5" s="1"/>
  <c r="AL374" i="5"/>
  <c r="AM374" i="5" s="1"/>
  <c r="AL375" i="5"/>
  <c r="AM375" i="5" s="1"/>
  <c r="AL376" i="5"/>
  <c r="AM376" i="5"/>
  <c r="AL377" i="5"/>
  <c r="AM377" i="5" s="1"/>
  <c r="AL378" i="5"/>
  <c r="AM378" i="5" s="1"/>
  <c r="AL379" i="5"/>
  <c r="AM379" i="5" s="1"/>
  <c r="AL380" i="5"/>
  <c r="AM380" i="5"/>
  <c r="AL381" i="5"/>
  <c r="AM381" i="5" s="1"/>
  <c r="AL382" i="5"/>
  <c r="AM382" i="5" s="1"/>
  <c r="AL383" i="5"/>
  <c r="AM383" i="5" s="1"/>
  <c r="AL384" i="5"/>
  <c r="AM384" i="5"/>
  <c r="AL385" i="5"/>
  <c r="AM385" i="5" s="1"/>
  <c r="AL386" i="5"/>
  <c r="AM386" i="5" s="1"/>
  <c r="AL387" i="5"/>
  <c r="AM387" i="5" s="1"/>
  <c r="AL388" i="5"/>
  <c r="AM388" i="5"/>
  <c r="AL389" i="5"/>
  <c r="AM389" i="5" s="1"/>
  <c r="AL390" i="5"/>
  <c r="AM390" i="5" s="1"/>
  <c r="AL391" i="5"/>
  <c r="AM391" i="5" s="1"/>
  <c r="AL392" i="5"/>
  <c r="AM392" i="5"/>
  <c r="AL393" i="5"/>
  <c r="AM393" i="5" s="1"/>
  <c r="AL394" i="5"/>
  <c r="AM394" i="5" s="1"/>
  <c r="AL395" i="5"/>
  <c r="AM395" i="5" s="1"/>
  <c r="AL396" i="5"/>
  <c r="AM396" i="5"/>
  <c r="AL397" i="5"/>
  <c r="AM397" i="5" s="1"/>
  <c r="AL398" i="5"/>
  <c r="AM398" i="5" s="1"/>
  <c r="AL399" i="5"/>
  <c r="AM399" i="5" s="1"/>
  <c r="AL400" i="5"/>
  <c r="AM400" i="5"/>
  <c r="AL401" i="5"/>
  <c r="AM401" i="5" s="1"/>
  <c r="AL402" i="5"/>
  <c r="AM402" i="5" s="1"/>
  <c r="AL403" i="5"/>
  <c r="AM403" i="5" s="1"/>
  <c r="AL404" i="5"/>
  <c r="AM404" i="5"/>
  <c r="AL405" i="5"/>
  <c r="AM405" i="5" s="1"/>
  <c r="AL406" i="5"/>
  <c r="AM406" i="5" s="1"/>
  <c r="AL407" i="5"/>
  <c r="AM407" i="5" s="1"/>
  <c r="AL408" i="5"/>
  <c r="AM408" i="5"/>
  <c r="AL409" i="5"/>
  <c r="AM409" i="5" s="1"/>
  <c r="AL410" i="5"/>
  <c r="AM410" i="5" s="1"/>
  <c r="AL411" i="5"/>
  <c r="AM411" i="5" s="1"/>
  <c r="AL412" i="5"/>
  <c r="AM412" i="5"/>
  <c r="AL413" i="5"/>
  <c r="AM413" i="5" s="1"/>
  <c r="AL414" i="5"/>
  <c r="AM414" i="5" s="1"/>
  <c r="AL415" i="5"/>
  <c r="AM415" i="5" s="1"/>
  <c r="AL416" i="5"/>
  <c r="AM416" i="5"/>
  <c r="AL417" i="5"/>
  <c r="AM417" i="5" s="1"/>
  <c r="AL418" i="5"/>
  <c r="AM418" i="5" s="1"/>
  <c r="AL419" i="5"/>
  <c r="AM419" i="5" s="1"/>
  <c r="AL420" i="5"/>
  <c r="AM420" i="5"/>
  <c r="AL421" i="5"/>
  <c r="AM421" i="5" s="1"/>
  <c r="AL422" i="5"/>
  <c r="AM422" i="5" s="1"/>
  <c r="AL423" i="5"/>
  <c r="AM423" i="5" s="1"/>
  <c r="AL424" i="5"/>
  <c r="AM424" i="5"/>
  <c r="AL425" i="5"/>
  <c r="AM425" i="5" s="1"/>
  <c r="AL426" i="5"/>
  <c r="AM426" i="5" s="1"/>
  <c r="AL427" i="5"/>
  <c r="AM427" i="5" s="1"/>
  <c r="AL428" i="5"/>
  <c r="AM428" i="5"/>
  <c r="AL429" i="5"/>
  <c r="AM429" i="5" s="1"/>
  <c r="AL430" i="5"/>
  <c r="AM430" i="5" s="1"/>
  <c r="AL431" i="5"/>
  <c r="AM431" i="5" s="1"/>
  <c r="AL432" i="5"/>
  <c r="AM432" i="5"/>
  <c r="AL433" i="5"/>
  <c r="AM433" i="5" s="1"/>
  <c r="AL434" i="5"/>
  <c r="AM434" i="5" s="1"/>
  <c r="AL435" i="5"/>
  <c r="AM435" i="5" s="1"/>
  <c r="AL436" i="5"/>
  <c r="AM436" i="5"/>
  <c r="AL437" i="5"/>
  <c r="AM437" i="5" s="1"/>
  <c r="AL438" i="5"/>
  <c r="AM438" i="5" s="1"/>
  <c r="AL439" i="5"/>
  <c r="AM439" i="5" s="1"/>
  <c r="AL440" i="5"/>
  <c r="AM440" i="5"/>
  <c r="AL441" i="5"/>
  <c r="AM441" i="5" s="1"/>
  <c r="AL442" i="5"/>
  <c r="AM442" i="5" s="1"/>
  <c r="AL443" i="5"/>
  <c r="AM443" i="5" s="1"/>
  <c r="AL444" i="5"/>
  <c r="AM444" i="5"/>
  <c r="AL445" i="5"/>
  <c r="AM445" i="5" s="1"/>
  <c r="AL446" i="5"/>
  <c r="AM446" i="5" s="1"/>
  <c r="AL447" i="5"/>
  <c r="AM447" i="5" s="1"/>
  <c r="AL448" i="5"/>
  <c r="AM448" i="5"/>
  <c r="AL449" i="5"/>
  <c r="AM449" i="5" s="1"/>
  <c r="AL450" i="5"/>
  <c r="AM450" i="5" s="1"/>
  <c r="AL451" i="5"/>
  <c r="AM451" i="5" s="1"/>
  <c r="AL452" i="5"/>
  <c r="AM452" i="5"/>
  <c r="AL453" i="5"/>
  <c r="AM453" i="5" s="1"/>
  <c r="AL454" i="5"/>
  <c r="AM454" i="5" s="1"/>
  <c r="AL455" i="5"/>
  <c r="AM455" i="5" s="1"/>
  <c r="AL456" i="5"/>
  <c r="AM456" i="5"/>
  <c r="AL457" i="5"/>
  <c r="AM457" i="5" s="1"/>
  <c r="AL458" i="5"/>
  <c r="AM458" i="5" s="1"/>
  <c r="AL459" i="5"/>
  <c r="AM459" i="5" s="1"/>
  <c r="AL460" i="5"/>
  <c r="AM460" i="5"/>
  <c r="AL461" i="5"/>
  <c r="AM461" i="5" s="1"/>
  <c r="AL462" i="5"/>
  <c r="AM462" i="5" s="1"/>
  <c r="AL463" i="5"/>
  <c r="AM463" i="5" s="1"/>
  <c r="AL464" i="5"/>
  <c r="AM464" i="5"/>
  <c r="AL465" i="5"/>
  <c r="AM465" i="5" s="1"/>
  <c r="AL466" i="5"/>
  <c r="AM466" i="5" s="1"/>
  <c r="AL467" i="5"/>
  <c r="AM467" i="5" s="1"/>
  <c r="AL468" i="5"/>
  <c r="AM468" i="5"/>
  <c r="AL469" i="5"/>
  <c r="AM469" i="5" s="1"/>
  <c r="AL470" i="5"/>
  <c r="AM470" i="5" s="1"/>
  <c r="AL471" i="5"/>
  <c r="AM471" i="5" s="1"/>
  <c r="AL472" i="5"/>
  <c r="AM472" i="5"/>
  <c r="AL473" i="5"/>
  <c r="AM473" i="5" s="1"/>
  <c r="AL474" i="5"/>
  <c r="AM474" i="5" s="1"/>
  <c r="AL475" i="5"/>
  <c r="AM475" i="5" s="1"/>
  <c r="AL476" i="5"/>
  <c r="AM476" i="5"/>
  <c r="AL477" i="5"/>
  <c r="AM477" i="5" s="1"/>
  <c r="AL478" i="5"/>
  <c r="AM478" i="5" s="1"/>
  <c r="AL479" i="5"/>
  <c r="AM479" i="5" s="1"/>
  <c r="AL480" i="5"/>
  <c r="AM480" i="5"/>
  <c r="AL481" i="5"/>
  <c r="AM481" i="5" s="1"/>
  <c r="AL482" i="5"/>
  <c r="AM482" i="5" s="1"/>
  <c r="AL483" i="5"/>
  <c r="AM483" i="5" s="1"/>
  <c r="AL484" i="5"/>
  <c r="AM484" i="5"/>
  <c r="AL485" i="5"/>
  <c r="AM485" i="5" s="1"/>
  <c r="AL486" i="5"/>
  <c r="AM486" i="5" s="1"/>
  <c r="AL487" i="5"/>
  <c r="AM487" i="5" s="1"/>
  <c r="AL488" i="5"/>
  <c r="AM488" i="5"/>
  <c r="AL489" i="5"/>
  <c r="AM489" i="5" s="1"/>
  <c r="AL490" i="5"/>
  <c r="AM490" i="5" s="1"/>
  <c r="AL491" i="5"/>
  <c r="AM491" i="5" s="1"/>
  <c r="AL492" i="5"/>
  <c r="AM492" i="5"/>
  <c r="AL493" i="5"/>
  <c r="AM493" i="5" s="1"/>
  <c r="AL494" i="5"/>
  <c r="AM494" i="5" s="1"/>
  <c r="AL495" i="5"/>
  <c r="AM495" i="5" s="1"/>
  <c r="AL496" i="5"/>
  <c r="AM496" i="5"/>
  <c r="AL497" i="5"/>
  <c r="AM497" i="5" s="1"/>
  <c r="AL498" i="5"/>
  <c r="AM498" i="5" s="1"/>
  <c r="AL11" i="5"/>
  <c r="AM11" i="5" s="1"/>
  <c r="M12" i="5"/>
  <c r="Q10" i="6" s="1"/>
  <c r="M13" i="5"/>
  <c r="Q19" i="6" s="1"/>
  <c r="M14" i="5"/>
  <c r="Q26" i="6" s="1"/>
  <c r="M15" i="5"/>
  <c r="Q35" i="6" s="1"/>
  <c r="M16" i="5"/>
  <c r="Q43" i="6" s="1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N41" i="5" s="1"/>
  <c r="O41" i="5" s="1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N57" i="5" s="1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L18" i="5"/>
  <c r="L28" i="5"/>
  <c r="L29" i="5"/>
  <c r="N29" i="5" s="1"/>
  <c r="O29" i="5" s="1"/>
  <c r="L30" i="5"/>
  <c r="L31" i="5"/>
  <c r="N31" i="5" s="1"/>
  <c r="O31" i="5" s="1"/>
  <c r="L32" i="5"/>
  <c r="L33" i="5"/>
  <c r="N33" i="5" s="1"/>
  <c r="O33" i="5" s="1"/>
  <c r="L34" i="5"/>
  <c r="L35" i="5"/>
  <c r="N35" i="5" s="1"/>
  <c r="O35" i="5" s="1"/>
  <c r="L36" i="5"/>
  <c r="L37" i="5"/>
  <c r="N37" i="5" s="1"/>
  <c r="O37" i="5" s="1"/>
  <c r="L38" i="5"/>
  <c r="L39" i="5"/>
  <c r="N39" i="5" s="1"/>
  <c r="O39" i="5" s="1"/>
  <c r="L40" i="5"/>
  <c r="L41" i="5"/>
  <c r="L42" i="5"/>
  <c r="N42" i="5" s="1"/>
  <c r="O42" i="5" s="1"/>
  <c r="L44" i="5"/>
  <c r="L45" i="5"/>
  <c r="N45" i="5" s="1"/>
  <c r="O45" i="5" s="1"/>
  <c r="L46" i="5"/>
  <c r="L47" i="5"/>
  <c r="N47" i="5" s="1"/>
  <c r="O47" i="5" s="1"/>
  <c r="L48" i="5"/>
  <c r="N48" i="5" s="1"/>
  <c r="O48" i="5" s="1"/>
  <c r="L49" i="5"/>
  <c r="L50" i="5"/>
  <c r="L52" i="5"/>
  <c r="L53" i="5"/>
  <c r="N53" i="5" s="1"/>
  <c r="O53" i="5" s="1"/>
  <c r="L54" i="5"/>
  <c r="L55" i="5"/>
  <c r="N55" i="5" s="1"/>
  <c r="O55" i="5" s="1"/>
  <c r="L56" i="5"/>
  <c r="L57" i="5"/>
  <c r="O57" i="5"/>
  <c r="L58" i="5"/>
  <c r="L60" i="5"/>
  <c r="N60" i="5" s="1"/>
  <c r="O60" i="5" s="1"/>
  <c r="L61" i="5"/>
  <c r="N61" i="5" s="1"/>
  <c r="O61" i="5" s="1"/>
  <c r="L62" i="5"/>
  <c r="L63" i="5"/>
  <c r="N63" i="5" s="1"/>
  <c r="O63" i="5" s="1"/>
  <c r="L64" i="5"/>
  <c r="L65" i="5"/>
  <c r="L66" i="5"/>
  <c r="N66" i="5" s="1"/>
  <c r="O66" i="5" s="1"/>
  <c r="L68" i="5"/>
  <c r="L69" i="5"/>
  <c r="N69" i="5"/>
  <c r="O69" i="5" s="1"/>
  <c r="L70" i="5"/>
  <c r="L71" i="5"/>
  <c r="N71" i="5" s="1"/>
  <c r="O71" i="5" s="1"/>
  <c r="L72" i="5"/>
  <c r="N72" i="5" s="1"/>
  <c r="O72" i="5" s="1"/>
  <c r="L73" i="5"/>
  <c r="L74" i="5"/>
  <c r="L76" i="5"/>
  <c r="L77" i="5"/>
  <c r="N77" i="5" s="1"/>
  <c r="O77" i="5" s="1"/>
  <c r="L78" i="5"/>
  <c r="L79" i="5"/>
  <c r="N79" i="5" s="1"/>
  <c r="O79" i="5" s="1"/>
  <c r="L80" i="5"/>
  <c r="L81" i="5"/>
  <c r="L82" i="5"/>
  <c r="L84" i="5"/>
  <c r="L85" i="5"/>
  <c r="N85" i="5" s="1"/>
  <c r="O85" i="5" s="1"/>
  <c r="L86" i="5"/>
  <c r="N86" i="5" s="1"/>
  <c r="O86" i="5" s="1"/>
  <c r="L87" i="5"/>
  <c r="N87" i="5" s="1"/>
  <c r="O87" i="5" s="1"/>
  <c r="L88" i="5"/>
  <c r="L89" i="5"/>
  <c r="L90" i="5"/>
  <c r="L92" i="5"/>
  <c r="N92" i="5" s="1"/>
  <c r="O92" i="5" s="1"/>
  <c r="L93" i="5"/>
  <c r="N93" i="5" s="1"/>
  <c r="O93" i="5" s="1"/>
  <c r="L94" i="5"/>
  <c r="L95" i="5"/>
  <c r="N95" i="5" s="1"/>
  <c r="O95" i="5" s="1"/>
  <c r="L96" i="5"/>
  <c r="L97" i="5"/>
  <c r="N97" i="5" s="1"/>
  <c r="O97" i="5" s="1"/>
  <c r="L98" i="5"/>
  <c r="N98" i="5" s="1"/>
  <c r="O98" i="5" s="1"/>
  <c r="L100" i="5"/>
  <c r="L101" i="5"/>
  <c r="N101" i="5"/>
  <c r="O101" i="5" s="1"/>
  <c r="L102" i="5"/>
  <c r="L103" i="5"/>
  <c r="N103" i="5" s="1"/>
  <c r="O103" i="5" s="1"/>
  <c r="L104" i="5"/>
  <c r="L105" i="5"/>
  <c r="L106" i="5"/>
  <c r="L108" i="5"/>
  <c r="L109" i="5"/>
  <c r="N109" i="5" s="1"/>
  <c r="O109" i="5" s="1"/>
  <c r="L110" i="5"/>
  <c r="L111" i="5"/>
  <c r="N111" i="5" s="1"/>
  <c r="O111" i="5"/>
  <c r="L112" i="5"/>
  <c r="L113" i="5"/>
  <c r="L114" i="5"/>
  <c r="L116" i="5"/>
  <c r="L117" i="5"/>
  <c r="N117" i="5" s="1"/>
  <c r="O117" i="5" s="1"/>
  <c r="L118" i="5"/>
  <c r="L119" i="5"/>
  <c r="N119" i="5" s="1"/>
  <c r="O119" i="5" s="1"/>
  <c r="L120" i="5"/>
  <c r="L121" i="5"/>
  <c r="N121" i="5"/>
  <c r="O121" i="5" s="1"/>
  <c r="L122" i="5"/>
  <c r="L124" i="5"/>
  <c r="N124" i="5" s="1"/>
  <c r="O124" i="5" s="1"/>
  <c r="L125" i="5"/>
  <c r="N125" i="5" s="1"/>
  <c r="O125" i="5" s="1"/>
  <c r="L126" i="5"/>
  <c r="L127" i="5"/>
  <c r="N127" i="5" s="1"/>
  <c r="O127" i="5" s="1"/>
  <c r="L128" i="5"/>
  <c r="L129" i="5"/>
  <c r="N129" i="5" s="1"/>
  <c r="O129" i="5" s="1"/>
  <c r="L130" i="5"/>
  <c r="N130" i="5" s="1"/>
  <c r="O130" i="5" s="1"/>
  <c r="L132" i="5"/>
  <c r="L133" i="5"/>
  <c r="N133" i="5"/>
  <c r="O133" i="5" s="1"/>
  <c r="L134" i="5"/>
  <c r="L135" i="5"/>
  <c r="N135" i="5" s="1"/>
  <c r="O135" i="5" s="1"/>
  <c r="L136" i="5"/>
  <c r="L137" i="5"/>
  <c r="L138" i="5"/>
  <c r="L140" i="5"/>
  <c r="L141" i="5"/>
  <c r="N141" i="5" s="1"/>
  <c r="O141" i="5" s="1"/>
  <c r="L142" i="5"/>
  <c r="L143" i="5"/>
  <c r="N143" i="5" s="1"/>
  <c r="O143" i="5"/>
  <c r="L144" i="5"/>
  <c r="L145" i="5"/>
  <c r="N145" i="5" s="1"/>
  <c r="O145" i="5" s="1"/>
  <c r="L146" i="5"/>
  <c r="L148" i="5"/>
  <c r="L149" i="5"/>
  <c r="N149" i="5" s="1"/>
  <c r="O149" i="5" s="1"/>
  <c r="L150" i="5"/>
  <c r="L151" i="5"/>
  <c r="N151" i="5" s="1"/>
  <c r="O151" i="5" s="1"/>
  <c r="L152" i="5"/>
  <c r="L153" i="5"/>
  <c r="N153" i="5"/>
  <c r="O153" i="5" s="1"/>
  <c r="L154" i="5"/>
  <c r="L156" i="5"/>
  <c r="N156" i="5" s="1"/>
  <c r="O156" i="5" s="1"/>
  <c r="L157" i="5"/>
  <c r="N157" i="5" s="1"/>
  <c r="O157" i="5" s="1"/>
  <c r="L158" i="5"/>
  <c r="L159" i="5"/>
  <c r="N159" i="5"/>
  <c r="O159" i="5" s="1"/>
  <c r="L160" i="5"/>
  <c r="L161" i="5"/>
  <c r="N161" i="5" s="1"/>
  <c r="O161" i="5" s="1"/>
  <c r="L162" i="5"/>
  <c r="L163" i="5"/>
  <c r="N163" i="5" s="1"/>
  <c r="O163" i="5" s="1"/>
  <c r="L164" i="5"/>
  <c r="L165" i="5"/>
  <c r="N165" i="5" s="1"/>
  <c r="O165" i="5" s="1"/>
  <c r="L166" i="5"/>
  <c r="L167" i="5"/>
  <c r="N167" i="5" s="1"/>
  <c r="O167" i="5" s="1"/>
  <c r="L168" i="5"/>
  <c r="L169" i="5"/>
  <c r="N169" i="5" s="1"/>
  <c r="O169" i="5" s="1"/>
  <c r="L170" i="5"/>
  <c r="L172" i="5"/>
  <c r="L173" i="5"/>
  <c r="N173" i="5" s="1"/>
  <c r="O173" i="5" s="1"/>
  <c r="L174" i="5"/>
  <c r="L175" i="5"/>
  <c r="N175" i="5" s="1"/>
  <c r="O175" i="5" s="1"/>
  <c r="L177" i="5"/>
  <c r="L181" i="5"/>
  <c r="N181" i="5" s="1"/>
  <c r="O181" i="5" s="1"/>
  <c r="L183" i="5"/>
  <c r="N183" i="5"/>
  <c r="O183" i="5" s="1"/>
  <c r="L185" i="5"/>
  <c r="L187" i="5"/>
  <c r="N187" i="5" s="1"/>
  <c r="O187" i="5" s="1"/>
  <c r="L189" i="5"/>
  <c r="N189" i="5" s="1"/>
  <c r="O189" i="5" s="1"/>
  <c r="L190" i="5"/>
  <c r="N190" i="5" s="1"/>
  <c r="O190" i="5" s="1"/>
  <c r="L191" i="5"/>
  <c r="N191" i="5" s="1"/>
  <c r="O191" i="5" s="1"/>
  <c r="L192" i="5"/>
  <c r="N192" i="5" s="1"/>
  <c r="O192" i="5" s="1"/>
  <c r="L193" i="5"/>
  <c r="N193" i="5" s="1"/>
  <c r="O193" i="5" s="1"/>
  <c r="L195" i="5"/>
  <c r="N195" i="5" s="1"/>
  <c r="O195" i="5" s="1"/>
  <c r="L196" i="5"/>
  <c r="N196" i="5" s="1"/>
  <c r="O196" i="5" s="1"/>
  <c r="L197" i="5"/>
  <c r="N197" i="5" s="1"/>
  <c r="O197" i="5" s="1"/>
  <c r="L198" i="5"/>
  <c r="N198" i="5"/>
  <c r="O198" i="5" s="1"/>
  <c r="L199" i="5"/>
  <c r="N199" i="5" s="1"/>
  <c r="O199" i="5" s="1"/>
  <c r="L200" i="5"/>
  <c r="N200" i="5" s="1"/>
  <c r="O200" i="5" s="1"/>
  <c r="L201" i="5"/>
  <c r="L203" i="5"/>
  <c r="N203" i="5"/>
  <c r="O203" i="5"/>
  <c r="L204" i="5"/>
  <c r="N204" i="5" s="1"/>
  <c r="O204" i="5" s="1"/>
  <c r="L205" i="5"/>
  <c r="N205" i="5" s="1"/>
  <c r="O205" i="5" s="1"/>
  <c r="L206" i="5"/>
  <c r="N206" i="5" s="1"/>
  <c r="O206" i="5" s="1"/>
  <c r="L207" i="5"/>
  <c r="N207" i="5" s="1"/>
  <c r="O207" i="5" s="1"/>
  <c r="L208" i="5"/>
  <c r="N208" i="5" s="1"/>
  <c r="O208" i="5" s="1"/>
  <c r="L209" i="5"/>
  <c r="L211" i="5"/>
  <c r="N211" i="5" s="1"/>
  <c r="O211" i="5" s="1"/>
  <c r="L212" i="5"/>
  <c r="N212" i="5" s="1"/>
  <c r="O212" i="5" s="1"/>
  <c r="L213" i="5"/>
  <c r="N213" i="5" s="1"/>
  <c r="O213" i="5" s="1"/>
  <c r="L214" i="5"/>
  <c r="N214" i="5" s="1"/>
  <c r="O214" i="5" s="1"/>
  <c r="L215" i="5"/>
  <c r="N215" i="5"/>
  <c r="O215" i="5" s="1"/>
  <c r="L216" i="5"/>
  <c r="N216" i="5" s="1"/>
  <c r="O216" i="5" s="1"/>
  <c r="L217" i="5"/>
  <c r="L219" i="5"/>
  <c r="N219" i="5"/>
  <c r="O219" i="5"/>
  <c r="L220" i="5"/>
  <c r="N220" i="5" s="1"/>
  <c r="O220" i="5" s="1"/>
  <c r="L221" i="5"/>
  <c r="N221" i="5" s="1"/>
  <c r="O221" i="5" s="1"/>
  <c r="L222" i="5"/>
  <c r="N222" i="5" s="1"/>
  <c r="O222" i="5" s="1"/>
  <c r="L223" i="5"/>
  <c r="N223" i="5"/>
  <c r="O223" i="5" s="1"/>
  <c r="L224" i="5"/>
  <c r="N224" i="5"/>
  <c r="O224" i="5" s="1"/>
  <c r="L225" i="5"/>
  <c r="N225" i="5" s="1"/>
  <c r="O225" i="5" s="1"/>
  <c r="L227" i="5"/>
  <c r="N227" i="5" s="1"/>
  <c r="O227" i="5" s="1"/>
  <c r="L228" i="5"/>
  <c r="N228" i="5" s="1"/>
  <c r="O228" i="5" s="1"/>
  <c r="L229" i="5"/>
  <c r="N229" i="5" s="1"/>
  <c r="O229" i="5" s="1"/>
  <c r="L230" i="5"/>
  <c r="N230" i="5"/>
  <c r="O230" i="5" s="1"/>
  <c r="L231" i="5"/>
  <c r="N231" i="5" s="1"/>
  <c r="O231" i="5" s="1"/>
  <c r="L232" i="5"/>
  <c r="N232" i="5"/>
  <c r="O232" i="5" s="1"/>
  <c r="L233" i="5"/>
  <c r="N233" i="5" s="1"/>
  <c r="O233" i="5" s="1"/>
  <c r="L235" i="5"/>
  <c r="N235" i="5" s="1"/>
  <c r="O235" i="5" s="1"/>
  <c r="L236" i="5"/>
  <c r="N236" i="5" s="1"/>
  <c r="O236" i="5" s="1"/>
  <c r="L237" i="5"/>
  <c r="N237" i="5" s="1"/>
  <c r="O237" i="5" s="1"/>
  <c r="L238" i="5"/>
  <c r="N238" i="5"/>
  <c r="O238" i="5" s="1"/>
  <c r="L239" i="5"/>
  <c r="N239" i="5" s="1"/>
  <c r="O239" i="5" s="1"/>
  <c r="L240" i="5"/>
  <c r="N240" i="5" s="1"/>
  <c r="O240" i="5" s="1"/>
  <c r="L241" i="5"/>
  <c r="L243" i="5"/>
  <c r="N243" i="5"/>
  <c r="O243" i="5"/>
  <c r="L244" i="5"/>
  <c r="N244" i="5" s="1"/>
  <c r="O244" i="5" s="1"/>
  <c r="L245" i="5"/>
  <c r="N245" i="5" s="1"/>
  <c r="O245" i="5" s="1"/>
  <c r="L246" i="5"/>
  <c r="N246" i="5" s="1"/>
  <c r="O246" i="5" s="1"/>
  <c r="L247" i="5"/>
  <c r="N247" i="5"/>
  <c r="O247" i="5" s="1"/>
  <c r="L248" i="5"/>
  <c r="N248" i="5" s="1"/>
  <c r="O248" i="5" s="1"/>
  <c r="L249" i="5"/>
  <c r="N249" i="5" s="1"/>
  <c r="O249" i="5" s="1"/>
  <c r="L251" i="5"/>
  <c r="N251" i="5" s="1"/>
  <c r="O251" i="5" s="1"/>
  <c r="L252" i="5"/>
  <c r="N252" i="5" s="1"/>
  <c r="O252" i="5" s="1"/>
  <c r="L253" i="5"/>
  <c r="N253" i="5" s="1"/>
  <c r="O253" i="5" s="1"/>
  <c r="L254" i="5"/>
  <c r="N254" i="5" s="1"/>
  <c r="O254" i="5" s="1"/>
  <c r="L255" i="5"/>
  <c r="N255" i="5" s="1"/>
  <c r="O255" i="5" s="1"/>
  <c r="L256" i="5"/>
  <c r="N256" i="5"/>
  <c r="O256" i="5"/>
  <c r="L257" i="5"/>
  <c r="N257" i="5" s="1"/>
  <c r="O257" i="5" s="1"/>
  <c r="L259" i="5"/>
  <c r="N259" i="5" s="1"/>
  <c r="O259" i="5" s="1"/>
  <c r="L260" i="5"/>
  <c r="N260" i="5"/>
  <c r="O260" i="5" s="1"/>
  <c r="L261" i="5"/>
  <c r="N261" i="5" s="1"/>
  <c r="O261" i="5" s="1"/>
  <c r="L262" i="5"/>
  <c r="N262" i="5" s="1"/>
  <c r="O262" i="5" s="1"/>
  <c r="L263" i="5"/>
  <c r="N263" i="5" s="1"/>
  <c r="O263" i="5" s="1"/>
  <c r="L264" i="5"/>
  <c r="N264" i="5" s="1"/>
  <c r="O264" i="5" s="1"/>
  <c r="L265" i="5"/>
  <c r="L267" i="5"/>
  <c r="N267" i="5" s="1"/>
  <c r="O267" i="5" s="1"/>
  <c r="L268" i="5"/>
  <c r="N268" i="5" s="1"/>
  <c r="O268" i="5" s="1"/>
  <c r="L269" i="5"/>
  <c r="N269" i="5" s="1"/>
  <c r="O269" i="5" s="1"/>
  <c r="L270" i="5"/>
  <c r="N270" i="5" s="1"/>
  <c r="O270" i="5" s="1"/>
  <c r="L271" i="5"/>
  <c r="N271" i="5" s="1"/>
  <c r="O271" i="5" s="1"/>
  <c r="L272" i="5"/>
  <c r="N272" i="5" s="1"/>
  <c r="O272" i="5" s="1"/>
  <c r="L273" i="5"/>
  <c r="L275" i="5"/>
  <c r="N275" i="5" s="1"/>
  <c r="O275" i="5" s="1"/>
  <c r="L276" i="5"/>
  <c r="N276" i="5" s="1"/>
  <c r="O276" i="5" s="1"/>
  <c r="L277" i="5"/>
  <c r="N277" i="5" s="1"/>
  <c r="O277" i="5" s="1"/>
  <c r="L278" i="5"/>
  <c r="N278" i="5"/>
  <c r="O278" i="5" s="1"/>
  <c r="L279" i="5"/>
  <c r="N279" i="5" s="1"/>
  <c r="O279" i="5" s="1"/>
  <c r="L280" i="5"/>
  <c r="N280" i="5" s="1"/>
  <c r="O280" i="5" s="1"/>
  <c r="L281" i="5"/>
  <c r="L283" i="5"/>
  <c r="N283" i="5" s="1"/>
  <c r="O283" i="5" s="1"/>
  <c r="L284" i="5"/>
  <c r="N284" i="5" s="1"/>
  <c r="O284" i="5" s="1"/>
  <c r="L285" i="5"/>
  <c r="N285" i="5" s="1"/>
  <c r="O285" i="5" s="1"/>
  <c r="L286" i="5"/>
  <c r="N286" i="5" s="1"/>
  <c r="O286" i="5" s="1"/>
  <c r="L287" i="5"/>
  <c r="N287" i="5"/>
  <c r="O287" i="5" s="1"/>
  <c r="L288" i="5"/>
  <c r="N288" i="5" s="1"/>
  <c r="O288" i="5" s="1"/>
  <c r="L289" i="5"/>
  <c r="N289" i="5" s="1"/>
  <c r="O289" i="5" s="1"/>
  <c r="L291" i="5"/>
  <c r="N291" i="5" s="1"/>
  <c r="O291" i="5" s="1"/>
  <c r="L292" i="5"/>
  <c r="N292" i="5"/>
  <c r="O292" i="5" s="1"/>
  <c r="L293" i="5"/>
  <c r="N293" i="5" s="1"/>
  <c r="O293" i="5" s="1"/>
  <c r="L294" i="5"/>
  <c r="N294" i="5" s="1"/>
  <c r="O294" i="5" s="1"/>
  <c r="L295" i="5"/>
  <c r="N295" i="5"/>
  <c r="O295" i="5" s="1"/>
  <c r="L296" i="5"/>
  <c r="N296" i="5" s="1"/>
  <c r="O296" i="5" s="1"/>
  <c r="L297" i="5"/>
  <c r="N297" i="5" s="1"/>
  <c r="O297" i="5" s="1"/>
  <c r="L299" i="5"/>
  <c r="N299" i="5"/>
  <c r="O299" i="5" s="1"/>
  <c r="L300" i="5"/>
  <c r="N300" i="5" s="1"/>
  <c r="O300" i="5" s="1"/>
  <c r="L301" i="5"/>
  <c r="N301" i="5" s="1"/>
  <c r="O301" i="5" s="1"/>
  <c r="L302" i="5"/>
  <c r="N302" i="5" s="1"/>
  <c r="O302" i="5" s="1"/>
  <c r="L303" i="5"/>
  <c r="N303" i="5" s="1"/>
  <c r="O303" i="5" s="1"/>
  <c r="L304" i="5"/>
  <c r="N304" i="5"/>
  <c r="O304" i="5" s="1"/>
  <c r="L305" i="5"/>
  <c r="L307" i="5"/>
  <c r="N307" i="5"/>
  <c r="O307" i="5" s="1"/>
  <c r="L308" i="5"/>
  <c r="N308" i="5"/>
  <c r="O308" i="5" s="1"/>
  <c r="L309" i="5"/>
  <c r="N309" i="5" s="1"/>
  <c r="O309" i="5" s="1"/>
  <c r="L310" i="5"/>
  <c r="N310" i="5" s="1"/>
  <c r="O310" i="5" s="1"/>
  <c r="L311" i="5"/>
  <c r="N311" i="5" s="1"/>
  <c r="O311" i="5" s="1"/>
  <c r="L312" i="5"/>
  <c r="N312" i="5"/>
  <c r="O312" i="5" s="1"/>
  <c r="L313" i="5"/>
  <c r="N313" i="5" s="1"/>
  <c r="O313" i="5" s="1"/>
  <c r="L314" i="5"/>
  <c r="N314" i="5" s="1"/>
  <c r="O314" i="5" s="1"/>
  <c r="L315" i="5"/>
  <c r="N315" i="5" s="1"/>
  <c r="O315" i="5" s="1"/>
  <c r="L316" i="5"/>
  <c r="N316" i="5"/>
  <c r="O316" i="5" s="1"/>
  <c r="L317" i="5"/>
  <c r="N317" i="5" s="1"/>
  <c r="O317" i="5" s="1"/>
  <c r="L318" i="5"/>
  <c r="N318" i="5" s="1"/>
  <c r="O318" i="5" s="1"/>
  <c r="L319" i="5"/>
  <c r="N319" i="5" s="1"/>
  <c r="O319" i="5" s="1"/>
  <c r="L320" i="5"/>
  <c r="N320" i="5" s="1"/>
  <c r="O320" i="5" s="1"/>
  <c r="L321" i="5"/>
  <c r="N321" i="5" s="1"/>
  <c r="O321" i="5" s="1"/>
  <c r="L323" i="5"/>
  <c r="N323" i="5" s="1"/>
  <c r="O323" i="5" s="1"/>
  <c r="L324" i="5"/>
  <c r="N324" i="5" s="1"/>
  <c r="O324" i="5" s="1"/>
  <c r="L325" i="5"/>
  <c r="N325" i="5" s="1"/>
  <c r="O325" i="5" s="1"/>
  <c r="L326" i="5"/>
  <c r="N326" i="5"/>
  <c r="O326" i="5" s="1"/>
  <c r="L327" i="5"/>
  <c r="N327" i="5" s="1"/>
  <c r="O327" i="5" s="1"/>
  <c r="L328" i="5"/>
  <c r="N328" i="5"/>
  <c r="O328" i="5" s="1"/>
  <c r="L329" i="5"/>
  <c r="L331" i="5"/>
  <c r="N331" i="5"/>
  <c r="O331" i="5" s="1"/>
  <c r="L332" i="5"/>
  <c r="N332" i="5" s="1"/>
  <c r="O332" i="5" s="1"/>
  <c r="L333" i="5"/>
  <c r="N333" i="5" s="1"/>
  <c r="O333" i="5" s="1"/>
  <c r="L334" i="5"/>
  <c r="N334" i="5" s="1"/>
  <c r="O334" i="5" s="1"/>
  <c r="L335" i="5"/>
  <c r="N335" i="5" s="1"/>
  <c r="O335" i="5" s="1"/>
  <c r="L336" i="5"/>
  <c r="N336" i="5" s="1"/>
  <c r="O336" i="5" s="1"/>
  <c r="L337" i="5"/>
  <c r="L339" i="5"/>
  <c r="N339" i="5" s="1"/>
  <c r="O339" i="5" s="1"/>
  <c r="L340" i="5"/>
  <c r="N340" i="5" s="1"/>
  <c r="O340" i="5" s="1"/>
  <c r="L341" i="5"/>
  <c r="N341" i="5" s="1"/>
  <c r="O341" i="5" s="1"/>
  <c r="L342" i="5"/>
  <c r="N342" i="5" s="1"/>
  <c r="O342" i="5" s="1"/>
  <c r="L343" i="5"/>
  <c r="N343" i="5"/>
  <c r="O343" i="5" s="1"/>
  <c r="L344" i="5"/>
  <c r="N344" i="5" s="1"/>
  <c r="O344" i="5" s="1"/>
  <c r="L345" i="5"/>
  <c r="L347" i="5"/>
  <c r="N347" i="5"/>
  <c r="O347" i="5"/>
  <c r="L348" i="5"/>
  <c r="N348" i="5" s="1"/>
  <c r="O348" i="5" s="1"/>
  <c r="L349" i="5"/>
  <c r="N349" i="5" s="1"/>
  <c r="O349" i="5" s="1"/>
  <c r="L350" i="5"/>
  <c r="N350" i="5" s="1"/>
  <c r="O350" i="5" s="1"/>
  <c r="L351" i="5"/>
  <c r="N351" i="5"/>
  <c r="O351" i="5" s="1"/>
  <c r="L352" i="5"/>
  <c r="N352" i="5" s="1"/>
  <c r="O352" i="5" s="1"/>
  <c r="L353" i="5"/>
  <c r="N353" i="5" s="1"/>
  <c r="O353" i="5" s="1"/>
  <c r="L355" i="5"/>
  <c r="N355" i="5"/>
  <c r="O355" i="5"/>
  <c r="L356" i="5"/>
  <c r="N356" i="5" s="1"/>
  <c r="O356" i="5" s="1"/>
  <c r="L357" i="5"/>
  <c r="N357" i="5" s="1"/>
  <c r="O357" i="5" s="1"/>
  <c r="L358" i="5"/>
  <c r="N358" i="5" s="1"/>
  <c r="O358" i="5" s="1"/>
  <c r="L359" i="5"/>
  <c r="N359" i="5" s="1"/>
  <c r="O359" i="5" s="1"/>
  <c r="L360" i="5"/>
  <c r="N360" i="5"/>
  <c r="O360" i="5" s="1"/>
  <c r="L361" i="5"/>
  <c r="N361" i="5" s="1"/>
  <c r="O361" i="5" s="1"/>
  <c r="L362" i="5"/>
  <c r="N362" i="5" s="1"/>
  <c r="O362" i="5" s="1"/>
  <c r="L363" i="5"/>
  <c r="N363" i="5" s="1"/>
  <c r="O363" i="5" s="1"/>
  <c r="L364" i="5"/>
  <c r="N364" i="5"/>
  <c r="O364" i="5" s="1"/>
  <c r="L365" i="5"/>
  <c r="N365" i="5" s="1"/>
  <c r="O365" i="5" s="1"/>
  <c r="L366" i="5"/>
  <c r="N366" i="5" s="1"/>
  <c r="O366" i="5" s="1"/>
  <c r="L367" i="5"/>
  <c r="N367" i="5" s="1"/>
  <c r="O367" i="5" s="1"/>
  <c r="L368" i="5"/>
  <c r="N368" i="5" s="1"/>
  <c r="O368" i="5" s="1"/>
  <c r="L369" i="5"/>
  <c r="N369" i="5" s="1"/>
  <c r="O369" i="5" s="1"/>
  <c r="L371" i="5"/>
  <c r="N371" i="5"/>
  <c r="O371" i="5" s="1"/>
  <c r="L372" i="5"/>
  <c r="N372" i="5" s="1"/>
  <c r="O372" i="5" s="1"/>
  <c r="L373" i="5"/>
  <c r="N373" i="5" s="1"/>
  <c r="O373" i="5" s="1"/>
  <c r="L374" i="5"/>
  <c r="N374" i="5" s="1"/>
  <c r="O374" i="5" s="1"/>
  <c r="L375" i="5"/>
  <c r="N375" i="5" s="1"/>
  <c r="O375" i="5" s="1"/>
  <c r="L376" i="5"/>
  <c r="N376" i="5"/>
  <c r="O376" i="5" s="1"/>
  <c r="L377" i="5"/>
  <c r="N377" i="5" s="1"/>
  <c r="O377" i="5" s="1"/>
  <c r="L379" i="5"/>
  <c r="N379" i="5" s="1"/>
  <c r="O379" i="5" s="1"/>
  <c r="L380" i="5"/>
  <c r="N380" i="5"/>
  <c r="O380" i="5" s="1"/>
  <c r="L381" i="5"/>
  <c r="N381" i="5" s="1"/>
  <c r="O381" i="5" s="1"/>
  <c r="L382" i="5"/>
  <c r="N382" i="5" s="1"/>
  <c r="O382" i="5" s="1"/>
  <c r="L383" i="5"/>
  <c r="N383" i="5"/>
  <c r="O383" i="5" s="1"/>
  <c r="L384" i="5"/>
  <c r="N384" i="5" s="1"/>
  <c r="O384" i="5" s="1"/>
  <c r="L385" i="5"/>
  <c r="L387" i="5"/>
  <c r="N387" i="5" s="1"/>
  <c r="O387" i="5" s="1"/>
  <c r="L388" i="5"/>
  <c r="N388" i="5"/>
  <c r="O388" i="5" s="1"/>
  <c r="L389" i="5"/>
  <c r="N389" i="5" s="1"/>
  <c r="O389" i="5"/>
  <c r="L390" i="5"/>
  <c r="N390" i="5" s="1"/>
  <c r="O390" i="5" s="1"/>
  <c r="L391" i="5"/>
  <c r="N391" i="5" s="1"/>
  <c r="O391" i="5" s="1"/>
  <c r="L392" i="5"/>
  <c r="N392" i="5"/>
  <c r="O392" i="5"/>
  <c r="L393" i="5"/>
  <c r="N393" i="5" s="1"/>
  <c r="O393" i="5" s="1"/>
  <c r="L395" i="5"/>
  <c r="N395" i="5" s="1"/>
  <c r="O395" i="5" s="1"/>
  <c r="L396" i="5"/>
  <c r="N396" i="5"/>
  <c r="O396" i="5" s="1"/>
  <c r="L397" i="5"/>
  <c r="N397" i="5" s="1"/>
  <c r="O397" i="5" s="1"/>
  <c r="L398" i="5"/>
  <c r="N398" i="5" s="1"/>
  <c r="O398" i="5" s="1"/>
  <c r="L399" i="5"/>
  <c r="N399" i="5" s="1"/>
  <c r="O399" i="5" s="1"/>
  <c r="L400" i="5"/>
  <c r="N400" i="5" s="1"/>
  <c r="O400" i="5" s="1"/>
  <c r="L401" i="5"/>
  <c r="L403" i="5"/>
  <c r="N403" i="5" s="1"/>
  <c r="O403" i="5" s="1"/>
  <c r="L404" i="5"/>
  <c r="N404" i="5" s="1"/>
  <c r="O404" i="5" s="1"/>
  <c r="L405" i="5"/>
  <c r="N405" i="5" s="1"/>
  <c r="O405" i="5"/>
  <c r="L406" i="5"/>
  <c r="N406" i="5" s="1"/>
  <c r="O406" i="5" s="1"/>
  <c r="L407" i="5"/>
  <c r="N407" i="5" s="1"/>
  <c r="O407" i="5" s="1"/>
  <c r="L408" i="5"/>
  <c r="N408" i="5"/>
  <c r="O408" i="5" s="1"/>
  <c r="L409" i="5"/>
  <c r="N409" i="5" s="1"/>
  <c r="O409" i="5" s="1"/>
  <c r="L411" i="5"/>
  <c r="N411" i="5" s="1"/>
  <c r="O411" i="5" s="1"/>
  <c r="L412" i="5"/>
  <c r="N412" i="5"/>
  <c r="O412" i="5" s="1"/>
  <c r="L413" i="5"/>
  <c r="N413" i="5" s="1"/>
  <c r="O413" i="5" s="1"/>
  <c r="L414" i="5"/>
  <c r="N414" i="5" s="1"/>
  <c r="O414" i="5" s="1"/>
  <c r="L415" i="5"/>
  <c r="N415" i="5"/>
  <c r="O415" i="5" s="1"/>
  <c r="L416" i="5"/>
  <c r="N416" i="5" s="1"/>
  <c r="O416" i="5" s="1"/>
  <c r="L417" i="5"/>
  <c r="L419" i="5"/>
  <c r="N419" i="5" s="1"/>
  <c r="O419" i="5" s="1"/>
  <c r="L420" i="5"/>
  <c r="N420" i="5"/>
  <c r="O420" i="5" s="1"/>
  <c r="L421" i="5"/>
  <c r="N421" i="5" s="1"/>
  <c r="O421" i="5"/>
  <c r="L422" i="5"/>
  <c r="N422" i="5" s="1"/>
  <c r="O422" i="5" s="1"/>
  <c r="L423" i="5"/>
  <c r="N423" i="5" s="1"/>
  <c r="O423" i="5" s="1"/>
  <c r="L424" i="5"/>
  <c r="N424" i="5"/>
  <c r="O424" i="5"/>
  <c r="L425" i="5"/>
  <c r="N425" i="5" s="1"/>
  <c r="O425" i="5" s="1"/>
  <c r="L427" i="5"/>
  <c r="N427" i="5" s="1"/>
  <c r="O427" i="5" s="1"/>
  <c r="L428" i="5"/>
  <c r="N428" i="5"/>
  <c r="O428" i="5" s="1"/>
  <c r="L429" i="5"/>
  <c r="N429" i="5" s="1"/>
  <c r="O429" i="5" s="1"/>
  <c r="L430" i="5"/>
  <c r="N430" i="5" s="1"/>
  <c r="O430" i="5" s="1"/>
  <c r="L431" i="5"/>
  <c r="N431" i="5" s="1"/>
  <c r="O431" i="5" s="1"/>
  <c r="L432" i="5"/>
  <c r="N432" i="5" s="1"/>
  <c r="O432" i="5" s="1"/>
  <c r="L433" i="5"/>
  <c r="L435" i="5"/>
  <c r="N435" i="5" s="1"/>
  <c r="O435" i="5" s="1"/>
  <c r="L436" i="5"/>
  <c r="N436" i="5" s="1"/>
  <c r="O436" i="5" s="1"/>
  <c r="L437" i="5"/>
  <c r="N437" i="5" s="1"/>
  <c r="O437" i="5"/>
  <c r="L438" i="5"/>
  <c r="N438" i="5" s="1"/>
  <c r="O438" i="5" s="1"/>
  <c r="L439" i="5"/>
  <c r="N439" i="5" s="1"/>
  <c r="O439" i="5" s="1"/>
  <c r="L440" i="5"/>
  <c r="N440" i="5"/>
  <c r="O440" i="5" s="1"/>
  <c r="L441" i="5"/>
  <c r="N441" i="5" s="1"/>
  <c r="O441" i="5" s="1"/>
  <c r="L443" i="5"/>
  <c r="N443" i="5" s="1"/>
  <c r="O443" i="5" s="1"/>
  <c r="L444" i="5"/>
  <c r="N444" i="5"/>
  <c r="O444" i="5" s="1"/>
  <c r="L445" i="5"/>
  <c r="N445" i="5" s="1"/>
  <c r="O445" i="5" s="1"/>
  <c r="L446" i="5"/>
  <c r="N446" i="5" s="1"/>
  <c r="O446" i="5" s="1"/>
  <c r="L447" i="5"/>
  <c r="N447" i="5"/>
  <c r="O447" i="5" s="1"/>
  <c r="L448" i="5"/>
  <c r="N448" i="5" s="1"/>
  <c r="O448" i="5" s="1"/>
  <c r="L449" i="5"/>
  <c r="N449" i="5" s="1"/>
  <c r="O449" i="5" s="1"/>
  <c r="L451" i="5"/>
  <c r="N451" i="5" s="1"/>
  <c r="O451" i="5" s="1"/>
  <c r="L452" i="5"/>
  <c r="N452" i="5" s="1"/>
  <c r="O452" i="5" s="1"/>
  <c r="L453" i="5"/>
  <c r="N453" i="5" s="1"/>
  <c r="O453" i="5" s="1"/>
  <c r="L454" i="5"/>
  <c r="N454" i="5" s="1"/>
  <c r="O454" i="5" s="1"/>
  <c r="L455" i="5"/>
  <c r="N455" i="5"/>
  <c r="O455" i="5" s="1"/>
  <c r="L456" i="5"/>
  <c r="N456" i="5" s="1"/>
  <c r="O456" i="5" s="1"/>
  <c r="L457" i="5"/>
  <c r="N457" i="5"/>
  <c r="O457" i="5" s="1"/>
  <c r="L459" i="5"/>
  <c r="N459" i="5" s="1"/>
  <c r="O459" i="5" s="1"/>
  <c r="L460" i="5"/>
  <c r="N460" i="5" s="1"/>
  <c r="O460" i="5" s="1"/>
  <c r="L461" i="5"/>
  <c r="N461" i="5" s="1"/>
  <c r="O461" i="5" s="1"/>
  <c r="L462" i="5"/>
  <c r="N462" i="5" s="1"/>
  <c r="O462" i="5" s="1"/>
  <c r="L463" i="5"/>
  <c r="N463" i="5"/>
  <c r="O463" i="5" s="1"/>
  <c r="L464" i="5"/>
  <c r="N464" i="5" s="1"/>
  <c r="O464" i="5" s="1"/>
  <c r="L465" i="5"/>
  <c r="N465" i="5" s="1"/>
  <c r="O465" i="5" s="1"/>
  <c r="L467" i="5"/>
  <c r="N467" i="5" s="1"/>
  <c r="O467" i="5" s="1"/>
  <c r="L468" i="5"/>
  <c r="N468" i="5" s="1"/>
  <c r="O468" i="5" s="1"/>
  <c r="L469" i="5"/>
  <c r="N469" i="5" s="1"/>
  <c r="O469" i="5" s="1"/>
  <c r="L470" i="5"/>
  <c r="N470" i="5" s="1"/>
  <c r="O470" i="5" s="1"/>
  <c r="L471" i="5"/>
  <c r="N471" i="5" s="1"/>
  <c r="O471" i="5" s="1"/>
  <c r="L472" i="5"/>
  <c r="N472" i="5" s="1"/>
  <c r="O472" i="5" s="1"/>
  <c r="L473" i="5"/>
  <c r="N473" i="5" s="1"/>
  <c r="O473" i="5" s="1"/>
  <c r="L475" i="5"/>
  <c r="N475" i="5" s="1"/>
  <c r="O475" i="5" s="1"/>
  <c r="L476" i="5"/>
  <c r="N476" i="5" s="1"/>
  <c r="O476" i="5" s="1"/>
  <c r="L477" i="5"/>
  <c r="N477" i="5" s="1"/>
  <c r="O477" i="5"/>
  <c r="L478" i="5"/>
  <c r="N478" i="5" s="1"/>
  <c r="O478" i="5" s="1"/>
  <c r="L479" i="5"/>
  <c r="N479" i="5" s="1"/>
  <c r="O479" i="5" s="1"/>
  <c r="L480" i="5"/>
  <c r="N480" i="5" s="1"/>
  <c r="O480" i="5" s="1"/>
  <c r="L481" i="5"/>
  <c r="N481" i="5" s="1"/>
  <c r="O481" i="5" s="1"/>
  <c r="L483" i="5"/>
  <c r="N483" i="5" s="1"/>
  <c r="O483" i="5" s="1"/>
  <c r="L484" i="5"/>
  <c r="N484" i="5" s="1"/>
  <c r="O484" i="5" s="1"/>
  <c r="L485" i="5"/>
  <c r="N485" i="5" s="1"/>
  <c r="O485" i="5" s="1"/>
  <c r="L486" i="5"/>
  <c r="N486" i="5" s="1"/>
  <c r="O486" i="5" s="1"/>
  <c r="L487" i="5"/>
  <c r="N487" i="5" s="1"/>
  <c r="O487" i="5" s="1"/>
  <c r="L488" i="5"/>
  <c r="N488" i="5"/>
  <c r="O488" i="5" s="1"/>
  <c r="L489" i="5"/>
  <c r="N489" i="5" s="1"/>
  <c r="O489" i="5" s="1"/>
  <c r="L491" i="5"/>
  <c r="N491" i="5" s="1"/>
  <c r="O491" i="5" s="1"/>
  <c r="L492" i="5"/>
  <c r="N492" i="5" s="1"/>
  <c r="O492" i="5" s="1"/>
  <c r="L493" i="5"/>
  <c r="N493" i="5" s="1"/>
  <c r="O493" i="5" s="1"/>
  <c r="L494" i="5"/>
  <c r="N494" i="5" s="1"/>
  <c r="O494" i="5" s="1"/>
  <c r="L495" i="5"/>
  <c r="N495" i="5" s="1"/>
  <c r="O495" i="5" s="1"/>
  <c r="L496" i="5"/>
  <c r="N496" i="5"/>
  <c r="O496" i="5" s="1"/>
  <c r="L497" i="5"/>
  <c r="N497" i="5" s="1"/>
  <c r="O497" i="5" s="1"/>
  <c r="J12" i="5"/>
  <c r="J13" i="5"/>
  <c r="J14" i="5"/>
  <c r="J15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BF12" i="5"/>
  <c r="BF13" i="5"/>
  <c r="BF14" i="5"/>
  <c r="BG14" i="5" s="1"/>
  <c r="BF15" i="5"/>
  <c r="BG15" i="5" s="1"/>
  <c r="BF16" i="5"/>
  <c r="BG16" i="5" s="1"/>
  <c r="BH16" i="5" s="1"/>
  <c r="BF11" i="5"/>
  <c r="AH11" i="5"/>
  <c r="AI11" i="5"/>
  <c r="AJ11" i="5"/>
  <c r="AH12" i="5"/>
  <c r="AI12" i="5"/>
  <c r="AJ12" i="5"/>
  <c r="AH13" i="5"/>
  <c r="AI13" i="5"/>
  <c r="AJ13" i="5"/>
  <c r="AH14" i="5"/>
  <c r="AI14" i="5"/>
  <c r="AJ14" i="5"/>
  <c r="AH15" i="5"/>
  <c r="AI15" i="5"/>
  <c r="AJ15" i="5"/>
  <c r="AH16" i="5"/>
  <c r="AI16" i="5"/>
  <c r="AJ16" i="5"/>
  <c r="AG12" i="5"/>
  <c r="AG13" i="5"/>
  <c r="AG14" i="5"/>
  <c r="AG15" i="5"/>
  <c r="AG16" i="5"/>
  <c r="F9" i="1"/>
  <c r="H9" i="1"/>
  <c r="D10" i="1"/>
  <c r="E10" i="1"/>
  <c r="F10" i="1"/>
  <c r="G10" i="1"/>
  <c r="H10" i="1"/>
  <c r="I10" i="1"/>
  <c r="D11" i="1"/>
  <c r="E11" i="1"/>
  <c r="F11" i="1"/>
  <c r="H11" i="1"/>
  <c r="I11" i="1"/>
  <c r="D12" i="1"/>
  <c r="E12" i="1"/>
  <c r="F12" i="1"/>
  <c r="G12" i="1"/>
  <c r="H12" i="1"/>
  <c r="I12" i="1"/>
  <c r="D13" i="1"/>
  <c r="E13" i="1"/>
  <c r="F13" i="1"/>
  <c r="G13" i="1"/>
  <c r="H13" i="1"/>
  <c r="I13" i="1"/>
  <c r="D14" i="1"/>
  <c r="E14" i="1"/>
  <c r="F14" i="1"/>
  <c r="G14" i="1"/>
  <c r="H14" i="1"/>
  <c r="I14" i="1"/>
  <c r="I9" i="1"/>
  <c r="N24" i="5"/>
  <c r="O24" i="5"/>
  <c r="N188" i="5"/>
  <c r="O188" i="5" s="1"/>
  <c r="N186" i="5"/>
  <c r="O186" i="5" s="1"/>
  <c r="N182" i="5"/>
  <c r="O182" i="5" s="1"/>
  <c r="N180" i="5"/>
  <c r="O180" i="5"/>
  <c r="N176" i="5"/>
  <c r="O176" i="5"/>
  <c r="N174" i="5"/>
  <c r="O174" i="5" s="1"/>
  <c r="N172" i="5"/>
  <c r="O172" i="5" s="1"/>
  <c r="N170" i="5"/>
  <c r="O170" i="5" s="1"/>
  <c r="N168" i="5"/>
  <c r="O168" i="5" s="1"/>
  <c r="N166" i="5"/>
  <c r="O166" i="5" s="1"/>
  <c r="N164" i="5"/>
  <c r="O164" i="5" s="1"/>
  <c r="N162" i="5"/>
  <c r="O162" i="5" s="1"/>
  <c r="N160" i="5"/>
  <c r="O160" i="5"/>
  <c r="N158" i="5"/>
  <c r="O158" i="5" s="1"/>
  <c r="N154" i="5"/>
  <c r="O154" i="5" s="1"/>
  <c r="N152" i="5"/>
  <c r="O152" i="5"/>
  <c r="N150" i="5"/>
  <c r="O150" i="5" s="1"/>
  <c r="N148" i="5"/>
  <c r="O148" i="5"/>
  <c r="N146" i="5"/>
  <c r="O146" i="5" s="1"/>
  <c r="N144" i="5"/>
  <c r="O144" i="5"/>
  <c r="N142" i="5"/>
  <c r="O142" i="5" s="1"/>
  <c r="N140" i="5"/>
  <c r="O140" i="5" s="1"/>
  <c r="N138" i="5"/>
  <c r="O138" i="5" s="1"/>
  <c r="N136" i="5"/>
  <c r="O136" i="5" s="1"/>
  <c r="N134" i="5"/>
  <c r="O134" i="5" s="1"/>
  <c r="N132" i="5"/>
  <c r="O132" i="5" s="1"/>
  <c r="N128" i="5"/>
  <c r="O128" i="5"/>
  <c r="N126" i="5"/>
  <c r="O126" i="5" s="1"/>
  <c r="N122" i="5"/>
  <c r="O122" i="5" s="1"/>
  <c r="N120" i="5"/>
  <c r="O120" i="5"/>
  <c r="N118" i="5"/>
  <c r="O118" i="5" s="1"/>
  <c r="N116" i="5"/>
  <c r="O116" i="5"/>
  <c r="N114" i="5"/>
  <c r="O114" i="5" s="1"/>
  <c r="N112" i="5"/>
  <c r="O112" i="5"/>
  <c r="N110" i="5"/>
  <c r="O110" i="5" s="1"/>
  <c r="N108" i="5"/>
  <c r="O108" i="5" s="1"/>
  <c r="N106" i="5"/>
  <c r="O106" i="5" s="1"/>
  <c r="N104" i="5"/>
  <c r="O104" i="5" s="1"/>
  <c r="N102" i="5"/>
  <c r="O102" i="5" s="1"/>
  <c r="N100" i="5"/>
  <c r="O100" i="5" s="1"/>
  <c r="N96" i="5"/>
  <c r="O96" i="5"/>
  <c r="N94" i="5"/>
  <c r="O94" i="5" s="1"/>
  <c r="N90" i="5"/>
  <c r="O90" i="5" s="1"/>
  <c r="N88" i="5"/>
  <c r="O88" i="5" s="1"/>
  <c r="N84" i="5"/>
  <c r="O84" i="5"/>
  <c r="N82" i="5"/>
  <c r="O82" i="5" s="1"/>
  <c r="N80" i="5"/>
  <c r="O80" i="5"/>
  <c r="N78" i="5"/>
  <c r="O78" i="5" s="1"/>
  <c r="N76" i="5"/>
  <c r="O76" i="5" s="1"/>
  <c r="N74" i="5"/>
  <c r="O74" i="5" s="1"/>
  <c r="N70" i="5"/>
  <c r="O70" i="5" s="1"/>
  <c r="N68" i="5"/>
  <c r="O68" i="5" s="1"/>
  <c r="N64" i="5"/>
  <c r="O64" i="5"/>
  <c r="N62" i="5"/>
  <c r="O62" i="5" s="1"/>
  <c r="N58" i="5"/>
  <c r="O58" i="5" s="1"/>
  <c r="N56" i="5"/>
  <c r="O56" i="5" s="1"/>
  <c r="N54" i="5"/>
  <c r="O54" i="5" s="1"/>
  <c r="N52" i="5"/>
  <c r="O52" i="5"/>
  <c r="N50" i="5"/>
  <c r="O50" i="5" s="1"/>
  <c r="N46" i="5"/>
  <c r="O46" i="5" s="1"/>
  <c r="N44" i="5"/>
  <c r="O44" i="5" s="1"/>
  <c r="N40" i="5"/>
  <c r="O40" i="5" s="1"/>
  <c r="N38" i="5"/>
  <c r="O38" i="5" s="1"/>
  <c r="N36" i="5"/>
  <c r="O36" i="5" s="1"/>
  <c r="N34" i="5"/>
  <c r="O34" i="5" s="1"/>
  <c r="N32" i="5"/>
  <c r="O32" i="5"/>
  <c r="N30" i="5"/>
  <c r="O30" i="5" s="1"/>
  <c r="N28" i="5"/>
  <c r="O28" i="5"/>
  <c r="N22" i="5"/>
  <c r="O22" i="5"/>
  <c r="AZ13" i="5"/>
  <c r="AZ15" i="5"/>
  <c r="N25" i="5"/>
  <c r="O25" i="5"/>
  <c r="N23" i="5"/>
  <c r="O23" i="5"/>
  <c r="N19" i="5"/>
  <c r="O19" i="5" s="1"/>
  <c r="N17" i="5"/>
  <c r="O17" i="5"/>
  <c r="AS13" i="5"/>
  <c r="AZ12" i="5"/>
  <c r="M12" i="6" l="1"/>
  <c r="N12" i="6" s="1"/>
  <c r="R12" i="6" s="1"/>
  <c r="M21" i="6"/>
  <c r="N21" i="6" s="1"/>
  <c r="R21" i="6" s="1"/>
  <c r="M26" i="6"/>
  <c r="M45" i="6"/>
  <c r="N45" i="6" s="1"/>
  <c r="R45" i="6" s="1"/>
  <c r="M37" i="6"/>
  <c r="N37" i="6" s="1"/>
  <c r="R37" i="6" s="1"/>
  <c r="M28" i="6"/>
  <c r="N28" i="6" s="1"/>
  <c r="R28" i="6" s="1"/>
  <c r="M11" i="6"/>
  <c r="N11" i="6" s="1"/>
  <c r="R11" i="6" s="1"/>
  <c r="M19" i="6"/>
  <c r="M44" i="6"/>
  <c r="N44" i="6" s="1"/>
  <c r="R44" i="6" s="1"/>
  <c r="M27" i="6"/>
  <c r="N27" i="6" s="1"/>
  <c r="R27" i="6" s="1"/>
  <c r="M36" i="6"/>
  <c r="N36" i="6" s="1"/>
  <c r="R36" i="6" s="1"/>
  <c r="M20" i="6"/>
  <c r="N20" i="6" s="1"/>
  <c r="R20" i="6" s="1"/>
  <c r="M10" i="6"/>
  <c r="M14" i="6"/>
  <c r="N14" i="6" s="1"/>
  <c r="R14" i="6" s="1"/>
  <c r="M38" i="6"/>
  <c r="N38" i="6" s="1"/>
  <c r="R38" i="6" s="1"/>
  <c r="M30" i="6"/>
  <c r="N30" i="6" s="1"/>
  <c r="R30" i="6" s="1"/>
  <c r="M43" i="6"/>
  <c r="M13" i="6"/>
  <c r="N13" i="6" s="1"/>
  <c r="R13" i="6" s="1"/>
  <c r="M35" i="6"/>
  <c r="M46" i="6"/>
  <c r="N46" i="6" s="1"/>
  <c r="R46" i="6" s="1"/>
  <c r="M29" i="6"/>
  <c r="N29" i="6" s="1"/>
  <c r="R29" i="6" s="1"/>
  <c r="BA13" i="5"/>
  <c r="BH14" i="5"/>
  <c r="BH15" i="5"/>
  <c r="BG11" i="5"/>
  <c r="BH11" i="5" s="1"/>
  <c r="N18" i="5"/>
  <c r="O18" i="5" s="1"/>
  <c r="N185" i="5"/>
  <c r="O185" i="5" s="1"/>
  <c r="N177" i="5"/>
  <c r="O177" i="5" s="1"/>
  <c r="N137" i="5"/>
  <c r="O137" i="5" s="1"/>
  <c r="N105" i="5"/>
  <c r="O105" i="5" s="1"/>
  <c r="N89" i="5"/>
  <c r="O89" i="5" s="1"/>
  <c r="N73" i="5"/>
  <c r="O73" i="5" s="1"/>
  <c r="AZ16" i="5"/>
  <c r="AZ14" i="5"/>
  <c r="BG13" i="5"/>
  <c r="BH13" i="5" s="1"/>
  <c r="BG12" i="5"/>
  <c r="BH12" i="5" s="1"/>
  <c r="N337" i="5"/>
  <c r="O337" i="5" s="1"/>
  <c r="N273" i="5"/>
  <c r="O273" i="5" s="1"/>
  <c r="N209" i="5"/>
  <c r="O209" i="5" s="1"/>
  <c r="N81" i="5"/>
  <c r="O81" i="5" s="1"/>
  <c r="N329" i="5"/>
  <c r="O329" i="5" s="1"/>
  <c r="N265" i="5"/>
  <c r="O265" i="5" s="1"/>
  <c r="N201" i="5"/>
  <c r="O201" i="5" s="1"/>
  <c r="N49" i="5"/>
  <c r="O49" i="5" s="1"/>
  <c r="N305" i="5"/>
  <c r="O305" i="5" s="1"/>
  <c r="N241" i="5"/>
  <c r="O241" i="5" s="1"/>
  <c r="N65" i="5"/>
  <c r="O65" i="5" s="1"/>
  <c r="N433" i="5"/>
  <c r="O433" i="5" s="1"/>
  <c r="N417" i="5"/>
  <c r="O417" i="5" s="1"/>
  <c r="N401" i="5"/>
  <c r="O401" i="5" s="1"/>
  <c r="N385" i="5"/>
  <c r="O385" i="5" s="1"/>
  <c r="N345" i="5"/>
  <c r="O345" i="5" s="1"/>
  <c r="N281" i="5"/>
  <c r="O281" i="5" s="1"/>
  <c r="N217" i="5"/>
  <c r="O217" i="5" s="1"/>
  <c r="N113" i="5"/>
  <c r="O113" i="5" s="1"/>
  <c r="L11" i="5" l="1"/>
  <c r="N5" i="6" s="1"/>
  <c r="L16" i="5"/>
  <c r="N43" i="6" s="1"/>
  <c r="L15" i="5"/>
  <c r="N35" i="6" s="1"/>
  <c r="L14" i="5" l="1"/>
  <c r="N26" i="6" s="1"/>
  <c r="N11" i="5"/>
  <c r="N16" i="5"/>
  <c r="N15" i="5"/>
  <c r="R35" i="6" s="1"/>
  <c r="L13" i="5"/>
  <c r="N19" i="6" s="1"/>
  <c r="L12" i="5"/>
  <c r="N10" i="6" s="1"/>
  <c r="R5" i="6" l="1"/>
  <c r="O11" i="5"/>
  <c r="O16" i="5"/>
  <c r="R43" i="6"/>
  <c r="N14" i="5"/>
  <c r="R26" i="6" s="1"/>
  <c r="N13" i="5"/>
  <c r="R19" i="6" s="1"/>
  <c r="O15" i="5"/>
  <c r="N12" i="5"/>
  <c r="R10" i="6" s="1"/>
  <c r="O14" i="5" l="1"/>
  <c r="O12" i="5"/>
  <c r="O13" i="5"/>
</calcChain>
</file>

<file path=xl/sharedStrings.xml><?xml version="1.0" encoding="utf-8"?>
<sst xmlns="http://schemas.openxmlformats.org/spreadsheetml/2006/main" count="300" uniqueCount="90">
  <si>
    <t>FF1</t>
  </si>
  <si>
    <t>FF2</t>
  </si>
  <si>
    <t>FF3</t>
  </si>
  <si>
    <t>FF4</t>
  </si>
  <si>
    <t>FF5</t>
  </si>
  <si>
    <t>FF6</t>
  </si>
  <si>
    <t>Hi</t>
  </si>
  <si>
    <t>Chaminés</t>
  </si>
  <si>
    <t>As várias cores dizem respeito a relatórios de datas diferentes</t>
  </si>
  <si>
    <t>Velocidade (m/s)</t>
  </si>
  <si>
    <t>NOx</t>
  </si>
  <si>
    <t>origem de emissão</t>
  </si>
  <si>
    <t>Potência equip. combustão
(kW)</t>
  </si>
  <si>
    <t>altura da chaminé (m)</t>
  </si>
  <si>
    <t>Altura acima cobertura (m)</t>
  </si>
  <si>
    <t>altura do obst mais desfavorável ao solo</t>
  </si>
  <si>
    <t>chapéus</t>
  </si>
  <si>
    <t>S</t>
  </si>
  <si>
    <r>
      <t>Teor O</t>
    </r>
    <r>
      <rPr>
        <b/>
        <vertAlign val="subscript"/>
        <sz val="9"/>
        <rFont val="Arial"/>
        <family val="2"/>
      </rPr>
      <t>2</t>
    </r>
  </si>
  <si>
    <t>Distância ao Obstáculo (D)</t>
  </si>
  <si>
    <t>Hp</t>
  </si>
  <si>
    <t>H</t>
  </si>
  <si>
    <t>Caudal volumétrico</t>
  </si>
  <si>
    <t>Hp (m)</t>
  </si>
  <si>
    <t>Altura do obst - h0 (m)</t>
  </si>
  <si>
    <t>Distância ao obst - D (m)</t>
  </si>
  <si>
    <t>Hc</t>
  </si>
  <si>
    <t>T média gases saída (k)</t>
  </si>
  <si>
    <t>Observações</t>
  </si>
  <si>
    <t>Outros poluentes</t>
  </si>
  <si>
    <t>Cálculos das chaminés</t>
  </si>
  <si>
    <t>ETAPA 1 - Determinação do Hp (expresso em metros), em função das características do efluente.</t>
  </si>
  <si>
    <t>ETAPA 2 - Correcção do Hp (expresso em metros), devido à influência de outras chaminés existentes na mesma instalação.</t>
  </si>
  <si>
    <t>ETAPA 3 - Determinação do Hc (expresso em metros), em função das características da envolvente.</t>
  </si>
  <si>
    <t>ETAPA 4 - Determinação de H que corresponde ao maior valor entre Hp e Hc.</t>
  </si>
  <si>
    <t>ETAPA 0 - Cálculos auxiliares prévios</t>
  </si>
  <si>
    <t>sistema de tratamento associado (ex: RTO, Filtro, …)</t>
  </si>
  <si>
    <r>
      <t>Teor H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O</t>
    </r>
  </si>
  <si>
    <r>
      <t>Caudal seco Nm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/h</t>
    </r>
  </si>
  <si>
    <t>Partículas</t>
  </si>
  <si>
    <r>
      <rPr>
        <b/>
        <sz val="9"/>
        <rFont val="Symbol"/>
        <family val="1"/>
        <charset val="2"/>
      </rPr>
      <t>D</t>
    </r>
    <r>
      <rPr>
        <b/>
        <sz val="9"/>
        <rFont val="Arial"/>
        <family val="2"/>
      </rPr>
      <t>T</t>
    </r>
  </si>
  <si>
    <t>ºC</t>
  </si>
  <si>
    <t xml:space="preserve">Temp. média anual típica na região: </t>
  </si>
  <si>
    <t>Sim</t>
  </si>
  <si>
    <t>Não</t>
  </si>
  <si>
    <t>Valores médios</t>
  </si>
  <si>
    <t>Medido (Data 1)
kg/h</t>
  </si>
  <si>
    <t>Medido (Data 2)
kg/h</t>
  </si>
  <si>
    <t>Medido (Data 3)
kg/h</t>
  </si>
  <si>
    <t>Medido (Data 4)
kg/h</t>
  </si>
  <si>
    <t>Medido (Média)
kg/h</t>
  </si>
  <si>
    <t>Hp máximo</t>
  </si>
  <si>
    <t>Outros poluentes?</t>
  </si>
  <si>
    <r>
      <t>altura da chaminé acima do obst mais desfavorável (h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>)</t>
    </r>
  </si>
  <si>
    <r>
      <t>Qv (Nm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/h)</t>
    </r>
  </si>
  <si>
    <t>q (kg/h)</t>
  </si>
  <si>
    <r>
      <t>Altura do obst - h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 xml:space="preserve"> (m)</t>
    </r>
  </si>
  <si>
    <r>
      <rPr>
        <b/>
        <sz val="9"/>
        <rFont val="Symbol"/>
        <family val="1"/>
        <charset val="2"/>
      </rPr>
      <t>D</t>
    </r>
    <r>
      <rPr>
        <b/>
        <sz val="9"/>
        <rFont val="Arial"/>
        <family val="2"/>
      </rPr>
      <t>T corrigido</t>
    </r>
  </si>
  <si>
    <t>Pode ser necessário adaptar as fórmulas de cálculo, dependendo do número de medições.
É necessário fazer 'preencher para baixo', para todas as fontes.</t>
  </si>
  <si>
    <t>1 = dependente (VERDADEIRO)</t>
  </si>
  <si>
    <t>Caudal mássico
Partículas</t>
  </si>
  <si>
    <t>Hp máx</t>
  </si>
  <si>
    <t>Data 1:</t>
  </si>
  <si>
    <t>Data 2:</t>
  </si>
  <si>
    <t>Data 3:</t>
  </si>
  <si>
    <t>Data 4:</t>
  </si>
  <si>
    <t>Caudal mássico
NOx</t>
  </si>
  <si>
    <r>
      <t>Caudal mássico
SO</t>
    </r>
    <r>
      <rPr>
        <vertAlign val="subscript"/>
        <sz val="10"/>
        <rFont val="Arial"/>
        <family val="2"/>
      </rPr>
      <t>2</t>
    </r>
  </si>
  <si>
    <t xml:space="preserve"> Outros poluentes</t>
  </si>
  <si>
    <t>+FF3</t>
  </si>
  <si>
    <t>+FF2</t>
  </si>
  <si>
    <t>+FF5</t>
  </si>
  <si>
    <t>+FF6</t>
  </si>
  <si>
    <t>+FF4</t>
  </si>
  <si>
    <t>0 = não dependente (FALSO)</t>
  </si>
  <si>
    <r>
      <t xml:space="preserve">Equipamento </t>
    </r>
    <r>
      <rPr>
        <b/>
        <sz val="8"/>
        <rFont val="Arial"/>
        <family val="2"/>
      </rPr>
      <t>(ex. equipament de processo (estufas, secadores, RTO), caldeiras, etc)</t>
    </r>
  </si>
  <si>
    <r>
      <t xml:space="preserve">Composição química da etapa </t>
    </r>
    <r>
      <rPr>
        <b/>
        <sz val="8"/>
        <rFont val="Arial"/>
        <family val="2"/>
      </rPr>
      <t>(ex. Partículas, CO, NOx, COV)</t>
    </r>
  </si>
  <si>
    <t xml:space="preserve">Dependência FF para Hp </t>
  </si>
  <si>
    <t>Setembro2018</t>
  </si>
  <si>
    <t>Dezembro2018</t>
  </si>
  <si>
    <t>Outubro2019</t>
  </si>
  <si>
    <t>Dezembro2019</t>
  </si>
  <si>
    <t>Caldeiras de fluido térmico nº1 e nº2</t>
  </si>
  <si>
    <t>Sistema de Despoeiramento</t>
  </si>
  <si>
    <t>Caldeira de fluido térmico nº3</t>
  </si>
  <si>
    <t>4 Queimadores de Fornos descontinuos</t>
  </si>
  <si>
    <t>COV, NOx</t>
  </si>
  <si>
    <t xml:space="preserve">DependêNcia FF para Hp </t>
  </si>
  <si>
    <r>
      <t>SO</t>
    </r>
    <r>
      <rPr>
        <b/>
        <vertAlign val="subscript"/>
        <sz val="9"/>
        <rFont val="Arial"/>
        <family val="2"/>
      </rPr>
      <t>2</t>
    </r>
  </si>
  <si>
    <t>Hc= h0+3-2D/(5h0)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</si>
</sst>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00"/>
    <numFmt numFmtId="166" formatCode="0.0"/>
    <numFmt numFmtId="167" formatCode="_-* #,##0.000\ _€_-;\-* #,##0.000\ _€_-;_-* &quot;-&quot;??\ _€_-;_-@_-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22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b/>
      <vertAlign val="superscript"/>
      <sz val="9"/>
      <name val="Arial"/>
      <family val="2"/>
    </font>
    <font>
      <b/>
      <sz val="9"/>
      <name val="Symbol"/>
      <family val="1"/>
      <charset val="2"/>
    </font>
    <font>
      <b/>
      <sz val="9"/>
      <color indexed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/>
    <xf numFmtId="0" fontId="0" fillId="0" borderId="0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Border="1"/>
    <xf numFmtId="166" fontId="5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2" fillId="0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/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6" fontId="5" fillId="6" borderId="3" xfId="0" applyNumberFormat="1" applyFont="1" applyFill="1" applyBorder="1" applyAlignment="1">
      <alignment horizontal="center" vertical="center"/>
    </xf>
    <xf numFmtId="49" fontId="15" fillId="7" borderId="3" xfId="0" applyNumberFormat="1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5" fontId="0" fillId="2" borderId="13" xfId="0" applyNumberFormat="1" applyFill="1" applyBorder="1" applyAlignment="1">
      <alignment horizontal="center"/>
    </xf>
    <xf numFmtId="0" fontId="5" fillId="0" borderId="3" xfId="0" applyFont="1" applyBorder="1"/>
    <xf numFmtId="0" fontId="0" fillId="0" borderId="3" xfId="0" applyFill="1" applyBorder="1"/>
    <xf numFmtId="49" fontId="11" fillId="3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center" vertical="center" wrapText="1"/>
    </xf>
    <xf numFmtId="2" fontId="5" fillId="6" borderId="3" xfId="0" applyNumberFormat="1" applyFont="1" applyFill="1" applyBorder="1" applyAlignment="1">
      <alignment horizontal="center" vertical="center"/>
    </xf>
    <xf numFmtId="0" fontId="0" fillId="0" borderId="9" xfId="0" applyBorder="1"/>
    <xf numFmtId="0" fontId="5" fillId="0" borderId="9" xfId="0" applyFont="1" applyBorder="1"/>
    <xf numFmtId="0" fontId="0" fillId="0" borderId="9" xfId="0" applyFill="1" applyBorder="1"/>
    <xf numFmtId="0" fontId="5" fillId="0" borderId="0" xfId="0" applyFont="1" applyBorder="1"/>
    <xf numFmtId="0" fontId="8" fillId="0" borderId="0" xfId="0" applyFont="1" applyFill="1" applyBorder="1"/>
    <xf numFmtId="0" fontId="2" fillId="0" borderId="0" xfId="0" applyFont="1" applyFill="1" applyBorder="1"/>
    <xf numFmtId="0" fontId="0" fillId="0" borderId="1" xfId="0" applyFill="1" applyBorder="1"/>
    <xf numFmtId="0" fontId="5" fillId="0" borderId="1" xfId="0" applyFont="1" applyFill="1" applyBorder="1"/>
    <xf numFmtId="0" fontId="0" fillId="0" borderId="5" xfId="0" applyBorder="1"/>
    <xf numFmtId="0" fontId="0" fillId="0" borderId="11" xfId="0" applyBorder="1"/>
    <xf numFmtId="0" fontId="0" fillId="7" borderId="0" xfId="0" applyFill="1" applyBorder="1"/>
    <xf numFmtId="0" fontId="0" fillId="7" borderId="1" xfId="0" applyFill="1" applyBorder="1"/>
    <xf numFmtId="2" fontId="2" fillId="6" borderId="3" xfId="0" applyNumberFormat="1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9" xfId="0" applyFill="1" applyBorder="1"/>
    <xf numFmtId="49" fontId="9" fillId="8" borderId="3" xfId="0" applyNumberFormat="1" applyFont="1" applyFill="1" applyBorder="1" applyAlignment="1">
      <alignment horizontal="center" vertical="center" wrapText="1"/>
    </xf>
    <xf numFmtId="2" fontId="5" fillId="8" borderId="3" xfId="0" applyNumberFormat="1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12" fillId="0" borderId="4" xfId="0" applyFont="1" applyBorder="1"/>
    <xf numFmtId="49" fontId="11" fillId="8" borderId="3" xfId="0" applyNumberFormat="1" applyFont="1" applyFill="1" applyBorder="1" applyAlignment="1">
      <alignment horizontal="center" vertical="center" wrapText="1"/>
    </xf>
    <xf numFmtId="2" fontId="5" fillId="8" borderId="3" xfId="0" applyNumberFormat="1" applyFont="1" applyFill="1" applyBorder="1" applyAlignment="1">
      <alignment horizontal="center"/>
    </xf>
    <xf numFmtId="0" fontId="5" fillId="8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0" fillId="7" borderId="0" xfId="0" applyFill="1" applyAlignment="1">
      <alignment horizontal="center"/>
    </xf>
    <xf numFmtId="49" fontId="9" fillId="2" borderId="12" xfId="0" applyNumberFormat="1" applyFont="1" applyFill="1" applyBorder="1" applyAlignment="1">
      <alignment horizontal="center" vertical="center" wrapText="1"/>
    </xf>
    <xf numFmtId="165" fontId="0" fillId="2" borderId="14" xfId="0" applyNumberFormat="1" applyFill="1" applyBorder="1" applyAlignment="1">
      <alignment horizontal="center"/>
    </xf>
    <xf numFmtId="165" fontId="0" fillId="2" borderId="15" xfId="0" applyNumberForma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/>
    </xf>
    <xf numFmtId="0" fontId="2" fillId="9" borderId="12" xfId="0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165" fontId="0" fillId="9" borderId="14" xfId="0" applyNumberFormat="1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2" fillId="9" borderId="10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165" fontId="5" fillId="8" borderId="3" xfId="0" applyNumberFormat="1" applyFont="1" applyFill="1" applyBorder="1" applyAlignment="1">
      <alignment horizontal="center"/>
    </xf>
    <xf numFmtId="165" fontId="5" fillId="8" borderId="3" xfId="0" applyNumberFormat="1" applyFont="1" applyFill="1" applyBorder="1" applyAlignment="1">
      <alignment horizontal="center" vertical="center"/>
    </xf>
    <xf numFmtId="0" fontId="0" fillId="9" borderId="9" xfId="0" applyFill="1" applyBorder="1"/>
    <xf numFmtId="49" fontId="2" fillId="10" borderId="0" xfId="0" applyNumberFormat="1" applyFont="1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 vertical="center" wrapText="1"/>
    </xf>
    <xf numFmtId="49" fontId="0" fillId="0" borderId="0" xfId="0" applyNumberFormat="1"/>
    <xf numFmtId="49" fontId="0" fillId="3" borderId="0" xfId="0" applyNumberFormat="1" applyFill="1"/>
    <xf numFmtId="49" fontId="0" fillId="3" borderId="0" xfId="0" applyNumberFormat="1" applyFill="1" applyAlignment="1">
      <alignment horizontal="center" vertical="center" wrapText="1"/>
    </xf>
    <xf numFmtId="167" fontId="0" fillId="9" borderId="15" xfId="1" applyNumberFormat="1" applyFont="1" applyFill="1" applyBorder="1" applyAlignment="1">
      <alignment horizontal="center"/>
    </xf>
    <xf numFmtId="2" fontId="0" fillId="9" borderId="3" xfId="0" applyNumberFormat="1" applyFill="1" applyBorder="1" applyAlignment="1">
      <alignment horizontal="center"/>
    </xf>
    <xf numFmtId="0" fontId="2" fillId="9" borderId="12" xfId="0" applyFont="1" applyFill="1" applyBorder="1" applyAlignment="1">
      <alignment horizontal="centerContinuous" vertical="center"/>
    </xf>
    <xf numFmtId="165" fontId="0" fillId="9" borderId="15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165" fontId="5" fillId="11" borderId="3" xfId="0" applyNumberFormat="1" applyFont="1" applyFill="1" applyBorder="1" applyAlignment="1">
      <alignment horizontal="center" vertical="center"/>
    </xf>
    <xf numFmtId="2" fontId="5" fillId="11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4" fontId="11" fillId="11" borderId="1" xfId="0" quotePrefix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5" fillId="13" borderId="3" xfId="0" applyFont="1" applyFill="1" applyBorder="1" applyAlignment="1">
      <alignment horizontal="center" vertical="center"/>
    </xf>
    <xf numFmtId="166" fontId="5" fillId="13" borderId="3" xfId="0" applyNumberFormat="1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166" fontId="5" fillId="14" borderId="3" xfId="0" applyNumberFormat="1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166" fontId="5" fillId="11" borderId="3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vertical="center" wrapText="1"/>
    </xf>
    <xf numFmtId="165" fontId="1" fillId="11" borderId="3" xfId="0" applyNumberFormat="1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166" fontId="1" fillId="12" borderId="0" xfId="0" applyNumberFormat="1" applyFont="1" applyFill="1" applyAlignment="1">
      <alignment horizontal="center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22" fillId="8" borderId="0" xfId="0" applyFont="1" applyFill="1" applyAlignment="1">
      <alignment horizontal="center"/>
    </xf>
    <xf numFmtId="1" fontId="1" fillId="9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/>
    <xf numFmtId="49" fontId="9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/>
    </xf>
    <xf numFmtId="11" fontId="1" fillId="2" borderId="1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vertical="center" wrapText="1"/>
    </xf>
    <xf numFmtId="0" fontId="1" fillId="9" borderId="7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vertical="center" wrapText="1"/>
    </xf>
    <xf numFmtId="0" fontId="1" fillId="9" borderId="8" xfId="0" applyFont="1" applyFill="1" applyBorder="1"/>
    <xf numFmtId="0" fontId="1" fillId="9" borderId="12" xfId="0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/>
    </xf>
    <xf numFmtId="11" fontId="1" fillId="9" borderId="3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 vertical="center"/>
    </xf>
    <xf numFmtId="165" fontId="1" fillId="9" borderId="14" xfId="0" applyNumberFormat="1" applyFont="1" applyFill="1" applyBorder="1" applyAlignment="1">
      <alignment horizontal="center"/>
    </xf>
    <xf numFmtId="2" fontId="1" fillId="9" borderId="15" xfId="0" applyNumberFormat="1" applyFont="1" applyFill="1" applyBorder="1" applyAlignment="1">
      <alignment horizontal="center" vertical="center"/>
    </xf>
    <xf numFmtId="2" fontId="1" fillId="9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1" fontId="0" fillId="0" borderId="0" xfId="0" applyNumberFormat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5" fillId="6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49" fontId="9" fillId="7" borderId="13" xfId="0" applyNumberFormat="1" applyFont="1" applyFill="1" applyBorder="1" applyAlignment="1">
      <alignment horizontal="center" vertical="center" wrapText="1"/>
    </xf>
    <xf numFmtId="49" fontId="9" fillId="7" borderId="14" xfId="0" applyNumberFormat="1" applyFont="1" applyFill="1" applyBorder="1" applyAlignment="1">
      <alignment horizontal="center" vertical="center" wrapText="1"/>
    </xf>
    <xf numFmtId="49" fontId="9" fillId="7" borderId="15" xfId="0" applyNumberFormat="1" applyFont="1" applyFill="1" applyBorder="1" applyAlignment="1">
      <alignment horizontal="center" vertical="center" wrapText="1"/>
    </xf>
    <xf numFmtId="49" fontId="9" fillId="6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">
    <dxf>
      <font>
        <color rgb="FF00B050"/>
      </font>
    </dxf>
  </dxfs>
  <tableStyles count="0" defaultTableStyle="TableStyleMedium2" defaultPivotStyle="PivotStyleLight16"/>
  <colors>
    <mruColors>
      <color rgb="FFFFCCCC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13"/>
  <sheetViews>
    <sheetView workbookViewId="0">
      <selection activeCell="F17" sqref="F17"/>
    </sheetView>
  </sheetViews>
  <sheetFormatPr defaultRowHeight="13.2" x14ac:dyDescent="0.25"/>
  <sheetData>
    <row r="3" spans="2:14" x14ac:dyDescent="0.25">
      <c r="B3" s="45" t="s">
        <v>30</v>
      </c>
    </row>
    <row r="5" spans="2:14" x14ac:dyDescent="0.25">
      <c r="B5" s="34" t="s">
        <v>35</v>
      </c>
      <c r="C5" s="34"/>
    </row>
    <row r="7" spans="2:14" x14ac:dyDescent="0.25">
      <c r="B7" s="34" t="s">
        <v>31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2:14" x14ac:dyDescent="0.25">
      <c r="L8" s="34"/>
      <c r="M8" s="34"/>
      <c r="N8" s="34"/>
    </row>
    <row r="9" spans="2:14" x14ac:dyDescent="0.25">
      <c r="B9" s="34" t="s">
        <v>32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2:14" x14ac:dyDescent="0.25">
      <c r="L10" s="34"/>
      <c r="M10" s="34"/>
      <c r="N10" s="34"/>
    </row>
    <row r="11" spans="2:14" x14ac:dyDescent="0.25">
      <c r="B11" s="34" t="s">
        <v>33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2:14" x14ac:dyDescent="0.25">
      <c r="K12" s="34"/>
    </row>
    <row r="13" spans="2:14" x14ac:dyDescent="0.25">
      <c r="B13" s="34" t="s">
        <v>34</v>
      </c>
      <c r="C13" s="34"/>
      <c r="D13" s="34"/>
      <c r="E13" s="34"/>
      <c r="F13" s="34"/>
      <c r="G13" s="34"/>
      <c r="H13" s="34"/>
      <c r="I13" s="34"/>
      <c r="J13" s="34"/>
    </row>
  </sheetData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28"/>
  <sheetViews>
    <sheetView workbookViewId="0">
      <pane xSplit="2" ySplit="4" topLeftCell="C5" activePane="bottomRight" state="frozen"/>
      <selection activeCell="Q14" sqref="Q14"/>
      <selection pane="topRight" activeCell="Q14" sqref="Q14"/>
      <selection pane="bottomLeft" activeCell="Q14" sqref="Q14"/>
      <selection pane="bottomRight" activeCell="D9" sqref="D9"/>
    </sheetView>
  </sheetViews>
  <sheetFormatPr defaultColWidth="9.109375" defaultRowHeight="13.2" x14ac:dyDescent="0.25"/>
  <cols>
    <col min="1" max="1" width="9.109375" style="1"/>
    <col min="2" max="2" width="5.6640625" style="2" customWidth="1"/>
    <col min="3" max="3" width="6.5546875" style="1" customWidth="1"/>
    <col min="4" max="4" width="5.88671875" style="1" customWidth="1"/>
    <col min="5" max="5" width="5.6640625" style="1" customWidth="1"/>
    <col min="6" max="6" width="5.88671875" style="1" customWidth="1"/>
    <col min="7" max="46" width="5.6640625" style="1" customWidth="1"/>
    <col min="47" max="16384" width="9.109375" style="1"/>
  </cols>
  <sheetData>
    <row r="1" spans="1:73" x14ac:dyDescent="0.25">
      <c r="A1" s="7"/>
    </row>
    <row r="2" spans="1:73" x14ac:dyDescent="0.25">
      <c r="B2" s="8"/>
      <c r="C2" s="97" t="s">
        <v>77</v>
      </c>
      <c r="D2" s="9"/>
      <c r="E2" s="9"/>
      <c r="F2" s="8"/>
    </row>
    <row r="3" spans="1:73" s="12" customFormat="1" x14ac:dyDescent="0.25">
      <c r="A3" s="17"/>
      <c r="B3" s="11"/>
      <c r="C3" s="13"/>
      <c r="D3" s="11"/>
      <c r="E3" s="11"/>
      <c r="F3" s="11"/>
      <c r="G3" s="11"/>
      <c r="H3" s="11"/>
      <c r="I3" s="2"/>
      <c r="J3" s="11"/>
      <c r="K3" s="15"/>
      <c r="L3" s="15"/>
      <c r="M3" s="11"/>
      <c r="N3" s="13"/>
      <c r="O3" s="11"/>
      <c r="P3" s="11"/>
      <c r="Q3" s="15"/>
      <c r="R3" s="15"/>
      <c r="S3" s="11"/>
      <c r="T3" s="11"/>
      <c r="U3" s="15"/>
      <c r="V3" s="11"/>
      <c r="W3" s="15"/>
      <c r="X3" s="15"/>
      <c r="Y3" s="15"/>
      <c r="Z3" s="11"/>
      <c r="AA3" s="11"/>
      <c r="AB3" s="15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2" customFormat="1" ht="13.8" thickBot="1" x14ac:dyDescent="0.3"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5"/>
    </row>
    <row r="5" spans="1:73" x14ac:dyDescent="0.25">
      <c r="A5" s="18"/>
      <c r="B5" s="3" t="s">
        <v>0</v>
      </c>
      <c r="C5" s="152">
        <v>0</v>
      </c>
      <c r="D5" s="153">
        <v>73</v>
      </c>
      <c r="E5" s="153">
        <f>25*2</f>
        <v>50</v>
      </c>
      <c r="F5" s="153">
        <f>33*2</f>
        <v>66</v>
      </c>
      <c r="G5" s="153">
        <f>(25+16)*2</f>
        <v>82</v>
      </c>
      <c r="H5" s="153">
        <f>(25+19)*2</f>
        <v>88</v>
      </c>
      <c r="I5" s="14"/>
      <c r="J5" s="2"/>
      <c r="K5" s="19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x14ac:dyDescent="0.25">
      <c r="A6" s="2"/>
      <c r="B6" s="3" t="s">
        <v>1</v>
      </c>
      <c r="C6" s="153">
        <v>73</v>
      </c>
      <c r="D6" s="152">
        <v>0</v>
      </c>
      <c r="E6" s="153">
        <v>25</v>
      </c>
      <c r="F6" s="153">
        <v>7</v>
      </c>
      <c r="G6" s="153">
        <v>10</v>
      </c>
      <c r="H6" s="153">
        <v>20</v>
      </c>
      <c r="I6" s="11"/>
      <c r="J6" s="2"/>
      <c r="K6" s="1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x14ac:dyDescent="0.25">
      <c r="A7" s="2"/>
      <c r="B7" s="3" t="s">
        <v>2</v>
      </c>
      <c r="C7" s="153">
        <v>50</v>
      </c>
      <c r="D7" s="153">
        <v>25</v>
      </c>
      <c r="E7" s="152">
        <v>0</v>
      </c>
      <c r="F7" s="153">
        <f>(8.5*2)</f>
        <v>17</v>
      </c>
      <c r="G7" s="153">
        <f>(17.5*2)</f>
        <v>35</v>
      </c>
      <c r="H7" s="153">
        <f>22*2</f>
        <v>44</v>
      </c>
      <c r="I7" s="11"/>
      <c r="J7" s="2"/>
      <c r="K7" s="1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x14ac:dyDescent="0.25">
      <c r="A8" s="2"/>
      <c r="B8" s="3" t="s">
        <v>3</v>
      </c>
      <c r="C8" s="153">
        <v>66</v>
      </c>
      <c r="D8" s="153">
        <v>7</v>
      </c>
      <c r="E8" s="153">
        <v>17</v>
      </c>
      <c r="F8" s="152">
        <v>0</v>
      </c>
      <c r="G8" s="153">
        <f>8.5*2</f>
        <v>17</v>
      </c>
      <c r="H8" s="153">
        <v>27</v>
      </c>
      <c r="I8" s="11"/>
      <c r="J8" s="2"/>
      <c r="K8" s="1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73" x14ac:dyDescent="0.25">
      <c r="A9" s="2"/>
      <c r="B9" s="3" t="s">
        <v>4</v>
      </c>
      <c r="C9" s="153">
        <v>82</v>
      </c>
      <c r="D9" s="153">
        <v>10</v>
      </c>
      <c r="E9" s="153">
        <v>35</v>
      </c>
      <c r="F9" s="153">
        <v>17</v>
      </c>
      <c r="G9" s="152">
        <v>0</v>
      </c>
      <c r="H9" s="153">
        <v>11</v>
      </c>
      <c r="I9" s="11"/>
      <c r="J9" s="2"/>
      <c r="K9" s="1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73" x14ac:dyDescent="0.25">
      <c r="A10" s="2"/>
      <c r="B10" s="3" t="s">
        <v>5</v>
      </c>
      <c r="C10" s="153">
        <v>88</v>
      </c>
      <c r="D10" s="153">
        <v>20</v>
      </c>
      <c r="E10" s="154">
        <v>44</v>
      </c>
      <c r="F10" s="153">
        <v>27</v>
      </c>
      <c r="G10" s="153">
        <v>11</v>
      </c>
      <c r="H10" s="152">
        <v>0</v>
      </c>
      <c r="I10" s="11"/>
      <c r="J10" s="2"/>
      <c r="K10" s="1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9"/>
      <c r="Y10" s="2"/>
      <c r="Z10" s="2"/>
      <c r="AA10" s="2"/>
      <c r="AB10" s="2"/>
    </row>
    <row r="11" spans="1:73" x14ac:dyDescent="0.25">
      <c r="A11" s="2"/>
      <c r="B11" s="3"/>
      <c r="C11" s="11"/>
      <c r="D11" s="11"/>
      <c r="E11" s="11"/>
      <c r="F11" s="11"/>
      <c r="G11" s="11"/>
      <c r="H11" s="11"/>
      <c r="I11" s="11"/>
      <c r="J11" s="2"/>
      <c r="K11" s="1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9"/>
      <c r="X11" s="2"/>
      <c r="Y11" s="2"/>
      <c r="Z11" s="2"/>
      <c r="AA11" s="2"/>
      <c r="AB11" s="2"/>
    </row>
    <row r="12" spans="1:73" x14ac:dyDescent="0.25">
      <c r="A12" s="14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9"/>
      <c r="O12" s="2"/>
      <c r="P12" s="2"/>
      <c r="Q12" s="2"/>
      <c r="R12" s="2"/>
      <c r="S12" s="2"/>
      <c r="T12" s="19"/>
      <c r="U12" s="2"/>
      <c r="V12" s="2"/>
      <c r="W12" s="2"/>
      <c r="X12" s="2"/>
      <c r="Y12" s="2"/>
      <c r="Z12" s="2"/>
      <c r="AA12" s="2"/>
      <c r="AB12" s="19"/>
    </row>
    <row r="13" spans="1:73" x14ac:dyDescent="0.25">
      <c r="A13" s="2"/>
      <c r="B13" s="3"/>
      <c r="C13" s="2"/>
      <c r="D13" s="2"/>
      <c r="E13" s="2"/>
      <c r="F13" s="2"/>
      <c r="G13" s="2"/>
      <c r="H13" s="2"/>
      <c r="I13" s="2"/>
      <c r="J13" s="2"/>
      <c r="K13" s="1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9"/>
      <c r="X13" s="19"/>
      <c r="Y13" s="2"/>
      <c r="Z13" s="2"/>
      <c r="AA13" s="2"/>
      <c r="AB13" s="2"/>
    </row>
    <row r="14" spans="1:73" x14ac:dyDescent="0.25">
      <c r="A14" s="2"/>
      <c r="B14" s="3"/>
      <c r="C14" s="2"/>
      <c r="D14" s="2"/>
      <c r="E14" s="2"/>
      <c r="F14" s="2"/>
      <c r="G14" s="2"/>
      <c r="H14" s="2"/>
      <c r="I14" s="2"/>
      <c r="J14" s="2"/>
      <c r="K14" s="19"/>
      <c r="L14" s="19"/>
      <c r="M14" s="2"/>
      <c r="N14" s="2"/>
      <c r="O14" s="2"/>
      <c r="P14" s="2"/>
      <c r="Q14" s="19"/>
      <c r="R14" s="2"/>
      <c r="S14" s="2"/>
      <c r="T14" s="2"/>
      <c r="U14" s="2"/>
      <c r="V14" s="2"/>
      <c r="W14" s="19"/>
      <c r="X14" s="19"/>
      <c r="Y14" s="2"/>
      <c r="Z14" s="2"/>
      <c r="AA14" s="2"/>
      <c r="AB14" s="2"/>
    </row>
    <row r="15" spans="1:73" x14ac:dyDescent="0.25">
      <c r="A15" s="2"/>
      <c r="B15" s="3"/>
      <c r="C15" s="2"/>
      <c r="D15" s="2"/>
      <c r="E15" s="2"/>
      <c r="F15" s="2"/>
      <c r="G15" s="2"/>
      <c r="H15" s="2"/>
      <c r="I15" s="2"/>
      <c r="J15" s="2"/>
      <c r="K15" s="19"/>
      <c r="L15" s="2"/>
      <c r="M15" s="2"/>
      <c r="N15" s="2"/>
      <c r="O15" s="2"/>
      <c r="P15" s="2"/>
      <c r="Q15" s="19"/>
      <c r="R15" s="2"/>
      <c r="S15" s="2"/>
      <c r="T15" s="2"/>
      <c r="U15" s="2"/>
      <c r="V15" s="2"/>
      <c r="W15" s="19"/>
      <c r="X15" s="19"/>
      <c r="Y15" s="2"/>
      <c r="Z15" s="2"/>
      <c r="AA15" s="2"/>
      <c r="AB15" s="2"/>
    </row>
    <row r="16" spans="1:73" x14ac:dyDescent="0.25">
      <c r="A16" s="2"/>
      <c r="B16" s="3"/>
      <c r="C16" s="2"/>
      <c r="D16" s="2"/>
      <c r="E16" s="2"/>
      <c r="F16" s="2"/>
      <c r="G16" s="2"/>
      <c r="H16" s="2"/>
      <c r="I16" s="2"/>
      <c r="J16" s="2"/>
      <c r="K16" s="19"/>
      <c r="L16" s="2"/>
      <c r="M16" s="2"/>
      <c r="N16" s="2"/>
      <c r="O16" s="2"/>
      <c r="P16" s="2"/>
      <c r="Q16" s="19"/>
      <c r="R16" s="2"/>
      <c r="S16" s="2"/>
      <c r="T16" s="2"/>
      <c r="U16" s="2"/>
      <c r="V16" s="2"/>
      <c r="W16" s="19"/>
      <c r="X16" s="19"/>
      <c r="Y16" s="2"/>
      <c r="Z16" s="2"/>
      <c r="AA16" s="2"/>
      <c r="AB16" s="2"/>
    </row>
    <row r="17" spans="1:28" x14ac:dyDescent="0.25">
      <c r="A17" s="14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9"/>
      <c r="O17" s="19"/>
      <c r="P17" s="19"/>
      <c r="Q17" s="2"/>
      <c r="R17" s="2"/>
      <c r="S17" s="19"/>
      <c r="T17" s="19"/>
      <c r="U17" s="2"/>
      <c r="V17" s="19"/>
      <c r="W17" s="2"/>
      <c r="X17" s="2"/>
      <c r="Y17" s="2"/>
      <c r="Z17" s="2"/>
      <c r="AA17" s="2"/>
      <c r="AB17" s="19"/>
    </row>
    <row r="18" spans="1:28" x14ac:dyDescent="0.25">
      <c r="A18" s="14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9"/>
      <c r="U18" s="2"/>
      <c r="V18" s="19"/>
      <c r="W18" s="2"/>
      <c r="X18" s="2"/>
      <c r="Y18" s="2"/>
      <c r="Z18" s="2"/>
      <c r="AA18" s="2"/>
      <c r="AB18" s="19"/>
    </row>
    <row r="19" spans="1:28" x14ac:dyDescent="0.25">
      <c r="A19" s="2"/>
      <c r="B19" s="3"/>
      <c r="C19" s="2"/>
      <c r="D19" s="2"/>
      <c r="E19" s="2"/>
      <c r="F19" s="2"/>
      <c r="G19" s="2"/>
      <c r="H19" s="2"/>
      <c r="I19" s="2"/>
      <c r="J19" s="2"/>
      <c r="K19" s="19"/>
      <c r="L19" s="2"/>
      <c r="M19" s="2"/>
      <c r="N19" s="2"/>
      <c r="O19" s="2"/>
      <c r="P19" s="2"/>
      <c r="Q19" s="19"/>
      <c r="R19" s="2"/>
      <c r="S19" s="2"/>
      <c r="T19" s="2"/>
      <c r="U19" s="2"/>
      <c r="V19" s="2"/>
      <c r="W19" s="19"/>
      <c r="X19" s="19"/>
      <c r="Y19" s="2"/>
      <c r="Z19" s="2"/>
      <c r="AA19" s="2"/>
      <c r="AB19" s="2"/>
    </row>
    <row r="20" spans="1:28" x14ac:dyDescent="0.25">
      <c r="A20" s="2"/>
      <c r="B20" s="3"/>
      <c r="C20" s="2"/>
      <c r="D20" s="2"/>
      <c r="E20" s="2"/>
      <c r="F20" s="2"/>
      <c r="G20" s="2"/>
      <c r="H20" s="2"/>
      <c r="I20" s="2"/>
      <c r="J20" s="2"/>
      <c r="K20" s="19"/>
      <c r="L20" s="19"/>
      <c r="M20" s="2"/>
      <c r="N20" s="2"/>
      <c r="O20" s="2"/>
      <c r="P20" s="11"/>
      <c r="Q20" s="19"/>
      <c r="R20" s="19"/>
      <c r="S20" s="2"/>
      <c r="T20" s="2"/>
      <c r="U20" s="19"/>
      <c r="V20" s="2"/>
      <c r="W20" s="19"/>
      <c r="X20" s="19"/>
      <c r="Y20" s="19"/>
      <c r="Z20" s="2"/>
      <c r="AA20" s="2"/>
      <c r="AB20" s="2"/>
    </row>
    <row r="21" spans="1:28" x14ac:dyDescent="0.25">
      <c r="A21" s="14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1"/>
      <c r="Q21" s="2"/>
      <c r="R21" s="2"/>
      <c r="S21" s="2"/>
      <c r="T21" s="19"/>
      <c r="U21" s="2"/>
      <c r="V21" s="19"/>
      <c r="W21" s="2"/>
      <c r="X21" s="2"/>
      <c r="Y21" s="2"/>
      <c r="Z21" s="2"/>
      <c r="AA21" s="2"/>
      <c r="AB21" s="19"/>
    </row>
    <row r="22" spans="1:28" x14ac:dyDescent="0.25">
      <c r="A22" s="2"/>
      <c r="B22" s="3"/>
      <c r="C22" s="2"/>
      <c r="D22" s="2"/>
      <c r="E22" s="2"/>
      <c r="F22" s="2"/>
      <c r="G22" s="2"/>
      <c r="H22" s="2"/>
      <c r="I22" s="2"/>
      <c r="J22" s="2"/>
      <c r="K22" s="19"/>
      <c r="L22" s="19"/>
      <c r="M22" s="2"/>
      <c r="N22" s="2"/>
      <c r="O22" s="2"/>
      <c r="P22" s="11"/>
      <c r="Q22" s="19"/>
      <c r="R22" s="19"/>
      <c r="S22" s="2"/>
      <c r="T22" s="2"/>
      <c r="U22" s="2"/>
      <c r="V22" s="2"/>
      <c r="W22" s="19"/>
      <c r="X22" s="19"/>
      <c r="Y22" s="19"/>
      <c r="Z22" s="14"/>
      <c r="AA22" s="14"/>
      <c r="AB22" s="14"/>
    </row>
    <row r="23" spans="1:28" x14ac:dyDescent="0.25">
      <c r="A23" s="14"/>
      <c r="B23" s="3"/>
      <c r="C23" s="2"/>
      <c r="D23" s="2"/>
      <c r="E23" s="2"/>
      <c r="F23" s="2"/>
      <c r="G23" s="2"/>
      <c r="H23" s="2"/>
      <c r="I23" s="19"/>
      <c r="J23" s="2"/>
      <c r="K23" s="2"/>
      <c r="L23" s="2"/>
      <c r="M23" s="19"/>
      <c r="N23" s="19"/>
      <c r="O23" s="19"/>
      <c r="P23" s="11"/>
      <c r="Q23" s="2"/>
      <c r="R23" s="2"/>
      <c r="S23" s="19"/>
      <c r="T23" s="19"/>
      <c r="U23" s="2"/>
      <c r="V23" s="19"/>
      <c r="W23" s="2"/>
      <c r="X23" s="2"/>
      <c r="Y23" s="2"/>
      <c r="Z23" s="2"/>
      <c r="AA23" s="2"/>
      <c r="AB23" s="19"/>
    </row>
    <row r="24" spans="1:28" x14ac:dyDescent="0.25">
      <c r="A24" s="14"/>
      <c r="B24" s="3"/>
      <c r="C24" s="2"/>
      <c r="D24" s="2"/>
      <c r="E24" s="2"/>
      <c r="F24" s="2"/>
      <c r="G24" s="2"/>
      <c r="H24" s="19"/>
      <c r="I24" s="2"/>
      <c r="J24" s="2"/>
      <c r="K24" s="2"/>
      <c r="L24" s="2"/>
      <c r="M24" s="19"/>
      <c r="N24" s="19"/>
      <c r="O24" s="19"/>
      <c r="P24" s="137"/>
      <c r="Q24" s="2"/>
      <c r="R24" s="2"/>
      <c r="S24" s="19"/>
      <c r="T24" s="19"/>
      <c r="U24" s="2"/>
      <c r="V24" s="19"/>
      <c r="W24" s="2"/>
      <c r="X24" s="2"/>
      <c r="Y24" s="2"/>
      <c r="Z24" s="2"/>
      <c r="AA24" s="2"/>
      <c r="AB24" s="19"/>
    </row>
    <row r="25" spans="1:28" x14ac:dyDescent="0.25">
      <c r="A25" s="14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1"/>
      <c r="Q25" s="2"/>
      <c r="R25" s="2"/>
      <c r="S25" s="2"/>
      <c r="T25" s="19"/>
      <c r="U25" s="2"/>
      <c r="V25" s="19"/>
      <c r="W25" s="2"/>
      <c r="X25" s="2"/>
      <c r="Y25" s="2"/>
      <c r="Z25" s="2"/>
      <c r="AA25" s="2"/>
      <c r="AB25" s="19"/>
    </row>
    <row r="26" spans="1:28" x14ac:dyDescent="0.25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5">
      <c r="A28" s="14"/>
      <c r="B28" s="3"/>
      <c r="C28" s="2"/>
      <c r="D28" s="2"/>
      <c r="E28" s="2"/>
      <c r="F28" s="2"/>
      <c r="G28" s="2"/>
      <c r="H28" s="2"/>
      <c r="I28" s="2"/>
      <c r="J28" s="2"/>
      <c r="K28" s="19"/>
      <c r="L28" s="19"/>
      <c r="M28" s="2"/>
      <c r="N28" s="2"/>
      <c r="O28" s="2"/>
      <c r="P28" s="2"/>
      <c r="Q28" s="19"/>
      <c r="R28" s="19"/>
      <c r="S28" s="2"/>
      <c r="T28" s="2"/>
      <c r="U28" s="19"/>
      <c r="V28" s="2"/>
      <c r="W28" s="19"/>
      <c r="X28" s="19"/>
      <c r="Y28" s="19"/>
      <c r="Z28" s="2"/>
      <c r="AA28" s="2"/>
      <c r="AB28" s="2"/>
    </row>
  </sheetData>
  <phoneticPr fontId="0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H57"/>
  <sheetViews>
    <sheetView zoomScaleNormal="100" workbookViewId="0">
      <pane xSplit="3" ySplit="8" topLeftCell="D9" activePane="bottomRight" state="frozen"/>
      <selection activeCell="Q14" sqref="Q14"/>
      <selection pane="topRight" activeCell="Q14" sqref="Q14"/>
      <selection pane="bottomLeft" activeCell="Q14" sqref="Q14"/>
      <selection pane="bottomRight" activeCell="C14" sqref="C14"/>
    </sheetView>
  </sheetViews>
  <sheetFormatPr defaultColWidth="9.109375" defaultRowHeight="13.2" x14ac:dyDescent="0.25"/>
  <cols>
    <col min="1" max="1" width="9.109375" style="1"/>
    <col min="2" max="2" width="5.6640625" style="2" customWidth="1"/>
    <col min="3" max="3" width="15.5546875" style="2" customWidth="1"/>
    <col min="4" max="4" width="13.33203125" style="1" customWidth="1"/>
    <col min="5" max="5" width="14.44140625" style="1" customWidth="1"/>
    <col min="6" max="7" width="13.33203125" style="1" bestFit="1" customWidth="1"/>
    <col min="8" max="8" width="14.6640625" style="1" customWidth="1"/>
    <col min="9" max="9" width="14.44140625" style="1" customWidth="1"/>
    <col min="10" max="10" width="13.88671875" style="2" customWidth="1"/>
    <col min="11" max="11" width="13.33203125" style="2" customWidth="1"/>
    <col min="12" max="12" width="13.6640625" style="2" customWidth="1"/>
    <col min="13" max="13" width="13" style="2" customWidth="1"/>
    <col min="14" max="14" width="12.88671875" style="2" customWidth="1"/>
    <col min="15" max="15" width="14" style="2" customWidth="1"/>
    <col min="16" max="16" width="13.33203125" style="2" customWidth="1"/>
    <col min="17" max="17" width="13" style="2" customWidth="1"/>
    <col min="18" max="18" width="14.33203125" style="2" customWidth="1"/>
    <col min="19" max="19" width="15.6640625" style="2" customWidth="1"/>
    <col min="20" max="20" width="13.109375" style="2" customWidth="1"/>
    <col min="21" max="21" width="13.5546875" style="2" customWidth="1"/>
    <col min="22" max="22" width="13.44140625" style="2" customWidth="1"/>
    <col min="23" max="24" width="13" style="2" customWidth="1"/>
    <col min="25" max="25" width="13.88671875" style="2" customWidth="1"/>
    <col min="26" max="26" width="13.6640625" style="2" customWidth="1"/>
    <col min="27" max="27" width="14.88671875" style="2" customWidth="1"/>
    <col min="28" max="28" width="15.109375" style="2" customWidth="1"/>
    <col min="29" max="29" width="13.6640625" style="2" customWidth="1"/>
    <col min="30" max="30" width="14.44140625" style="2" customWidth="1"/>
    <col min="31" max="31" width="12.88671875" style="2" customWidth="1"/>
    <col min="32" max="32" width="13.44140625" style="2" customWidth="1"/>
    <col min="33" max="33" width="13.88671875" style="1" customWidth="1"/>
    <col min="34" max="34" width="14.88671875" style="1" customWidth="1"/>
    <col min="35" max="36" width="14" style="1" customWidth="1"/>
    <col min="37" max="37" width="13" style="1" customWidth="1"/>
    <col min="38" max="38" width="14.109375" style="1" customWidth="1"/>
    <col min="39" max="39" width="14.33203125" style="1" customWidth="1"/>
    <col min="40" max="40" width="13.44140625" style="1" customWidth="1"/>
    <col min="41" max="41" width="13.33203125" style="1" customWidth="1"/>
    <col min="42" max="42" width="14.33203125" style="1" customWidth="1"/>
    <col min="43" max="43" width="14.109375" style="1" customWidth="1"/>
    <col min="44" max="44" width="13.88671875" style="1" customWidth="1"/>
    <col min="45" max="46" width="14.109375" style="1" customWidth="1"/>
    <col min="47" max="47" width="9.109375" style="1"/>
    <col min="48" max="48" width="15.5546875" style="1" customWidth="1"/>
    <col min="49" max="49" width="13.5546875" style="1" customWidth="1"/>
    <col min="50" max="67" width="5.6640625" style="1" customWidth="1"/>
    <col min="68" max="16384" width="9.109375" style="1"/>
  </cols>
  <sheetData>
    <row r="1" spans="1:89" x14ac:dyDescent="0.25">
      <c r="A1" s="129" t="s">
        <v>74</v>
      </c>
    </row>
    <row r="2" spans="1:89" x14ac:dyDescent="0.25">
      <c r="A2" s="100" t="s">
        <v>59</v>
      </c>
    </row>
    <row r="3" spans="1:89" x14ac:dyDescent="0.25">
      <c r="A3" s="7"/>
    </row>
    <row r="4" spans="1:89" x14ac:dyDescent="0.25">
      <c r="A4" s="156" t="s">
        <v>87</v>
      </c>
      <c r="B4" s="8"/>
      <c r="C4" s="8"/>
      <c r="D4" s="101"/>
      <c r="E4" s="101"/>
      <c r="F4" s="101"/>
    </row>
    <row r="5" spans="1:89" s="12" customFormat="1" x14ac:dyDescent="0.25">
      <c r="A5" s="10"/>
      <c r="B5" s="11"/>
      <c r="C5" s="11"/>
      <c r="D5" s="13"/>
      <c r="E5" s="11"/>
      <c r="F5" s="11"/>
      <c r="G5" s="11"/>
      <c r="H5" s="11"/>
      <c r="I5" s="11"/>
      <c r="J5" s="14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5"/>
      <c r="AG5" s="15"/>
      <c r="AH5" s="11"/>
      <c r="AI5" s="13"/>
      <c r="AJ5" s="11"/>
      <c r="AK5" s="11"/>
      <c r="AL5" s="15"/>
      <c r="AM5" s="15"/>
      <c r="AN5" s="11"/>
      <c r="AO5" s="11"/>
      <c r="AP5" s="15"/>
      <c r="AQ5" s="11"/>
      <c r="AR5" s="15"/>
      <c r="AS5" s="15"/>
      <c r="AT5" s="15"/>
      <c r="AU5" s="11"/>
      <c r="AV5" s="11"/>
      <c r="AW5" s="15"/>
    </row>
    <row r="6" spans="1:89" s="2" customFormat="1" ht="13.8" thickBot="1" x14ac:dyDescent="0.3">
      <c r="D6" s="16" t="s">
        <v>0</v>
      </c>
      <c r="E6" s="16" t="s">
        <v>1</v>
      </c>
      <c r="F6" s="16" t="s">
        <v>2</v>
      </c>
      <c r="G6" s="16" t="s">
        <v>3</v>
      </c>
      <c r="H6" s="16" t="s">
        <v>4</v>
      </c>
      <c r="I6" s="16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</row>
    <row r="7" spans="1:89" s="2" customFormat="1" x14ac:dyDescent="0.25">
      <c r="D7" s="3">
        <v>13.5</v>
      </c>
      <c r="E7" s="3">
        <v>11.5</v>
      </c>
      <c r="F7" s="3">
        <v>11.5</v>
      </c>
      <c r="G7" s="3">
        <v>10.5</v>
      </c>
      <c r="H7" s="3">
        <v>10.5</v>
      </c>
      <c r="I7" s="139">
        <v>17</v>
      </c>
      <c r="J7" s="3"/>
      <c r="K7" s="3"/>
      <c r="L7" s="3"/>
      <c r="M7" s="3"/>
      <c r="N7" s="3"/>
      <c r="O7" s="3"/>
      <c r="P7" s="3"/>
      <c r="Q7" s="26"/>
      <c r="R7" s="26"/>
      <c r="S7" s="26"/>
      <c r="T7" s="26"/>
      <c r="U7" s="28"/>
      <c r="V7" s="26"/>
      <c r="W7" s="26"/>
      <c r="X7" s="26"/>
      <c r="Y7" s="26"/>
      <c r="Z7" s="26"/>
      <c r="AA7" s="26"/>
      <c r="AB7" s="26"/>
      <c r="AC7" s="26"/>
      <c r="AD7" s="26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5"/>
    </row>
    <row r="8" spans="1:89" x14ac:dyDescent="0.25">
      <c r="A8" s="2"/>
      <c r="C8" s="29" t="s">
        <v>6</v>
      </c>
      <c r="D8" s="6"/>
      <c r="E8" s="6"/>
      <c r="F8" s="6"/>
      <c r="G8" s="6"/>
      <c r="H8" s="6"/>
      <c r="I8" s="6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x14ac:dyDescent="0.25">
      <c r="A9" s="38"/>
      <c r="B9" s="3" t="s">
        <v>0</v>
      </c>
      <c r="C9" s="27">
        <v>13.5</v>
      </c>
      <c r="D9" s="98" t="b">
        <f>AND($C9&gt;D$7/2,D$7&gt;$C9/2,'calc auxiliar distancias FF '!C5&lt;$C9+D$7+10)</f>
        <v>1</v>
      </c>
      <c r="E9" s="99" t="b">
        <f>AND($C9&gt;E$7/2,E$7&gt;$C9/2,'calc auxiliar distancias FF '!D5&lt;$C9+E$7+10)</f>
        <v>0</v>
      </c>
      <c r="F9" s="99" t="b">
        <f>AND($C9&gt;F$7/2,F$7&gt;$C9/2,'calc auxiliar distancias FF '!E5&lt;$C9+F$7+10)</f>
        <v>0</v>
      </c>
      <c r="G9" s="99" t="b">
        <f>AND($C9&gt;G$7/2,G$7&gt;$C9/2,'calc auxiliar distancias FF '!F5&lt;$C9+G$7+10)</f>
        <v>0</v>
      </c>
      <c r="H9" s="99" t="b">
        <f>AND($C9&gt;H$7/2,H$7&gt;$C9/2,'calc auxiliar distancias FF '!G5&lt;$C9+H$7+10)</f>
        <v>0</v>
      </c>
      <c r="I9" s="99" t="b">
        <f>AND($C9&gt;I$7/2,I$7&gt;$C9/2,'calc auxiliar distancias FF '!H5&lt;$C9+I$7+10)</f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Z9" s="14"/>
      <c r="AA9" s="14"/>
      <c r="AD9" s="14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38"/>
      <c r="B10" s="3" t="s">
        <v>1</v>
      </c>
      <c r="C10" s="27">
        <v>11.5</v>
      </c>
      <c r="D10" s="134" t="b">
        <f>AND($C10&gt;D$7/2,D$7&gt;$C10/2,'calc auxiliar distancias FF '!C6&lt;$C10+D$7+10)</f>
        <v>0</v>
      </c>
      <c r="E10" s="98" t="b">
        <f>AND($C10&gt;E$7/2,E$7&gt;$C10/2,'calc auxiliar distancias FF '!D6&lt;$C10+E$7+10)</f>
        <v>1</v>
      </c>
      <c r="F10" s="157" t="b">
        <f>AND($C10&gt;F$7/2,F$7&gt;$C10/2,'calc auxiliar distancias FF '!E6&lt;$C10+F$7+10)</f>
        <v>1</v>
      </c>
      <c r="G10" s="157" t="b">
        <f>AND($C10&gt;G$7/2,G$7&gt;$C10/2,'calc auxiliar distancias FF '!F6&lt;$C10+G$7+10)</f>
        <v>1</v>
      </c>
      <c r="H10" s="157" t="b">
        <f>AND($C10&gt;H$7/2,H$7&gt;$C10/2,'calc auxiliar distancias FF '!G6&lt;$C10+H$7+10)</f>
        <v>1</v>
      </c>
      <c r="I10" s="157" t="b">
        <f>AND($C10&gt;I$7/2,I$7&gt;$C10/2,'calc auxiliar distancias FF '!H6&lt;$C10+I$7+10)</f>
        <v>1</v>
      </c>
      <c r="J10" s="25"/>
      <c r="K10" s="14"/>
      <c r="L10" s="25"/>
      <c r="M10" s="25"/>
      <c r="N10" s="14"/>
      <c r="O10" s="25"/>
      <c r="P10" s="25"/>
      <c r="Q10" s="25"/>
      <c r="R10" s="25"/>
      <c r="S10" s="25"/>
      <c r="T10" s="14"/>
      <c r="U10" s="14"/>
      <c r="V10" s="25"/>
      <c r="W10" s="25"/>
      <c r="X10" s="14"/>
      <c r="Y10" s="14"/>
      <c r="Z10" s="14"/>
      <c r="AA10" s="14"/>
      <c r="AD10" s="14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</row>
    <row r="11" spans="1:89" x14ac:dyDescent="0.25">
      <c r="A11" s="38"/>
      <c r="B11" s="3" t="s">
        <v>2</v>
      </c>
      <c r="C11" s="27">
        <v>11.5</v>
      </c>
      <c r="D11" s="99" t="b">
        <f>AND($C11&gt;D$7/2,D$7&gt;$C11/2,'calc auxiliar distancias FF '!C7&lt;$C11+D$7+10)</f>
        <v>0</v>
      </c>
      <c r="E11" s="157" t="b">
        <f>AND($C11&gt;E$7/2,E$7&gt;$C11/2,'calc auxiliar distancias FF '!D7&lt;$C11+E$7+10)</f>
        <v>1</v>
      </c>
      <c r="F11" s="98" t="b">
        <f>AND($C11&gt;F$7/2,F$7&gt;$C11/2,'calc auxiliar distancias FF '!E7&lt;$C11+F$7+10)</f>
        <v>1</v>
      </c>
      <c r="G11" s="98" t="b">
        <f>AND($C11&gt;G$7/2,G$7&gt;$C11/2,'calc auxiliar distancias FF '!F7&lt;$C11+G$7+10)</f>
        <v>1</v>
      </c>
      <c r="H11" s="99" t="b">
        <f>AND($C11&gt;H$7/2,H$7&gt;$C11/2,'calc auxiliar distancias FF '!G7&lt;$C11+H$7+10)</f>
        <v>0</v>
      </c>
      <c r="I11" s="99" t="b">
        <f>AND($C11&gt;I$7/2,I$7&gt;$C11/2,'calc auxiliar distancias FF '!H7&lt;$C11+I$7+10)</f>
        <v>0</v>
      </c>
      <c r="J11" s="14"/>
      <c r="K11" s="14"/>
      <c r="L11" s="25"/>
      <c r="M11" s="25"/>
      <c r="N11" s="14"/>
      <c r="O11" s="25"/>
      <c r="P11" s="25"/>
      <c r="Q11" s="25"/>
      <c r="R11" s="25"/>
      <c r="S11" s="14"/>
      <c r="T11" s="14"/>
      <c r="U11" s="25"/>
      <c r="V11" s="25"/>
      <c r="W11" s="14"/>
      <c r="X11" s="14"/>
      <c r="Y11" s="14"/>
      <c r="Z11" s="14"/>
      <c r="AA11" s="14"/>
      <c r="AD11" s="14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</row>
    <row r="12" spans="1:89" x14ac:dyDescent="0.25">
      <c r="A12" s="38"/>
      <c r="B12" s="3" t="s">
        <v>3</v>
      </c>
      <c r="C12" s="27">
        <v>10.5</v>
      </c>
      <c r="D12" s="99" t="b">
        <f>AND($C12&gt;D$7/2,D$7&gt;$C12/2,'calc auxiliar distancias FF '!C8&lt;$C12+D$7+10)</f>
        <v>0</v>
      </c>
      <c r="E12" s="157" t="b">
        <f>AND($C12&gt;E$7/2,E$7&gt;$C12/2,'calc auxiliar distancias FF '!D8&lt;$C12+E$7+10)</f>
        <v>1</v>
      </c>
      <c r="F12" s="98" t="b">
        <f>AND($C12&gt;F$7/2,F$7&gt;$C12/2,'calc auxiliar distancias FF '!E8&lt;$C12+F$7+10)</f>
        <v>1</v>
      </c>
      <c r="G12" s="98" t="b">
        <f>AND($C12&gt;G$7/2,G$7&gt;$C12/2,'calc auxiliar distancias FF '!F8&lt;$C12+G$7+10)</f>
        <v>1</v>
      </c>
      <c r="H12" s="98" t="b">
        <f>AND($C12&gt;H$7/2,H$7&gt;$C12/2,'calc auxiliar distancias FF '!G8&lt;$C12+H$7+10)</f>
        <v>1</v>
      </c>
      <c r="I12" s="98" t="b">
        <f>AND($C12&gt;I$7/2,I$7&gt;$C12/2,'calc auxiliar distancias FF '!H8&lt;$C12+I$7+10)</f>
        <v>1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D12" s="14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x14ac:dyDescent="0.25">
      <c r="A13" s="38"/>
      <c r="B13" s="3" t="s">
        <v>4</v>
      </c>
      <c r="C13" s="27">
        <v>10.5</v>
      </c>
      <c r="D13" s="99" t="b">
        <f>AND($C13&gt;D$7/2,D$7&gt;$C13/2,'calc auxiliar distancias FF '!C9&lt;$C13+D$7+10)</f>
        <v>0</v>
      </c>
      <c r="E13" s="157" t="b">
        <f>AND($C13&gt;E$7/2,E$7&gt;$C13/2,'calc auxiliar distancias FF '!D9&lt;$C13+E$7+10)</f>
        <v>1</v>
      </c>
      <c r="F13" s="99" t="b">
        <f>AND($C13&gt;F$7/2,F$7&gt;$C13/2,'calc auxiliar distancias FF '!E9&lt;$C13+F$7+10)</f>
        <v>0</v>
      </c>
      <c r="G13" s="98" t="b">
        <f>AND($C13&gt;G$7/2,G$7&gt;$C13/2,'calc auxiliar distancias FF '!F9&lt;$C13+G$7+10)</f>
        <v>1</v>
      </c>
      <c r="H13" s="98" t="b">
        <f>AND($C13&gt;H$7/2,H$7&gt;$C13/2,'calc auxiliar distancias FF '!G9&lt;$C13+H$7+10)</f>
        <v>1</v>
      </c>
      <c r="I13" s="98" t="b">
        <f>AND($C13&gt;I$7/2,I$7&gt;$C13/2,'calc auxiliar distancias FF '!H9&lt;$C13+I$7+10)</f>
        <v>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25"/>
      <c r="U13" s="14"/>
      <c r="V13" s="14"/>
      <c r="W13" s="14"/>
      <c r="X13" s="14"/>
      <c r="Y13" s="14"/>
      <c r="Z13" s="14"/>
      <c r="AA13" s="14"/>
      <c r="AD13" s="14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38"/>
      <c r="B14" s="3" t="s">
        <v>5</v>
      </c>
      <c r="C14" s="138">
        <v>17</v>
      </c>
      <c r="D14" s="99" t="b">
        <f>AND($C14&gt;D$7/2,D$7&gt;$C14/2,'calc auxiliar distancias FF '!C10&lt;$C14+D$7+10)</f>
        <v>0</v>
      </c>
      <c r="E14" s="157" t="b">
        <f>AND($C14&gt;E$7/2,E$7&gt;$C14/2,'calc auxiliar distancias FF '!D10&lt;$C14+E$7+10)</f>
        <v>1</v>
      </c>
      <c r="F14" s="99" t="b">
        <f>AND($C14&gt;F$7/2,F$7&gt;$C14/2,'calc auxiliar distancias FF '!E10&lt;$C14+F$7+10)</f>
        <v>0</v>
      </c>
      <c r="G14" s="98" t="b">
        <f>AND($C14&gt;G$7/2,G$7&gt;$C14/2,'calc auxiliar distancias FF '!F10&lt;$C14+G$7+10)</f>
        <v>1</v>
      </c>
      <c r="H14" s="98" t="b">
        <f>AND($C14&gt;H$7/2,H$7&gt;$C14/2,'calc auxiliar distancias FF '!G10&lt;$C14+H$7+10)</f>
        <v>1</v>
      </c>
      <c r="I14" s="98" t="b">
        <f>AND($C14&gt;I$7/2,I$7&gt;$C14/2,'calc auxiliar distancias FF '!H10&lt;$C14+I$7+10)</f>
        <v>1</v>
      </c>
      <c r="J14" s="25"/>
      <c r="K14" s="14"/>
      <c r="L14" s="14"/>
      <c r="M14" s="14"/>
      <c r="N14" s="14"/>
      <c r="O14" s="14"/>
      <c r="P14" s="14"/>
      <c r="Q14" s="14"/>
      <c r="R14" s="14"/>
      <c r="S14" s="14"/>
      <c r="T14" s="25"/>
      <c r="U14" s="14"/>
      <c r="V14" s="14"/>
      <c r="W14" s="14"/>
      <c r="X14" s="14"/>
      <c r="Y14" s="14"/>
      <c r="Z14" s="14"/>
      <c r="AA14" s="14"/>
      <c r="AD14" s="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38"/>
      <c r="B15" s="3"/>
      <c r="C15" s="27"/>
      <c r="D15" s="99"/>
      <c r="E15" s="99"/>
      <c r="F15" s="99"/>
      <c r="G15" s="98"/>
      <c r="H15" s="98"/>
      <c r="I15" s="98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25"/>
      <c r="U15" s="14"/>
      <c r="V15" s="14"/>
      <c r="W15" s="14"/>
      <c r="X15" s="14"/>
      <c r="Y15" s="14"/>
      <c r="Z15" s="14"/>
      <c r="AA15" s="14"/>
      <c r="AC15" s="14"/>
      <c r="AD15" s="14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2" customFormat="1" x14ac:dyDescent="0.25">
      <c r="A16" s="38"/>
      <c r="B16" s="3"/>
      <c r="C16" s="27"/>
      <c r="D16" s="14"/>
      <c r="E16" s="25"/>
      <c r="F16" s="14"/>
      <c r="G16" s="14"/>
      <c r="H16" s="14"/>
      <c r="I16" s="25"/>
      <c r="J16" s="25"/>
      <c r="K16" s="25"/>
      <c r="L16" s="14"/>
      <c r="M16" s="25"/>
      <c r="N16" s="25"/>
      <c r="O16" s="25"/>
      <c r="P16" s="25"/>
      <c r="Q16" s="14"/>
      <c r="R16" s="25"/>
      <c r="S16" s="25"/>
      <c r="T16" s="14"/>
      <c r="U16" s="14"/>
      <c r="V16" s="25"/>
      <c r="W16" s="25"/>
      <c r="X16" s="14"/>
      <c r="Y16" s="14"/>
      <c r="Z16" s="14"/>
      <c r="AA16" s="14"/>
      <c r="AC16" s="14"/>
      <c r="AD16" s="14"/>
      <c r="AM16" s="25"/>
      <c r="AP16" s="25"/>
      <c r="AT16" s="25"/>
    </row>
    <row r="17" spans="1:48" s="2" customFormat="1" x14ac:dyDescent="0.25">
      <c r="A17" s="38"/>
      <c r="B17" s="3"/>
      <c r="C17" s="3"/>
      <c r="D17" s="14"/>
      <c r="E17" s="14"/>
      <c r="F17" s="14"/>
      <c r="G17" s="14"/>
      <c r="H17" s="14"/>
      <c r="I17" s="14"/>
      <c r="J17" s="25"/>
      <c r="K17" s="25"/>
      <c r="L17" s="14"/>
      <c r="M17" s="25"/>
      <c r="N17" s="25"/>
      <c r="O17" s="25"/>
      <c r="P17" s="25"/>
      <c r="Q17" s="14"/>
      <c r="R17" s="14"/>
      <c r="S17" s="25"/>
      <c r="T17" s="14"/>
      <c r="U17" s="14"/>
      <c r="V17" s="14"/>
      <c r="W17" s="25"/>
      <c r="X17" s="14"/>
      <c r="Y17" s="14"/>
      <c r="Z17" s="14"/>
      <c r="AA17" s="14"/>
      <c r="AC17" s="14"/>
      <c r="AD17" s="14"/>
      <c r="AM17" s="25"/>
      <c r="AP17" s="25"/>
    </row>
    <row r="18" spans="1:48" s="2" customFormat="1" x14ac:dyDescent="0.25">
      <c r="A18" s="38"/>
      <c r="B18" s="3"/>
      <c r="C18" s="3"/>
      <c r="D18" s="14"/>
      <c r="E18" s="25"/>
      <c r="F18" s="25"/>
      <c r="G18" s="14"/>
      <c r="H18" s="14"/>
      <c r="I18" s="14"/>
      <c r="J18" s="14"/>
      <c r="K18" s="14"/>
      <c r="L18" s="25"/>
      <c r="M18" s="25"/>
      <c r="N18" s="25"/>
      <c r="O18" s="25"/>
      <c r="P18" s="25"/>
      <c r="Q18" s="25"/>
      <c r="R18" s="25"/>
      <c r="S18" s="14"/>
      <c r="T18" s="14"/>
      <c r="U18" s="25"/>
      <c r="V18" s="25"/>
      <c r="W18" s="25"/>
      <c r="X18" s="14"/>
      <c r="Y18" s="14"/>
      <c r="Z18" s="14"/>
      <c r="AA18" s="14"/>
      <c r="AC18" s="14"/>
      <c r="AD18" s="25"/>
      <c r="AE18" s="25"/>
    </row>
    <row r="19" spans="1:48" s="2" customFormat="1" x14ac:dyDescent="0.25">
      <c r="A19" s="38"/>
      <c r="B19" s="3"/>
      <c r="C19" s="27"/>
      <c r="D19" s="14"/>
      <c r="E19" s="25"/>
      <c r="F19" s="25"/>
      <c r="G19" s="14"/>
      <c r="H19" s="14"/>
      <c r="I19" s="14"/>
      <c r="J19" s="25"/>
      <c r="K19" s="25"/>
      <c r="L19" s="25"/>
      <c r="M19" s="25"/>
      <c r="N19" s="25"/>
      <c r="O19" s="25"/>
      <c r="P19" s="25"/>
      <c r="Q19" s="14"/>
      <c r="R19" s="25"/>
      <c r="S19" s="25"/>
      <c r="T19" s="14"/>
      <c r="U19" s="14"/>
      <c r="V19" s="25"/>
      <c r="W19" s="25"/>
      <c r="X19" s="14"/>
      <c r="Y19" s="14"/>
      <c r="Z19" s="14"/>
      <c r="AA19" s="25"/>
      <c r="AC19" s="14"/>
      <c r="AD19" s="14"/>
      <c r="AE19" s="25"/>
      <c r="AV19" s="25"/>
    </row>
    <row r="20" spans="1:48" s="2" customFormat="1" x14ac:dyDescent="0.25">
      <c r="A20" s="22"/>
      <c r="B20" s="3"/>
      <c r="C20" s="27"/>
      <c r="D20" s="14"/>
      <c r="E20" s="14"/>
      <c r="F20" s="14"/>
      <c r="G20" s="14"/>
      <c r="H20" s="14"/>
      <c r="I20" s="14"/>
      <c r="J20" s="25"/>
      <c r="K20" s="25"/>
      <c r="L20" s="25"/>
      <c r="M20" s="25"/>
      <c r="N20" s="25"/>
      <c r="O20" s="25"/>
      <c r="P20" s="25"/>
      <c r="Q20" s="14"/>
      <c r="R20" s="25"/>
      <c r="S20" s="25"/>
      <c r="T20" s="14"/>
      <c r="U20" s="14"/>
      <c r="V20" s="25"/>
      <c r="W20" s="25"/>
      <c r="X20" s="14"/>
      <c r="Y20" s="14"/>
      <c r="Z20" s="14"/>
      <c r="AA20" s="14"/>
      <c r="AC20" s="14"/>
      <c r="AD20" s="14"/>
      <c r="AE20" s="25"/>
      <c r="AV20" s="25"/>
    </row>
    <row r="21" spans="1:48" s="2" customFormat="1" x14ac:dyDescent="0.25">
      <c r="A21" s="22"/>
      <c r="B21" s="3"/>
      <c r="C21" s="27"/>
      <c r="D21" s="14"/>
      <c r="E21" s="25"/>
      <c r="F21" s="25"/>
      <c r="G21" s="14"/>
      <c r="H21" s="14"/>
      <c r="I21" s="14"/>
      <c r="J21" s="25"/>
      <c r="K21" s="25"/>
      <c r="L21" s="25"/>
      <c r="M21" s="25"/>
      <c r="N21" s="25"/>
      <c r="O21" s="25"/>
      <c r="P21" s="25"/>
      <c r="Q21" s="14"/>
      <c r="R21" s="25"/>
      <c r="S21" s="25"/>
      <c r="T21" s="14"/>
      <c r="U21" s="14"/>
      <c r="V21" s="25"/>
      <c r="W21" s="25"/>
      <c r="X21" s="14"/>
      <c r="Y21" s="14"/>
      <c r="Z21" s="14"/>
      <c r="AA21" s="14"/>
      <c r="AC21" s="14"/>
      <c r="AD21" s="14"/>
      <c r="AE21" s="25"/>
      <c r="AV21" s="25"/>
    </row>
    <row r="22" spans="1:48" s="2" customFormat="1" x14ac:dyDescent="0.25">
      <c r="A22" s="22"/>
      <c r="B22" s="3"/>
      <c r="C22" s="27"/>
      <c r="D22" s="14"/>
      <c r="E22" s="25"/>
      <c r="F22" s="25"/>
      <c r="G22" s="14"/>
      <c r="H22" s="14"/>
      <c r="I22" s="14"/>
      <c r="J22" s="25"/>
      <c r="K22" s="25"/>
      <c r="L22" s="25"/>
      <c r="M22" s="25"/>
      <c r="N22" s="25"/>
      <c r="O22" s="25"/>
      <c r="P22" s="25"/>
      <c r="Q22" s="14"/>
      <c r="R22" s="25"/>
      <c r="S22" s="25"/>
      <c r="T22" s="14"/>
      <c r="U22" s="25"/>
      <c r="V22" s="25"/>
      <c r="W22" s="25"/>
      <c r="X22" s="14"/>
      <c r="Y22" s="14"/>
      <c r="Z22" s="14"/>
      <c r="AA22" s="14"/>
      <c r="AD22" s="14"/>
      <c r="AE22" s="25"/>
      <c r="AV22" s="25"/>
    </row>
    <row r="23" spans="1:48" s="2" customFormat="1" x14ac:dyDescent="0.25">
      <c r="A23" s="22"/>
      <c r="B23" s="3"/>
      <c r="C23" s="27"/>
      <c r="D23" s="14"/>
      <c r="E23" s="25"/>
      <c r="F23" s="25"/>
      <c r="G23" s="14"/>
      <c r="H23" s="14"/>
      <c r="I23" s="14"/>
      <c r="J23" s="14"/>
      <c r="K23" s="14"/>
      <c r="L23" s="25"/>
      <c r="M23" s="14"/>
      <c r="N23" s="14"/>
      <c r="O23" s="14"/>
      <c r="P23" s="14"/>
      <c r="Q23" s="25"/>
      <c r="R23" s="25"/>
      <c r="S23" s="14"/>
      <c r="T23" s="14"/>
      <c r="U23" s="25"/>
      <c r="V23" s="25"/>
      <c r="W23" s="14"/>
      <c r="X23" s="14"/>
      <c r="Y23" s="14"/>
      <c r="Z23" s="14"/>
      <c r="AA23" s="14"/>
      <c r="AD23" s="14"/>
      <c r="AV23" s="25"/>
    </row>
    <row r="24" spans="1:48" s="2" customFormat="1" x14ac:dyDescent="0.25">
      <c r="A24" s="22"/>
      <c r="B24" s="3"/>
      <c r="C24" s="27"/>
      <c r="D24" s="14"/>
      <c r="E24" s="25"/>
      <c r="F24" s="25"/>
      <c r="G24" s="14"/>
      <c r="H24" s="14"/>
      <c r="I24" s="14"/>
      <c r="J24" s="25"/>
      <c r="K24" s="14"/>
      <c r="L24" s="25"/>
      <c r="M24" s="25"/>
      <c r="N24" s="25"/>
      <c r="O24" s="25"/>
      <c r="P24" s="25"/>
      <c r="Q24" s="25"/>
      <c r="R24" s="25"/>
      <c r="S24" s="25"/>
      <c r="T24" s="14"/>
      <c r="U24" s="25"/>
      <c r="V24" s="25"/>
      <c r="W24" s="25"/>
      <c r="X24" s="14"/>
      <c r="Y24" s="14"/>
      <c r="Z24" s="14"/>
      <c r="AA24" s="14"/>
      <c r="AD24" s="14"/>
      <c r="AE24" s="25"/>
      <c r="AV24" s="25"/>
    </row>
    <row r="25" spans="1:48" s="2" customFormat="1" x14ac:dyDescent="0.25">
      <c r="A25" s="22"/>
      <c r="B25" s="3"/>
      <c r="C25" s="27"/>
      <c r="D25" s="14"/>
      <c r="E25" s="25"/>
      <c r="F25" s="14"/>
      <c r="G25" s="14"/>
      <c r="H25" s="14"/>
      <c r="I25" s="14"/>
      <c r="J25" s="25"/>
      <c r="K25" s="25"/>
      <c r="L25" s="14"/>
      <c r="M25" s="25"/>
      <c r="N25" s="25"/>
      <c r="O25" s="25"/>
      <c r="P25" s="25"/>
      <c r="Q25" s="14"/>
      <c r="R25" s="25"/>
      <c r="S25" s="25"/>
      <c r="T25" s="14"/>
      <c r="U25" s="14"/>
      <c r="V25" s="25"/>
      <c r="W25" s="25"/>
      <c r="X25" s="14"/>
      <c r="Y25" s="14"/>
      <c r="Z25" s="14"/>
      <c r="AA25" s="14"/>
      <c r="AD25" s="14"/>
      <c r="AE25" s="25"/>
      <c r="AV25" s="25"/>
    </row>
    <row r="26" spans="1:48" s="2" customFormat="1" x14ac:dyDescent="0.25">
      <c r="A26" s="22"/>
      <c r="B26" s="3"/>
      <c r="C26" s="27"/>
      <c r="D26" s="14"/>
      <c r="E26" s="14"/>
      <c r="F26" s="14"/>
      <c r="G26" s="14"/>
      <c r="H26" s="25"/>
      <c r="I26" s="2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5"/>
      <c r="U26" s="14"/>
      <c r="V26" s="14"/>
      <c r="W26" s="14"/>
      <c r="X26" s="14"/>
      <c r="Y26" s="14"/>
      <c r="Z26" s="14"/>
      <c r="AA26" s="14"/>
      <c r="AD26" s="14"/>
      <c r="AV26" s="25"/>
    </row>
    <row r="27" spans="1:48" s="2" customFormat="1" x14ac:dyDescent="0.25">
      <c r="A27" s="22"/>
      <c r="B27" s="3"/>
      <c r="C27" s="3"/>
      <c r="D27" s="14"/>
      <c r="E27" s="14"/>
      <c r="F27" s="25"/>
      <c r="G27" s="14"/>
      <c r="H27" s="14"/>
      <c r="I27" s="14"/>
      <c r="J27" s="14"/>
      <c r="K27" s="14"/>
      <c r="L27" s="14"/>
      <c r="M27" s="14"/>
      <c r="N27" s="14"/>
      <c r="O27" s="14"/>
      <c r="P27" s="25"/>
      <c r="Q27" s="25"/>
      <c r="R27" s="25"/>
      <c r="S27" s="14"/>
      <c r="T27" s="14"/>
      <c r="U27" s="25"/>
      <c r="V27" s="25"/>
      <c r="W27" s="25"/>
      <c r="X27" s="14"/>
      <c r="Y27" s="14"/>
      <c r="Z27" s="14"/>
      <c r="AA27" s="14"/>
      <c r="AD27" s="25"/>
      <c r="AV27" s="25"/>
    </row>
    <row r="28" spans="1:48" s="2" customFormat="1" x14ac:dyDescent="0.25">
      <c r="A28" s="22"/>
      <c r="B28" s="3"/>
      <c r="C28" s="27"/>
      <c r="D28" s="14"/>
      <c r="E28" s="25"/>
      <c r="F28" s="25"/>
      <c r="G28" s="14"/>
      <c r="H28" s="14"/>
      <c r="I28" s="14"/>
      <c r="J28" s="25"/>
      <c r="K28" s="14"/>
      <c r="L28" s="25"/>
      <c r="M28" s="25"/>
      <c r="N28" s="25"/>
      <c r="O28" s="25"/>
      <c r="P28" s="25"/>
      <c r="Q28" s="25"/>
      <c r="R28" s="25"/>
      <c r="S28" s="25"/>
      <c r="T28" s="14"/>
      <c r="U28" s="25"/>
      <c r="V28" s="25"/>
      <c r="W28" s="25"/>
      <c r="X28" s="14"/>
      <c r="Y28" s="14"/>
      <c r="Z28" s="14"/>
      <c r="AA28" s="14"/>
      <c r="AD28" s="14"/>
      <c r="AV28" s="25"/>
    </row>
    <row r="29" spans="1:48" s="2" customFormat="1" x14ac:dyDescent="0.25">
      <c r="A29" s="22"/>
      <c r="B29" s="3"/>
      <c r="C29" s="27"/>
      <c r="D29" s="14"/>
      <c r="E29" s="25"/>
      <c r="F29" s="14"/>
      <c r="G29" s="14"/>
      <c r="H29" s="14"/>
      <c r="I29" s="14"/>
      <c r="J29" s="25"/>
      <c r="K29" s="25"/>
      <c r="L29" s="25"/>
      <c r="M29" s="25"/>
      <c r="N29" s="25"/>
      <c r="O29" s="25"/>
      <c r="P29" s="25"/>
      <c r="Q29" s="14"/>
      <c r="R29" s="25"/>
      <c r="S29" s="25"/>
      <c r="T29" s="14"/>
      <c r="U29" s="25"/>
      <c r="V29" s="25"/>
      <c r="W29" s="25"/>
      <c r="X29" s="14"/>
      <c r="Y29" s="14"/>
      <c r="Z29" s="14"/>
      <c r="AA29" s="14"/>
      <c r="AD29" s="14"/>
      <c r="AV29" s="25"/>
    </row>
    <row r="30" spans="1:48" s="2" customFormat="1" x14ac:dyDescent="0.25">
      <c r="A30" s="22"/>
      <c r="B30" s="3"/>
      <c r="C30" s="2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5"/>
      <c r="Y30" s="25"/>
      <c r="Z30" s="14"/>
      <c r="AA30" s="14"/>
      <c r="AB30" s="14"/>
      <c r="AD30" s="14"/>
      <c r="AV30" s="25"/>
    </row>
    <row r="31" spans="1:48" s="2" customFormat="1" x14ac:dyDescent="0.25">
      <c r="A31" s="22"/>
      <c r="B31" s="3"/>
      <c r="C31" s="2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5"/>
      <c r="Y31" s="25"/>
      <c r="Z31" s="14"/>
      <c r="AA31" s="14"/>
      <c r="AB31" s="14"/>
      <c r="AD31" s="14"/>
      <c r="AV31" s="25"/>
    </row>
    <row r="32" spans="1:48" s="2" customFormat="1" x14ac:dyDescent="0.25">
      <c r="A32" s="22"/>
      <c r="B32" s="3"/>
      <c r="C32" s="2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25"/>
      <c r="AA32" s="25"/>
      <c r="AB32" s="25"/>
      <c r="AD32" s="14"/>
      <c r="AH32" s="25"/>
      <c r="AJ32" s="25"/>
    </row>
    <row r="33" spans="1:138" s="2" customFormat="1" x14ac:dyDescent="0.25">
      <c r="A33" s="22"/>
      <c r="B33" s="3"/>
      <c r="C33" s="2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5"/>
      <c r="AA33" s="25"/>
      <c r="AB33" s="25"/>
      <c r="AD33" s="14"/>
      <c r="AH33" s="25"/>
    </row>
    <row r="34" spans="1:138" s="2" customFormat="1" x14ac:dyDescent="0.25">
      <c r="A34" s="22"/>
      <c r="B34" s="3"/>
      <c r="C34" s="2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5"/>
      <c r="AA34" s="25"/>
      <c r="AB34" s="25"/>
      <c r="AC34" s="14"/>
      <c r="AD34" s="14"/>
    </row>
    <row r="35" spans="1:138" s="2" customFormat="1" x14ac:dyDescent="0.25">
      <c r="A35" s="22"/>
      <c r="B35" s="3"/>
      <c r="C35" s="2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25"/>
      <c r="AD35" s="14"/>
    </row>
    <row r="36" spans="1:138" s="2" customFormat="1" x14ac:dyDescent="0.25">
      <c r="A36" s="22"/>
      <c r="B36" s="3"/>
      <c r="C36" s="27"/>
      <c r="D36" s="14"/>
      <c r="E36" s="14"/>
      <c r="F36" s="14"/>
      <c r="G36" s="14"/>
      <c r="H36" s="14"/>
      <c r="I36" s="14"/>
      <c r="J36" s="14"/>
      <c r="K36" s="14"/>
      <c r="L36" s="25"/>
      <c r="M36" s="14"/>
      <c r="N36" s="14"/>
      <c r="O36" s="14"/>
      <c r="P36" s="14"/>
      <c r="Q36" s="14"/>
      <c r="R36" s="14"/>
      <c r="S36" s="14"/>
      <c r="T36" s="14"/>
      <c r="U36" s="25"/>
      <c r="V36" s="14"/>
      <c r="W36" s="14"/>
      <c r="X36" s="14"/>
      <c r="Y36" s="14"/>
      <c r="Z36" s="14"/>
      <c r="AA36" s="14"/>
      <c r="AB36" s="14"/>
      <c r="AC36" s="14"/>
      <c r="AD36" s="25"/>
    </row>
    <row r="37" spans="1:138" x14ac:dyDescent="0.25">
      <c r="A37" s="22"/>
      <c r="B37" s="3"/>
      <c r="C37" s="3"/>
      <c r="D37" s="11"/>
      <c r="E37" s="11"/>
      <c r="F37" s="11"/>
      <c r="G37" s="11"/>
      <c r="H37" s="11"/>
      <c r="I37" s="11"/>
      <c r="J37" s="11"/>
      <c r="K37" s="11"/>
      <c r="L37" s="23"/>
      <c r="M37" s="23"/>
      <c r="N37" s="23"/>
      <c r="O37" s="23"/>
      <c r="P37" s="23"/>
      <c r="Q37" s="11"/>
      <c r="R37" s="23"/>
      <c r="S37" s="23"/>
      <c r="T37" s="11"/>
      <c r="U37" s="11"/>
      <c r="V37" s="11"/>
      <c r="W37" s="11"/>
      <c r="X37" s="11"/>
      <c r="Y37" s="15"/>
      <c r="Z37" s="15"/>
      <c r="AA37" s="15"/>
      <c r="AB37" s="11"/>
      <c r="AC37" s="11"/>
      <c r="AD37" s="11"/>
      <c r="AE37" s="23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23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</row>
    <row r="38" spans="1:138" x14ac:dyDescent="0.25">
      <c r="A38" s="22"/>
      <c r="B38" s="3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23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</row>
    <row r="39" spans="1:138" s="21" customFormat="1" x14ac:dyDescent="0.25">
      <c r="A39" s="22"/>
      <c r="B39" s="3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</row>
    <row r="40" spans="1:138" x14ac:dyDescent="0.25">
      <c r="A40" s="22"/>
      <c r="B40" s="3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23"/>
      <c r="AA40" s="23"/>
      <c r="AB40" s="11"/>
      <c r="AC40" s="11"/>
      <c r="AD40" s="11"/>
      <c r="AE40" s="11"/>
      <c r="AF40" s="11"/>
      <c r="AG40" s="11"/>
      <c r="AH40" s="23"/>
      <c r="AI40" s="11"/>
      <c r="AJ40" s="23"/>
      <c r="AK40" s="23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</row>
    <row r="41" spans="1:138" x14ac:dyDescent="0.25">
      <c r="A41" s="22"/>
      <c r="B41" s="3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23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</row>
    <row r="42" spans="1:138" x14ac:dyDescent="0.25">
      <c r="A42" s="22"/>
      <c r="B42" s="3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5"/>
      <c r="S42" s="11"/>
      <c r="T42" s="11"/>
      <c r="U42" s="11"/>
      <c r="V42" s="11"/>
      <c r="W42" s="11"/>
      <c r="X42" s="11"/>
      <c r="Y42" s="11"/>
      <c r="Z42" s="23"/>
      <c r="AA42" s="11"/>
      <c r="AB42" s="11"/>
      <c r="AC42" s="11"/>
      <c r="AD42" s="11"/>
      <c r="AE42" s="11"/>
      <c r="AF42" s="11"/>
      <c r="AG42" s="11"/>
      <c r="AH42" s="23"/>
      <c r="AI42" s="11"/>
      <c r="AJ42" s="23"/>
      <c r="AK42" s="23"/>
      <c r="AL42" s="11"/>
      <c r="AM42" s="11"/>
      <c r="AN42" s="23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</row>
    <row r="43" spans="1:138" x14ac:dyDescent="0.25">
      <c r="A43" s="22"/>
      <c r="B43" s="3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23"/>
      <c r="AI43" s="11"/>
      <c r="AJ43" s="23"/>
      <c r="AK43" s="23"/>
      <c r="AL43" s="11"/>
      <c r="AM43" s="11"/>
      <c r="AN43" s="23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</row>
    <row r="44" spans="1:138" x14ac:dyDescent="0.25">
      <c r="A44" s="22"/>
      <c r="B44" s="3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23"/>
      <c r="AM44" s="11"/>
      <c r="AN44" s="11"/>
      <c r="AO44" s="11"/>
      <c r="AP44" s="11"/>
      <c r="AQ44" s="11"/>
      <c r="AR44" s="23"/>
      <c r="AS44" s="23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</row>
    <row r="45" spans="1:138" x14ac:dyDescent="0.25">
      <c r="A45" s="22"/>
      <c r="B45" s="3"/>
      <c r="C45" s="3"/>
      <c r="D45" s="11"/>
      <c r="E45" s="11"/>
      <c r="F45" s="11"/>
      <c r="G45" s="11"/>
      <c r="H45" s="11"/>
      <c r="I45" s="11"/>
      <c r="J45" s="23"/>
      <c r="K45" s="2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23"/>
      <c r="AN45" s="11"/>
      <c r="AO45" s="11"/>
      <c r="AP45" s="23"/>
      <c r="AQ45" s="11"/>
      <c r="AR45" s="11"/>
      <c r="AS45" s="11"/>
      <c r="AT45" s="23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</row>
    <row r="46" spans="1:138" x14ac:dyDescent="0.25">
      <c r="A46" s="22"/>
      <c r="B46" s="3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23"/>
      <c r="AK46" s="23"/>
      <c r="AL46" s="11"/>
      <c r="AM46" s="11"/>
      <c r="AN46" s="23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</row>
    <row r="47" spans="1:138" x14ac:dyDescent="0.25">
      <c r="A47" s="22"/>
      <c r="B47" s="3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23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</row>
    <row r="48" spans="1:138" x14ac:dyDescent="0.25">
      <c r="A48" s="24"/>
      <c r="B48" s="3"/>
      <c r="C48" s="3"/>
      <c r="D48" s="11"/>
      <c r="E48" s="11"/>
      <c r="F48" s="11"/>
      <c r="G48" s="11"/>
      <c r="H48" s="11"/>
      <c r="I48" s="11"/>
      <c r="J48" s="23"/>
      <c r="K48" s="23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23"/>
      <c r="AN48" s="11"/>
      <c r="AO48" s="11"/>
      <c r="AP48" s="23"/>
      <c r="AQ48" s="11"/>
      <c r="AR48" s="11"/>
      <c r="AS48" s="11"/>
      <c r="AT48" s="23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</row>
    <row r="49" spans="1:138" x14ac:dyDescent="0.25">
      <c r="A49" s="22"/>
      <c r="B49" s="4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23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</row>
    <row r="50" spans="1:138" x14ac:dyDescent="0.25">
      <c r="A50" s="22"/>
      <c r="B50" s="3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23"/>
      <c r="AM50" s="11"/>
      <c r="AN50" s="11"/>
      <c r="AO50" s="11"/>
      <c r="AP50" s="11"/>
      <c r="AQ50" s="11"/>
      <c r="AR50" s="23"/>
      <c r="AS50" s="23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</row>
    <row r="51" spans="1:138" x14ac:dyDescent="0.25">
      <c r="A51" s="22"/>
      <c r="B51" s="3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23"/>
      <c r="AM51" s="11"/>
      <c r="AN51" s="11"/>
      <c r="AO51" s="11"/>
      <c r="AP51" s="11"/>
      <c r="AQ51" s="11"/>
      <c r="AR51" s="23"/>
      <c r="AS51" s="23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</row>
    <row r="52" spans="1:138" x14ac:dyDescent="0.25">
      <c r="A52" s="22"/>
      <c r="B52" s="3"/>
      <c r="C52" s="3"/>
      <c r="D52" s="11"/>
      <c r="E52" s="11"/>
      <c r="F52" s="11"/>
      <c r="G52" s="11"/>
      <c r="H52" s="11"/>
      <c r="I52" s="11"/>
      <c r="J52" s="23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23"/>
      <c r="AN52" s="11"/>
      <c r="AO52" s="11"/>
      <c r="AP52" s="23"/>
      <c r="AQ52" s="11"/>
      <c r="AR52" s="11"/>
      <c r="AS52" s="11"/>
      <c r="AT52" s="23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</row>
    <row r="53" spans="1:138" s="21" customFormat="1" x14ac:dyDescent="0.25">
      <c r="A53" s="22"/>
      <c r="B53" s="3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</row>
    <row r="54" spans="1:138" s="12" customFormat="1" x14ac:dyDescent="0.25">
      <c r="A54" s="22"/>
      <c r="B54" s="3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23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</row>
    <row r="55" spans="1:138" s="21" customFormat="1" x14ac:dyDescent="0.25">
      <c r="A55" s="22"/>
      <c r="B55" s="3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</row>
    <row r="56" spans="1:13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</row>
    <row r="57" spans="1:138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</row>
  </sheetData>
  <phoneticPr fontId="0" type="noConversion"/>
  <pageMargins left="0.74803149606299213" right="0.74803149606299213" top="0.98425196850393704" bottom="0.98425196850393704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498"/>
  <sheetViews>
    <sheetView showGridLines="0" tabSelected="1" zoomScaleNormal="100" zoomScaleSheetLayoutView="75" workbookViewId="0">
      <pane xSplit="1" ySplit="10" topLeftCell="C11" activePane="bottomRight" state="frozen"/>
      <selection pane="topRight" activeCell="B1" sqref="B1"/>
      <selection pane="bottomLeft" activeCell="A8" sqref="A8"/>
      <selection pane="bottomRight" activeCell="F16" sqref="F16"/>
    </sheetView>
  </sheetViews>
  <sheetFormatPr defaultColWidth="9.109375" defaultRowHeight="13.2" x14ac:dyDescent="0.25"/>
  <cols>
    <col min="1" max="1" width="4.21875" style="41" bestFit="1" customWidth="1"/>
    <col min="2" max="2" width="21.33203125" style="41" hidden="1" customWidth="1"/>
    <col min="3" max="3" width="19.109375" style="41" customWidth="1"/>
    <col min="4" max="4" width="13.44140625" style="41" hidden="1" customWidth="1"/>
    <col min="5" max="5" width="17.33203125" style="65" customWidth="1"/>
    <col min="6" max="6" width="10.44140625" style="41" customWidth="1"/>
    <col min="7" max="7" width="11.6640625" style="41" customWidth="1"/>
    <col min="8" max="8" width="15.44140625" style="41" customWidth="1"/>
    <col min="9" max="9" width="13.6640625" style="41" hidden="1" customWidth="1"/>
    <col min="10" max="10" width="16.5546875" style="85" customWidth="1"/>
    <col min="11" max="15" width="16.5546875" style="41" customWidth="1"/>
    <col min="16" max="16" width="16.6640625" style="41" hidden="1" customWidth="1"/>
    <col min="17" max="17" width="0" style="41" hidden="1" customWidth="1"/>
    <col min="18" max="18" width="12.44140625" style="41" hidden="1" customWidth="1"/>
    <col min="19" max="19" width="8.44140625" style="41" hidden="1" customWidth="1"/>
    <col min="20" max="21" width="0" style="41" hidden="1" customWidth="1"/>
    <col min="22" max="22" width="12.44140625" style="41" hidden="1" customWidth="1"/>
    <col min="23" max="23" width="8.44140625" style="41" hidden="1" customWidth="1"/>
    <col min="24" max="25" width="0" style="41" hidden="1" customWidth="1"/>
    <col min="26" max="26" width="12.44140625" style="41" hidden="1" customWidth="1"/>
    <col min="27" max="27" width="8.44140625" style="41" hidden="1" customWidth="1"/>
    <col min="28" max="29" width="0" style="41" hidden="1" customWidth="1"/>
    <col min="30" max="30" width="12.44140625" style="41" hidden="1" customWidth="1"/>
    <col min="31" max="31" width="8.44140625" style="41" hidden="1" customWidth="1"/>
    <col min="32" max="32" width="0" style="41" hidden="1" customWidth="1"/>
    <col min="33" max="33" width="10.5546875" style="41" bestFit="1" customWidth="1"/>
    <col min="34" max="34" width="12.44140625" style="41" customWidth="1"/>
    <col min="35" max="35" width="8.44140625" style="41" customWidth="1"/>
    <col min="36" max="36" width="9.33203125" style="41" bestFit="1" customWidth="1"/>
    <col min="37" max="37" width="9.109375" style="66"/>
    <col min="38" max="38" width="9.33203125" style="66" bestFit="1" customWidth="1"/>
    <col min="39" max="39" width="10.5546875" style="66" customWidth="1"/>
    <col min="40" max="40" width="9.33203125" style="41" bestFit="1" customWidth="1"/>
    <col min="41" max="41" width="9.33203125" style="66" bestFit="1" customWidth="1"/>
    <col min="42" max="44" width="9.109375" style="66"/>
    <col min="45" max="45" width="11" style="66" bestFit="1" customWidth="1"/>
    <col min="46" max="46" width="9.109375" style="66"/>
    <col min="47" max="47" width="9.109375" style="41"/>
    <col min="48" max="51" width="9.109375" style="66"/>
    <col min="52" max="52" width="11" style="66" bestFit="1" customWidth="1"/>
    <col min="53" max="53" width="9.109375" style="66" customWidth="1"/>
    <col min="54" max="60" width="9.109375" style="41"/>
    <col min="61" max="61" width="10.44140625" style="41" customWidth="1"/>
    <col min="62" max="62" width="5.109375" style="41" customWidth="1"/>
    <col min="63" max="63" width="9.109375" style="92"/>
    <col min="64" max="106" width="9.109375" style="35"/>
    <col min="107" max="16384" width="9.109375" style="41"/>
  </cols>
  <sheetData>
    <row r="1" spans="1:106" hidden="1" x14ac:dyDescent="0.25">
      <c r="D1" s="41" t="s">
        <v>43</v>
      </c>
    </row>
    <row r="2" spans="1:106" hidden="1" x14ac:dyDescent="0.25">
      <c r="D2" s="41" t="s">
        <v>44</v>
      </c>
    </row>
    <row r="3" spans="1:106" s="72" customFormat="1" hidden="1" x14ac:dyDescent="0.25">
      <c r="E3" s="73"/>
      <c r="J3" s="86"/>
      <c r="AK3" s="74"/>
      <c r="AL3" s="74"/>
      <c r="AM3" s="74"/>
      <c r="AO3" s="74"/>
      <c r="AP3" s="74"/>
      <c r="AQ3" s="74"/>
      <c r="AR3" s="74"/>
      <c r="AS3" s="74"/>
      <c r="AT3" s="74"/>
      <c r="AV3" s="74"/>
      <c r="AW3" s="74"/>
      <c r="AX3" s="74"/>
      <c r="AY3" s="74"/>
      <c r="AZ3" s="74"/>
      <c r="BA3" s="74"/>
      <c r="BK3" s="92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</row>
    <row r="4" spans="1:106" s="35" customFormat="1" x14ac:dyDescent="0.25">
      <c r="E4" s="75"/>
      <c r="J4" s="82"/>
      <c r="AK4" s="30"/>
      <c r="AL4" s="30"/>
      <c r="AM4" s="30"/>
      <c r="AO4" s="30"/>
      <c r="AP4" s="30"/>
      <c r="AQ4" s="30"/>
      <c r="AR4" s="30"/>
      <c r="AS4" s="30"/>
      <c r="AT4" s="30"/>
      <c r="AV4" s="30"/>
      <c r="AW4" s="30"/>
      <c r="AX4" s="30"/>
      <c r="AY4" s="30"/>
      <c r="AZ4" s="30"/>
      <c r="BA4" s="30"/>
    </row>
    <row r="5" spans="1:106" s="35" customFormat="1" ht="16.5" customHeight="1" x14ac:dyDescent="0.25">
      <c r="E5" s="75"/>
      <c r="J5" s="82"/>
      <c r="Q5" s="89" t="s">
        <v>8</v>
      </c>
      <c r="R5" s="90"/>
      <c r="S5" s="90"/>
      <c r="T5" s="90"/>
      <c r="U5" s="90"/>
      <c r="V5" s="91"/>
      <c r="AG5" s="220" t="s">
        <v>58</v>
      </c>
      <c r="AH5" s="221"/>
      <c r="AI5" s="221"/>
      <c r="AJ5" s="222"/>
      <c r="AK5" s="30"/>
      <c r="AL5" s="30"/>
      <c r="AM5" s="30"/>
      <c r="AO5" s="30"/>
      <c r="AP5" s="30"/>
      <c r="AQ5" s="30"/>
      <c r="AR5" s="30"/>
      <c r="AS5" s="30"/>
      <c r="AT5" s="30"/>
      <c r="AV5" s="30"/>
      <c r="AW5" s="30"/>
      <c r="AX5" s="30"/>
      <c r="AY5" s="30"/>
      <c r="AZ5" s="30"/>
      <c r="BA5" s="30"/>
    </row>
    <row r="6" spans="1:106" s="30" customFormat="1" ht="16.5" customHeight="1" x14ac:dyDescent="0.25">
      <c r="A6" s="76"/>
      <c r="B6" s="24"/>
      <c r="C6" s="24"/>
      <c r="D6" s="24"/>
      <c r="E6" s="24"/>
      <c r="J6" s="82"/>
      <c r="AG6" s="223"/>
      <c r="AH6" s="224"/>
      <c r="AI6" s="224"/>
      <c r="AJ6" s="225"/>
    </row>
    <row r="7" spans="1:106" s="30" customFormat="1" ht="16.5" customHeight="1" x14ac:dyDescent="0.25">
      <c r="A7" s="77"/>
      <c r="B7" s="24"/>
      <c r="C7" s="24"/>
      <c r="D7" s="24"/>
      <c r="E7" s="24"/>
      <c r="J7" s="82"/>
      <c r="Q7" s="47" t="s">
        <v>62</v>
      </c>
      <c r="R7" s="140" t="s">
        <v>78</v>
      </c>
      <c r="U7" s="48" t="s">
        <v>63</v>
      </c>
      <c r="V7" s="140" t="s">
        <v>79</v>
      </c>
      <c r="Y7" s="49" t="s">
        <v>64</v>
      </c>
      <c r="Z7" s="140" t="s">
        <v>80</v>
      </c>
      <c r="AC7" s="50" t="s">
        <v>65</v>
      </c>
      <c r="AD7" s="140" t="s">
        <v>81</v>
      </c>
      <c r="AG7" s="226"/>
      <c r="AH7" s="227"/>
      <c r="AI7" s="227"/>
      <c r="AJ7" s="228"/>
      <c r="AK7" s="219" t="s">
        <v>42</v>
      </c>
      <c r="AL7" s="219"/>
      <c r="AM7" s="219"/>
      <c r="AN7" s="219"/>
      <c r="AO7" s="133">
        <v>16.100000000000001</v>
      </c>
      <c r="AP7" s="77" t="s">
        <v>41</v>
      </c>
    </row>
    <row r="8" spans="1:106" s="78" customFormat="1" x14ac:dyDescent="0.25">
      <c r="A8" s="30"/>
      <c r="E8" s="79"/>
      <c r="J8" s="83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</row>
    <row r="9" spans="1:106" ht="24" customHeight="1" x14ac:dyDescent="0.25">
      <c r="A9" s="80"/>
      <c r="B9" s="231" t="s">
        <v>11</v>
      </c>
      <c r="C9" s="236" t="s">
        <v>75</v>
      </c>
      <c r="D9" s="235" t="s">
        <v>12</v>
      </c>
      <c r="E9" s="233" t="s">
        <v>36</v>
      </c>
      <c r="F9" s="234" t="s">
        <v>7</v>
      </c>
      <c r="G9" s="234"/>
      <c r="H9" s="234"/>
      <c r="I9" s="234"/>
      <c r="J9" s="234"/>
      <c r="K9" s="233" t="s">
        <v>19</v>
      </c>
      <c r="L9" s="211" t="s">
        <v>51</v>
      </c>
      <c r="M9" s="211" t="s">
        <v>89</v>
      </c>
      <c r="N9" s="211" t="s">
        <v>21</v>
      </c>
      <c r="O9" s="211" t="s">
        <v>28</v>
      </c>
      <c r="P9" s="232" t="s">
        <v>76</v>
      </c>
      <c r="Q9" s="209" t="s">
        <v>38</v>
      </c>
      <c r="R9" s="209" t="s">
        <v>9</v>
      </c>
      <c r="S9" s="209" t="s">
        <v>18</v>
      </c>
      <c r="T9" s="209" t="s">
        <v>37</v>
      </c>
      <c r="U9" s="205" t="s">
        <v>38</v>
      </c>
      <c r="V9" s="205" t="s">
        <v>9</v>
      </c>
      <c r="W9" s="205" t="s">
        <v>18</v>
      </c>
      <c r="X9" s="205" t="s">
        <v>37</v>
      </c>
      <c r="Y9" s="207" t="s">
        <v>38</v>
      </c>
      <c r="Z9" s="207" t="s">
        <v>9</v>
      </c>
      <c r="AA9" s="207" t="s">
        <v>18</v>
      </c>
      <c r="AB9" s="207" t="s">
        <v>37</v>
      </c>
      <c r="AC9" s="212" t="s">
        <v>38</v>
      </c>
      <c r="AD9" s="212" t="s">
        <v>9</v>
      </c>
      <c r="AE9" s="212" t="s">
        <v>18</v>
      </c>
      <c r="AF9" s="212" t="s">
        <v>37</v>
      </c>
      <c r="AG9" s="229" t="s">
        <v>45</v>
      </c>
      <c r="AH9" s="229"/>
      <c r="AI9" s="229"/>
      <c r="AJ9" s="229"/>
      <c r="AK9" s="230" t="s">
        <v>27</v>
      </c>
      <c r="AL9" s="218" t="s">
        <v>40</v>
      </c>
      <c r="AM9" s="218" t="s">
        <v>57</v>
      </c>
      <c r="AN9" s="214" t="s">
        <v>39</v>
      </c>
      <c r="AO9" s="214"/>
      <c r="AP9" s="214"/>
      <c r="AQ9" s="214"/>
      <c r="AR9" s="214"/>
      <c r="AS9" s="214"/>
      <c r="AT9" s="214"/>
      <c r="AU9" s="214" t="s">
        <v>10</v>
      </c>
      <c r="AV9" s="214"/>
      <c r="AW9" s="214"/>
      <c r="AX9" s="214"/>
      <c r="AY9" s="214"/>
      <c r="AZ9" s="214"/>
      <c r="BA9" s="214"/>
      <c r="BB9" s="215" t="s">
        <v>88</v>
      </c>
      <c r="BC9" s="216"/>
      <c r="BD9" s="216"/>
      <c r="BE9" s="216"/>
      <c r="BF9" s="216"/>
      <c r="BG9" s="216"/>
      <c r="BH9" s="217"/>
      <c r="BI9" s="55" t="s">
        <v>52</v>
      </c>
      <c r="BJ9" s="53" t="s">
        <v>43</v>
      </c>
    </row>
    <row r="10" spans="1:106" ht="99" customHeight="1" x14ac:dyDescent="0.25">
      <c r="A10" s="81"/>
      <c r="B10" s="231"/>
      <c r="C10" s="237"/>
      <c r="D10" s="235"/>
      <c r="E10" s="233"/>
      <c r="F10" s="46" t="s">
        <v>13</v>
      </c>
      <c r="G10" s="46" t="s">
        <v>14</v>
      </c>
      <c r="H10" s="46" t="s">
        <v>15</v>
      </c>
      <c r="I10" s="46" t="s">
        <v>16</v>
      </c>
      <c r="J10" s="52" t="s">
        <v>53</v>
      </c>
      <c r="K10" s="233"/>
      <c r="L10" s="211"/>
      <c r="M10" s="211"/>
      <c r="N10" s="211"/>
      <c r="O10" s="211"/>
      <c r="P10" s="232"/>
      <c r="Q10" s="210"/>
      <c r="R10" s="209"/>
      <c r="S10" s="210"/>
      <c r="T10" s="210"/>
      <c r="U10" s="206"/>
      <c r="V10" s="206"/>
      <c r="W10" s="206"/>
      <c r="X10" s="206"/>
      <c r="Y10" s="208"/>
      <c r="Z10" s="208"/>
      <c r="AA10" s="208"/>
      <c r="AB10" s="208"/>
      <c r="AC10" s="213"/>
      <c r="AD10" s="213"/>
      <c r="AE10" s="213"/>
      <c r="AF10" s="213"/>
      <c r="AG10" s="87" t="s">
        <v>38</v>
      </c>
      <c r="AH10" s="87" t="s">
        <v>9</v>
      </c>
      <c r="AI10" s="87" t="s">
        <v>18</v>
      </c>
      <c r="AJ10" s="87" t="s">
        <v>37</v>
      </c>
      <c r="AK10" s="230"/>
      <c r="AL10" s="218"/>
      <c r="AM10" s="218"/>
      <c r="AN10" s="67" t="s">
        <v>46</v>
      </c>
      <c r="AO10" s="68" t="s">
        <v>47</v>
      </c>
      <c r="AP10" s="69" t="s">
        <v>48</v>
      </c>
      <c r="AQ10" s="70" t="s">
        <v>49</v>
      </c>
      <c r="AR10" s="94" t="s">
        <v>50</v>
      </c>
      <c r="AS10" s="87" t="s">
        <v>17</v>
      </c>
      <c r="AT10" s="87" t="s">
        <v>20</v>
      </c>
      <c r="AU10" s="67" t="s">
        <v>46</v>
      </c>
      <c r="AV10" s="68" t="s">
        <v>47</v>
      </c>
      <c r="AW10" s="69" t="s">
        <v>48</v>
      </c>
      <c r="AX10" s="70" t="s">
        <v>49</v>
      </c>
      <c r="AY10" s="94" t="s">
        <v>50</v>
      </c>
      <c r="AZ10" s="87" t="s">
        <v>17</v>
      </c>
      <c r="BA10" s="87" t="s">
        <v>20</v>
      </c>
      <c r="BB10" s="67" t="s">
        <v>46</v>
      </c>
      <c r="BC10" s="68" t="s">
        <v>47</v>
      </c>
      <c r="BD10" s="69" t="s">
        <v>48</v>
      </c>
      <c r="BE10" s="70" t="s">
        <v>49</v>
      </c>
      <c r="BF10" s="94" t="s">
        <v>50</v>
      </c>
      <c r="BG10" s="87" t="s">
        <v>17</v>
      </c>
      <c r="BH10" s="87" t="s">
        <v>20</v>
      </c>
      <c r="BI10" s="218" t="s">
        <v>20</v>
      </c>
      <c r="BJ10" s="218"/>
    </row>
    <row r="11" spans="1:106" s="44" customFormat="1" ht="26.4" x14ac:dyDescent="0.25">
      <c r="A11" s="42" t="s">
        <v>0</v>
      </c>
      <c r="B11" s="32"/>
      <c r="C11" s="141" t="s">
        <v>82</v>
      </c>
      <c r="D11" s="32"/>
      <c r="E11" s="31" t="s">
        <v>44</v>
      </c>
      <c r="F11" s="40">
        <f>+'calc. auxiliar dependências'!C9</f>
        <v>13.5</v>
      </c>
      <c r="G11" s="202">
        <f>+F11-7.1</f>
        <v>6.4</v>
      </c>
      <c r="H11" s="200">
        <v>11</v>
      </c>
      <c r="I11" s="43"/>
      <c r="J11" s="84">
        <f>IF(OR(F11="",H11=""),"",F11-H11)</f>
        <v>2.5</v>
      </c>
      <c r="K11" s="201">
        <v>174</v>
      </c>
      <c r="L11" s="71">
        <f>IF(AND(AT11="",BA11="",BH11="",BI11=""),"",MAX(AT11,BA11,BH11,BI11))</f>
        <v>10</v>
      </c>
      <c r="M11" s="71">
        <f>IF(OR(H11="",K11=""),"",(H11+3-((2*K11)/(5*H11))))</f>
        <v>7.6727272727272728</v>
      </c>
      <c r="N11" s="71">
        <f>IF(AND(L11="",M11=""),"",MAX(L11,M11))</f>
        <v>10</v>
      </c>
      <c r="O11" s="203" t="str">
        <f>IF(OR(F11="",N11=""),"",(IF(N11&lt;F11,"OK","Subir")))</f>
        <v>OK</v>
      </c>
      <c r="P11" s="130" t="s">
        <v>86</v>
      </c>
      <c r="Q11" s="143">
        <v>729</v>
      </c>
      <c r="R11" s="143">
        <v>2.9</v>
      </c>
      <c r="S11" s="143">
        <v>9.75</v>
      </c>
      <c r="T11" s="143">
        <v>11.1</v>
      </c>
      <c r="U11" s="145">
        <v>779</v>
      </c>
      <c r="V11" s="145">
        <v>2.8</v>
      </c>
      <c r="W11" s="145">
        <v>12.97</v>
      </c>
      <c r="X11" s="145">
        <v>8.9</v>
      </c>
      <c r="Y11" s="147">
        <v>1647</v>
      </c>
      <c r="Z11" s="147">
        <v>3.3</v>
      </c>
      <c r="AA11" s="147">
        <v>13.01</v>
      </c>
      <c r="AB11" s="147">
        <v>18.100000000000001</v>
      </c>
      <c r="AC11" s="148">
        <v>1585</v>
      </c>
      <c r="AD11" s="148">
        <v>3.1</v>
      </c>
      <c r="AE11" s="148">
        <v>9.61</v>
      </c>
      <c r="AF11" s="148">
        <v>15.3</v>
      </c>
      <c r="AG11" s="88">
        <f>+AVERAGE(Q11,U11,Y11,AC11)</f>
        <v>1185</v>
      </c>
      <c r="AH11" s="88">
        <f t="shared" ref="AG11:AJ16" si="0">+AVERAGE(R11,V11,Z11,AD11)</f>
        <v>3.0249999999999999</v>
      </c>
      <c r="AI11" s="88">
        <f t="shared" si="0"/>
        <v>11.334999999999999</v>
      </c>
      <c r="AJ11" s="88">
        <f t="shared" si="0"/>
        <v>13.350000000000001</v>
      </c>
      <c r="AK11" s="149">
        <f>(407+404+413+413)/4</f>
        <v>409.25</v>
      </c>
      <c r="AL11" s="51">
        <f t="shared" ref="AL11:AL72" si="1">IF(OR(AK11="",$AO$7=""),"",(AK11-($AO$7+273)))</f>
        <v>120.14999999999998</v>
      </c>
      <c r="AM11" s="51">
        <f>IF(AL11="","",IF(AL11&lt;50,50,AL11))</f>
        <v>120.14999999999998</v>
      </c>
      <c r="AN11" s="132">
        <v>0</v>
      </c>
      <c r="AO11" s="132">
        <v>0</v>
      </c>
      <c r="AP11" s="132">
        <v>0</v>
      </c>
      <c r="AQ11" s="132">
        <v>0</v>
      </c>
      <c r="AR11" s="117">
        <f t="shared" ref="AR11:AR16" si="2">IF(AND(AN11="",AO11="",AP11="",AQ11=""),"",AVERAGE(AN11,AO11,AP11,AQ11))</f>
        <v>0</v>
      </c>
      <c r="AS11" s="117">
        <f>IF(AR11="","",(680*AR11/(0.15-0.05)))</f>
        <v>0</v>
      </c>
      <c r="AT11" s="117">
        <f>IF(AS11="","",(SQRT(AS11)*(1/($AG11*$AM11))^(1/6)))</f>
        <v>0</v>
      </c>
      <c r="AU11" s="132">
        <v>4.9000000000000002E-2</v>
      </c>
      <c r="AV11" s="132">
        <v>3.7999999999999999E-2</v>
      </c>
      <c r="AW11" s="132">
        <v>0.08</v>
      </c>
      <c r="AX11" s="132">
        <v>0.121</v>
      </c>
      <c r="AY11" s="117">
        <f t="shared" ref="AY11:AY16" si="3">IF(AND(AU11="",AV11="",AW11="",AX11=""),"",AVERAGE(AU11,AV11,AW11,AX11))</f>
        <v>7.1999999999999995E-2</v>
      </c>
      <c r="AZ11" s="117">
        <f>IF(AY11="","",(340*AY11/(0.14-0.04)))</f>
        <v>244.79999999999995</v>
      </c>
      <c r="BA11" s="117">
        <f>IF(AZ11="","",(SQRT(AZ11)*(1/($AG11*$AM11))^(1/6)))</f>
        <v>2.165203327380401</v>
      </c>
      <c r="BB11" s="132">
        <v>0</v>
      </c>
      <c r="BC11" s="132">
        <v>0</v>
      </c>
      <c r="BD11" s="132">
        <v>0</v>
      </c>
      <c r="BE11" s="132">
        <v>0</v>
      </c>
      <c r="BF11" s="95">
        <f t="shared" ref="BF11:BF16" si="4">IF(AND(BB11="",BC11="",BD11="",BE11=""),"",(AVERAGE(BB11,BC11,BD11,BE11)))</f>
        <v>0</v>
      </c>
      <c r="BG11" s="96">
        <f>IF(BF11="","",(340*BF11/(0.1-0.03)))</f>
        <v>0</v>
      </c>
      <c r="BH11" s="96">
        <f>IF(BG11="","",(SQRT(BG11)*(1/($AG11*$AM11))^(1/6)))</f>
        <v>0</v>
      </c>
      <c r="BI11" s="204">
        <f>IF(F11="","",IF($BJ$9="Sim",10,""))</f>
        <v>10</v>
      </c>
      <c r="BJ11" s="204"/>
      <c r="BK11" s="93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26.4" x14ac:dyDescent="0.25">
      <c r="A12" s="42" t="s">
        <v>1</v>
      </c>
      <c r="B12" s="32"/>
      <c r="C12" s="141" t="s">
        <v>85</v>
      </c>
      <c r="D12" s="32"/>
      <c r="E12" s="31" t="s">
        <v>44</v>
      </c>
      <c r="F12" s="40">
        <f>+'calc. auxiliar dependências'!C10</f>
        <v>11.5</v>
      </c>
      <c r="G12" s="202">
        <f t="shared" ref="G12:G16" si="5">+F12-7.1</f>
        <v>4.4000000000000004</v>
      </c>
      <c r="H12" s="200">
        <v>11</v>
      </c>
      <c r="I12" s="33"/>
      <c r="J12" s="84">
        <f t="shared" ref="J12:J73" si="6">IF(OR(F12="",H12=""),"",F12-H12)</f>
        <v>0.5</v>
      </c>
      <c r="K12" s="201">
        <v>108</v>
      </c>
      <c r="L12" s="71">
        <f t="shared" ref="L12:L72" si="7">IF(AND(AT12="",BA12="",BH12="",BI12=""),"",MAX(AT12,BA12,BH12,BI12))</f>
        <v>10</v>
      </c>
      <c r="M12" s="71">
        <f t="shared" ref="M12:M73" si="8">IF(OR(H12="",K12=""),"",(H12+3-((2*K12)/(5*H12))))</f>
        <v>10.072727272727272</v>
      </c>
      <c r="N12" s="71">
        <f t="shared" ref="N12:N73" si="9">IF(AND(L12="",M12=""),"",MAX(L12,M12))</f>
        <v>10.072727272727272</v>
      </c>
      <c r="O12" s="203" t="str">
        <f t="shared" ref="O12:O73" si="10">IF(OR(F12="",N12=""),"",(IF(N12&lt;F12,"OK","Subir")))</f>
        <v>OK</v>
      </c>
      <c r="P12" s="130" t="s">
        <v>86</v>
      </c>
      <c r="Q12" s="143">
        <v>849</v>
      </c>
      <c r="R12" s="143">
        <v>3.4</v>
      </c>
      <c r="S12" s="143">
        <v>9.14</v>
      </c>
      <c r="T12" s="143">
        <v>5.5</v>
      </c>
      <c r="U12" s="145">
        <v>2138</v>
      </c>
      <c r="V12" s="146">
        <v>8</v>
      </c>
      <c r="W12" s="145">
        <v>12.34</v>
      </c>
      <c r="X12" s="145">
        <v>6.7</v>
      </c>
      <c r="Y12" s="147">
        <v>943</v>
      </c>
      <c r="Z12" s="147">
        <v>3.8</v>
      </c>
      <c r="AA12" s="147">
        <v>12.29</v>
      </c>
      <c r="AB12" s="147">
        <v>12.1</v>
      </c>
      <c r="AC12" s="148">
        <v>1043</v>
      </c>
      <c r="AD12" s="148">
        <v>4.9000000000000004</v>
      </c>
      <c r="AE12" s="148">
        <v>12.65</v>
      </c>
      <c r="AF12" s="148">
        <v>7.9</v>
      </c>
      <c r="AG12" s="88">
        <f t="shared" si="0"/>
        <v>1243.25</v>
      </c>
      <c r="AH12" s="88">
        <f t="shared" si="0"/>
        <v>5.0250000000000004</v>
      </c>
      <c r="AI12" s="88">
        <f t="shared" si="0"/>
        <v>11.604999999999999</v>
      </c>
      <c r="AJ12" s="88">
        <f t="shared" si="0"/>
        <v>8.0499999999999989</v>
      </c>
      <c r="AK12" s="149">
        <f>(442+422+393+483)/4</f>
        <v>435</v>
      </c>
      <c r="AL12" s="51">
        <f t="shared" si="1"/>
        <v>145.89999999999998</v>
      </c>
      <c r="AM12" s="51">
        <f t="shared" ref="AM12:AM73" si="11">IF(AL12="","",IF(AL12&lt;50,50,AL12))</f>
        <v>145.89999999999998</v>
      </c>
      <c r="AN12" s="132">
        <v>0</v>
      </c>
      <c r="AO12" s="132">
        <v>0</v>
      </c>
      <c r="AP12" s="132">
        <v>0</v>
      </c>
      <c r="AQ12" s="132">
        <v>0</v>
      </c>
      <c r="AR12" s="117">
        <f t="shared" si="2"/>
        <v>0</v>
      </c>
      <c r="AS12" s="117">
        <f>IF(AR12="","",(680*AR12/(0.15-0.05)))</f>
        <v>0</v>
      </c>
      <c r="AT12" s="117">
        <f t="shared" ref="AT12:AT16" si="12">IF(AS12="","",(SQRT(AS12)*(1/($AG12*$AM12))^(1/6)))</f>
        <v>0</v>
      </c>
      <c r="AU12" s="132">
        <v>3.4000000000000002E-2</v>
      </c>
      <c r="AV12" s="132">
        <v>6.2E-2</v>
      </c>
      <c r="AW12" s="132">
        <v>0.03</v>
      </c>
      <c r="AX12" s="132">
        <v>4.8000000000000001E-2</v>
      </c>
      <c r="AY12" s="117">
        <f t="shared" si="3"/>
        <v>4.3499999999999997E-2</v>
      </c>
      <c r="AZ12" s="117">
        <f t="shared" ref="AZ12:AZ16" si="13">IF(AY12="","",(340*AY12/(0.14-0.04)))</f>
        <v>147.89999999999998</v>
      </c>
      <c r="BA12" s="117">
        <f>IF(AZ12="","",(SQRT(AZ12)*(1/($AG12*$AM12))^(1/6)))</f>
        <v>1.6163985804494754</v>
      </c>
      <c r="BB12" s="132">
        <v>0</v>
      </c>
      <c r="BC12" s="132">
        <v>0</v>
      </c>
      <c r="BD12" s="132">
        <v>0</v>
      </c>
      <c r="BE12" s="132">
        <v>0</v>
      </c>
      <c r="BF12" s="95">
        <f t="shared" si="4"/>
        <v>0</v>
      </c>
      <c r="BG12" s="96">
        <f t="shared" ref="BG12:BG16" si="14">IF(BF12="","",(340*BF12/(0.1-0.03)))</f>
        <v>0</v>
      </c>
      <c r="BH12" s="96">
        <f t="shared" ref="BH12:BH16" si="15">IF(BG12="","",(SQRT(BG12)*(1/($AG12*$AM12))^(1/6)))</f>
        <v>0</v>
      </c>
      <c r="BI12" s="204">
        <f t="shared" ref="BI12:BI72" si="16">IF(F12="","",IF($BJ$9="Sim",10,""))</f>
        <v>10</v>
      </c>
      <c r="BJ12" s="204"/>
    </row>
    <row r="13" spans="1:106" ht="26.4" x14ac:dyDescent="0.25">
      <c r="A13" s="42" t="s">
        <v>2</v>
      </c>
      <c r="B13" s="32"/>
      <c r="C13" s="141" t="s">
        <v>83</v>
      </c>
      <c r="D13" s="32"/>
      <c r="E13" s="31" t="s">
        <v>43</v>
      </c>
      <c r="F13" s="40">
        <f>+'calc. auxiliar dependências'!C11</f>
        <v>11.5</v>
      </c>
      <c r="G13" s="202">
        <f t="shared" si="5"/>
        <v>4.4000000000000004</v>
      </c>
      <c r="H13" s="200">
        <v>11</v>
      </c>
      <c r="I13" s="33"/>
      <c r="J13" s="84">
        <f t="shared" si="6"/>
        <v>0.5</v>
      </c>
      <c r="K13" s="201">
        <v>128</v>
      </c>
      <c r="L13" s="71">
        <f t="shared" si="7"/>
        <v>10</v>
      </c>
      <c r="M13" s="71">
        <f t="shared" si="8"/>
        <v>9.3454545454545457</v>
      </c>
      <c r="N13" s="71">
        <f t="shared" si="9"/>
        <v>10</v>
      </c>
      <c r="O13" s="203" t="str">
        <f t="shared" si="10"/>
        <v>OK</v>
      </c>
      <c r="P13" s="130" t="s">
        <v>39</v>
      </c>
      <c r="Q13" s="143">
        <v>5527</v>
      </c>
      <c r="R13" s="143">
        <v>10.7</v>
      </c>
      <c r="S13" s="143">
        <v>20.8</v>
      </c>
      <c r="T13" s="143">
        <v>0.4</v>
      </c>
      <c r="U13" s="145">
        <v>5676</v>
      </c>
      <c r="V13" s="145">
        <v>10.7</v>
      </c>
      <c r="W13" s="145">
        <v>20.82</v>
      </c>
      <c r="X13" s="145">
        <v>0.7</v>
      </c>
      <c r="Y13" s="147">
        <v>3300</v>
      </c>
      <c r="Z13" s="147">
        <v>6.4</v>
      </c>
      <c r="AA13" s="147">
        <v>20.8</v>
      </c>
      <c r="AB13" s="147">
        <v>1.4</v>
      </c>
      <c r="AC13" s="148">
        <v>3791</v>
      </c>
      <c r="AD13" s="148">
        <v>7.1</v>
      </c>
      <c r="AE13" s="148">
        <v>21.2</v>
      </c>
      <c r="AF13" s="148">
        <v>0.3</v>
      </c>
      <c r="AG13" s="88">
        <f t="shared" si="0"/>
        <v>4573.5</v>
      </c>
      <c r="AH13" s="88">
        <f t="shared" si="0"/>
        <v>8.7249999999999996</v>
      </c>
      <c r="AI13" s="88">
        <f t="shared" si="0"/>
        <v>20.905000000000001</v>
      </c>
      <c r="AJ13" s="88">
        <f t="shared" si="0"/>
        <v>0.7</v>
      </c>
      <c r="AK13" s="149">
        <f>(305+301+300+293)/4</f>
        <v>299.75</v>
      </c>
      <c r="AL13" s="51">
        <f t="shared" si="1"/>
        <v>10.649999999999977</v>
      </c>
      <c r="AM13" s="51">
        <f t="shared" si="11"/>
        <v>50</v>
      </c>
      <c r="AN13" s="135">
        <v>2.4E-2</v>
      </c>
      <c r="AO13" s="135">
        <v>7.0000000000000001E-3</v>
      </c>
      <c r="AP13" s="136">
        <v>6.0000000000000001E-3</v>
      </c>
      <c r="AQ13" s="135">
        <v>4.0000000000000001E-3</v>
      </c>
      <c r="AR13" s="117">
        <f t="shared" si="2"/>
        <v>1.0249999999999999E-2</v>
      </c>
      <c r="AS13" s="117">
        <f t="shared" ref="AS13:AS16" si="17">IF(AR13="","",(680*AR13/(0.15-0.05)))</f>
        <v>69.699999999999989</v>
      </c>
      <c r="AT13" s="117">
        <f t="shared" si="12"/>
        <v>1.0676115766697489</v>
      </c>
      <c r="AU13" s="132">
        <v>0</v>
      </c>
      <c r="AV13" s="132">
        <v>0</v>
      </c>
      <c r="AW13" s="132">
        <v>0</v>
      </c>
      <c r="AX13" s="132">
        <v>0</v>
      </c>
      <c r="AY13" s="116">
        <f>IF(AND(AU13="",AV13="",AW13="",AX13=""),"",AVERAGE(AU13,AV13,AW13,AX13))</f>
        <v>0</v>
      </c>
      <c r="AZ13" s="117">
        <f t="shared" si="13"/>
        <v>0</v>
      </c>
      <c r="BA13" s="117">
        <f t="shared" ref="BA13:BA16" si="18">IF(AZ13="","",(SQRT(AZ13)*(1/($AG13*$AM13))^(1/6)))</f>
        <v>0</v>
      </c>
      <c r="BB13" s="132">
        <v>0</v>
      </c>
      <c r="BC13" s="132">
        <v>0</v>
      </c>
      <c r="BD13" s="132">
        <v>0</v>
      </c>
      <c r="BE13" s="132">
        <v>0</v>
      </c>
      <c r="BF13" s="95">
        <f t="shared" si="4"/>
        <v>0</v>
      </c>
      <c r="BG13" s="96">
        <f t="shared" si="14"/>
        <v>0</v>
      </c>
      <c r="BH13" s="96">
        <f t="shared" si="15"/>
        <v>0</v>
      </c>
      <c r="BI13" s="204">
        <f t="shared" si="16"/>
        <v>10</v>
      </c>
      <c r="BJ13" s="204"/>
    </row>
    <row r="14" spans="1:106" s="44" customFormat="1" ht="26.4" x14ac:dyDescent="0.25">
      <c r="A14" s="42" t="s">
        <v>3</v>
      </c>
      <c r="B14" s="32"/>
      <c r="C14" s="141" t="s">
        <v>83</v>
      </c>
      <c r="D14" s="32"/>
      <c r="E14" s="31" t="s">
        <v>43</v>
      </c>
      <c r="F14" s="40">
        <f>+'calc. auxiliar dependências'!C12</f>
        <v>10.5</v>
      </c>
      <c r="G14" s="202">
        <f t="shared" si="5"/>
        <v>3.4000000000000004</v>
      </c>
      <c r="H14" s="200">
        <v>11</v>
      </c>
      <c r="I14" s="43"/>
      <c r="J14" s="84">
        <f t="shared" si="6"/>
        <v>-0.5</v>
      </c>
      <c r="K14" s="201">
        <v>115</v>
      </c>
      <c r="L14" s="71">
        <f t="shared" si="7"/>
        <v>10</v>
      </c>
      <c r="M14" s="71">
        <f t="shared" si="8"/>
        <v>9.8181818181818183</v>
      </c>
      <c r="N14" s="71">
        <f t="shared" si="9"/>
        <v>10</v>
      </c>
      <c r="O14" s="203" t="str">
        <f t="shared" si="10"/>
        <v>OK</v>
      </c>
      <c r="P14" s="130" t="s">
        <v>39</v>
      </c>
      <c r="Q14" s="143">
        <v>1475</v>
      </c>
      <c r="R14" s="143">
        <v>6.5</v>
      </c>
      <c r="S14" s="143">
        <v>20.8</v>
      </c>
      <c r="T14" s="143">
        <v>0.6</v>
      </c>
      <c r="U14" s="145">
        <v>2144</v>
      </c>
      <c r="V14" s="145">
        <v>9.1999999999999993</v>
      </c>
      <c r="W14" s="145">
        <v>20.8</v>
      </c>
      <c r="X14" s="145">
        <v>0.9</v>
      </c>
      <c r="Y14" s="147">
        <v>2503</v>
      </c>
      <c r="Z14" s="147">
        <v>10.9</v>
      </c>
      <c r="AA14" s="147">
        <v>20.82</v>
      </c>
      <c r="AB14" s="147">
        <v>0.5</v>
      </c>
      <c r="AC14" s="148">
        <v>3096</v>
      </c>
      <c r="AD14" s="148">
        <v>13.2</v>
      </c>
      <c r="AE14" s="148">
        <v>21.18</v>
      </c>
      <c r="AF14" s="148">
        <v>0.4</v>
      </c>
      <c r="AG14" s="88">
        <f t="shared" si="0"/>
        <v>2304.5</v>
      </c>
      <c r="AH14" s="88">
        <f t="shared" si="0"/>
        <v>9.9499999999999993</v>
      </c>
      <c r="AI14" s="88">
        <f t="shared" si="0"/>
        <v>20.9</v>
      </c>
      <c r="AJ14" s="88">
        <f t="shared" si="0"/>
        <v>0.6</v>
      </c>
      <c r="AK14" s="149">
        <f>(306+302+300+294)/4</f>
        <v>300.5</v>
      </c>
      <c r="AL14" s="51">
        <f t="shared" si="1"/>
        <v>11.399999999999977</v>
      </c>
      <c r="AM14" s="51">
        <f t="shared" si="11"/>
        <v>50</v>
      </c>
      <c r="AN14" s="151">
        <v>0.05</v>
      </c>
      <c r="AO14" s="135">
        <v>0.01</v>
      </c>
      <c r="AP14" s="135">
        <v>3.0000000000000001E-3</v>
      </c>
      <c r="AQ14" s="135">
        <v>3.3999999999999998E-3</v>
      </c>
      <c r="AR14" s="117">
        <f t="shared" si="2"/>
        <v>1.66E-2</v>
      </c>
      <c r="AS14" s="117">
        <f t="shared" si="17"/>
        <v>112.88000000000001</v>
      </c>
      <c r="AT14" s="117">
        <f t="shared" si="12"/>
        <v>1.5230612922276787</v>
      </c>
      <c r="AU14" s="132">
        <v>0</v>
      </c>
      <c r="AV14" s="132">
        <v>0</v>
      </c>
      <c r="AW14" s="132">
        <v>0</v>
      </c>
      <c r="AX14" s="132">
        <v>0</v>
      </c>
      <c r="AY14" s="116">
        <f t="shared" si="3"/>
        <v>0</v>
      </c>
      <c r="AZ14" s="117">
        <f t="shared" si="13"/>
        <v>0</v>
      </c>
      <c r="BA14" s="117">
        <f t="shared" si="18"/>
        <v>0</v>
      </c>
      <c r="BB14" s="132">
        <v>0</v>
      </c>
      <c r="BC14" s="132">
        <v>0</v>
      </c>
      <c r="BD14" s="132">
        <v>0</v>
      </c>
      <c r="BE14" s="132">
        <v>0</v>
      </c>
      <c r="BF14" s="95">
        <f t="shared" si="4"/>
        <v>0</v>
      </c>
      <c r="BG14" s="96">
        <f t="shared" si="14"/>
        <v>0</v>
      </c>
      <c r="BH14" s="96">
        <f t="shared" si="15"/>
        <v>0</v>
      </c>
      <c r="BI14" s="204">
        <f t="shared" si="16"/>
        <v>10</v>
      </c>
      <c r="BJ14" s="204"/>
      <c r="BK14" s="93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26.4" x14ac:dyDescent="0.25">
      <c r="A15" s="42" t="s">
        <v>4</v>
      </c>
      <c r="B15" s="32"/>
      <c r="C15" s="141" t="s">
        <v>83</v>
      </c>
      <c r="D15" s="32"/>
      <c r="E15" s="31" t="s">
        <v>43</v>
      </c>
      <c r="F15" s="40">
        <f>+'calc. auxiliar dependências'!C13</f>
        <v>10.5</v>
      </c>
      <c r="G15" s="202">
        <f t="shared" si="5"/>
        <v>3.4000000000000004</v>
      </c>
      <c r="H15" s="200">
        <v>11</v>
      </c>
      <c r="I15" s="33"/>
      <c r="J15" s="84">
        <f t="shared" si="6"/>
        <v>-0.5</v>
      </c>
      <c r="K15" s="201">
        <v>100</v>
      </c>
      <c r="L15" s="71">
        <f t="shared" si="7"/>
        <v>10</v>
      </c>
      <c r="M15" s="71">
        <f t="shared" si="8"/>
        <v>10.363636363636363</v>
      </c>
      <c r="N15" s="71">
        <f t="shared" si="9"/>
        <v>10.363636363636363</v>
      </c>
      <c r="O15" s="203" t="str">
        <f t="shared" si="10"/>
        <v>OK</v>
      </c>
      <c r="P15" s="130" t="s">
        <v>39</v>
      </c>
      <c r="Q15" s="143">
        <v>1902</v>
      </c>
      <c r="R15" s="143">
        <v>8.3000000000000007</v>
      </c>
      <c r="S15" s="143">
        <v>20.7</v>
      </c>
      <c r="T15" s="143">
        <v>0.6</v>
      </c>
      <c r="U15" s="145">
        <v>2065</v>
      </c>
      <c r="V15" s="145">
        <v>8.9</v>
      </c>
      <c r="W15" s="145">
        <v>20.8</v>
      </c>
      <c r="X15" s="146">
        <v>1</v>
      </c>
      <c r="Y15" s="147">
        <v>1737</v>
      </c>
      <c r="Z15" s="147">
        <v>8.4</v>
      </c>
      <c r="AA15" s="147">
        <v>20.9</v>
      </c>
      <c r="AB15" s="147">
        <v>10.7</v>
      </c>
      <c r="AC15" s="148">
        <v>2675</v>
      </c>
      <c r="AD15" s="148">
        <v>11.4</v>
      </c>
      <c r="AE15" s="148">
        <v>20.94</v>
      </c>
      <c r="AF15" s="148">
        <v>0.2</v>
      </c>
      <c r="AG15" s="88">
        <f t="shared" si="0"/>
        <v>2094.75</v>
      </c>
      <c r="AH15" s="88">
        <f t="shared" si="0"/>
        <v>9.25</v>
      </c>
      <c r="AI15" s="88">
        <f t="shared" si="0"/>
        <v>20.835000000000001</v>
      </c>
      <c r="AJ15" s="88">
        <f t="shared" si="0"/>
        <v>3.1249999999999996</v>
      </c>
      <c r="AK15" s="149">
        <f>(306+305+301+294)/4</f>
        <v>301.5</v>
      </c>
      <c r="AL15" s="51">
        <f t="shared" si="1"/>
        <v>12.399999999999977</v>
      </c>
      <c r="AM15" s="51">
        <f t="shared" si="11"/>
        <v>50</v>
      </c>
      <c r="AN15" s="135">
        <v>7.0000000000000001E-3</v>
      </c>
      <c r="AO15" s="135">
        <v>7.0000000000000001E-3</v>
      </c>
      <c r="AP15" s="135">
        <v>2E-3</v>
      </c>
      <c r="AQ15" s="135">
        <v>4.0000000000000001E-3</v>
      </c>
      <c r="AR15" s="117">
        <f t="shared" si="2"/>
        <v>5.0000000000000001E-3</v>
      </c>
      <c r="AS15" s="117">
        <f t="shared" si="17"/>
        <v>34</v>
      </c>
      <c r="AT15" s="117">
        <f t="shared" si="12"/>
        <v>0.84928950612875009</v>
      </c>
      <c r="AU15" s="132">
        <v>0</v>
      </c>
      <c r="AV15" s="132">
        <v>0</v>
      </c>
      <c r="AW15" s="132">
        <v>0</v>
      </c>
      <c r="AX15" s="132">
        <v>0</v>
      </c>
      <c r="AY15" s="116">
        <f t="shared" si="3"/>
        <v>0</v>
      </c>
      <c r="AZ15" s="117">
        <f t="shared" si="13"/>
        <v>0</v>
      </c>
      <c r="BA15" s="117">
        <f t="shared" si="18"/>
        <v>0</v>
      </c>
      <c r="BB15" s="132">
        <v>0</v>
      </c>
      <c r="BC15" s="132">
        <v>0</v>
      </c>
      <c r="BD15" s="132">
        <v>0</v>
      </c>
      <c r="BE15" s="132">
        <v>0</v>
      </c>
      <c r="BF15" s="95">
        <f t="shared" si="4"/>
        <v>0</v>
      </c>
      <c r="BG15" s="96">
        <f t="shared" si="14"/>
        <v>0</v>
      </c>
      <c r="BH15" s="96">
        <f t="shared" si="15"/>
        <v>0</v>
      </c>
      <c r="BI15" s="204">
        <f t="shared" si="16"/>
        <v>10</v>
      </c>
      <c r="BJ15" s="204"/>
    </row>
    <row r="16" spans="1:106" ht="26.4" x14ac:dyDescent="0.25">
      <c r="A16" s="42" t="s">
        <v>5</v>
      </c>
      <c r="B16" s="32"/>
      <c r="C16" s="141" t="s">
        <v>84</v>
      </c>
      <c r="D16" s="32"/>
      <c r="E16" s="131" t="s">
        <v>44</v>
      </c>
      <c r="F16" s="40">
        <f>+'calc. auxiliar dependências'!C14</f>
        <v>17</v>
      </c>
      <c r="G16" s="202">
        <f t="shared" si="5"/>
        <v>9.9</v>
      </c>
      <c r="H16" s="200">
        <v>11</v>
      </c>
      <c r="I16" s="33"/>
      <c r="J16" s="84">
        <f>IF(OR(F16="",H16=""),"",F16-H16)</f>
        <v>6</v>
      </c>
      <c r="K16" s="201">
        <v>70</v>
      </c>
      <c r="L16" s="71">
        <f t="shared" si="7"/>
        <v>10</v>
      </c>
      <c r="M16" s="71">
        <f t="shared" si="8"/>
        <v>11.454545454545455</v>
      </c>
      <c r="N16" s="71">
        <f t="shared" si="9"/>
        <v>11.454545454545455</v>
      </c>
      <c r="O16" s="203" t="str">
        <f t="shared" si="10"/>
        <v>OK</v>
      </c>
      <c r="P16" s="130" t="s">
        <v>86</v>
      </c>
      <c r="Q16" s="143">
        <v>642</v>
      </c>
      <c r="R16" s="143">
        <v>2.2000000000000002</v>
      </c>
      <c r="S16" s="144">
        <v>12</v>
      </c>
      <c r="T16" s="143">
        <v>9.1</v>
      </c>
      <c r="U16" s="145">
        <v>865</v>
      </c>
      <c r="V16" s="145">
        <v>2.9</v>
      </c>
      <c r="W16" s="145">
        <v>8.35</v>
      </c>
      <c r="X16" s="145">
        <v>3.8</v>
      </c>
      <c r="Y16" s="147">
        <v>600</v>
      </c>
      <c r="Z16" s="147">
        <v>2.2999999999999998</v>
      </c>
      <c r="AA16" s="147">
        <v>12.34</v>
      </c>
      <c r="AB16" s="147">
        <v>2.6</v>
      </c>
      <c r="AC16" s="148">
        <v>652</v>
      </c>
      <c r="AD16" s="148">
        <v>2.7</v>
      </c>
      <c r="AE16" s="148">
        <v>7.56</v>
      </c>
      <c r="AF16" s="148">
        <v>9.1</v>
      </c>
      <c r="AG16" s="88">
        <f t="shared" si="0"/>
        <v>689.75</v>
      </c>
      <c r="AH16" s="88">
        <f t="shared" si="0"/>
        <v>2.5249999999999999</v>
      </c>
      <c r="AI16" s="88">
        <f t="shared" si="0"/>
        <v>10.0625</v>
      </c>
      <c r="AJ16" s="88">
        <f t="shared" si="0"/>
        <v>6.1499999999999995</v>
      </c>
      <c r="AK16" s="149">
        <f>(384+383+413+420)/4</f>
        <v>400</v>
      </c>
      <c r="AL16" s="51">
        <f t="shared" si="1"/>
        <v>110.89999999999998</v>
      </c>
      <c r="AM16" s="51">
        <f t="shared" si="11"/>
        <v>110.89999999999998</v>
      </c>
      <c r="AN16" s="132">
        <v>0</v>
      </c>
      <c r="AO16" s="132">
        <v>0</v>
      </c>
      <c r="AP16" s="132">
        <v>0</v>
      </c>
      <c r="AQ16" s="132">
        <v>0</v>
      </c>
      <c r="AR16" s="117">
        <f t="shared" si="2"/>
        <v>0</v>
      </c>
      <c r="AS16" s="117">
        <f t="shared" si="17"/>
        <v>0</v>
      </c>
      <c r="AT16" s="117">
        <f t="shared" si="12"/>
        <v>0</v>
      </c>
      <c r="AU16" s="132">
        <v>5.1999999999999998E-2</v>
      </c>
      <c r="AV16" s="132">
        <v>9.8000000000000004E-2</v>
      </c>
      <c r="AW16" s="132">
        <v>0.02</v>
      </c>
      <c r="AX16" s="132">
        <v>7.0000000000000007E-2</v>
      </c>
      <c r="AY16" s="117">
        <f t="shared" si="3"/>
        <v>0.06</v>
      </c>
      <c r="AZ16" s="117">
        <f t="shared" si="13"/>
        <v>203.99999999999997</v>
      </c>
      <c r="BA16" s="117">
        <f t="shared" si="18"/>
        <v>2.1921883957230532</v>
      </c>
      <c r="BB16" s="132">
        <v>0</v>
      </c>
      <c r="BC16" s="132">
        <v>0</v>
      </c>
      <c r="BD16" s="132">
        <v>0</v>
      </c>
      <c r="BE16" s="132">
        <v>0</v>
      </c>
      <c r="BF16" s="95">
        <f t="shared" si="4"/>
        <v>0</v>
      </c>
      <c r="BG16" s="96">
        <f t="shared" si="14"/>
        <v>0</v>
      </c>
      <c r="BH16" s="96">
        <f t="shared" si="15"/>
        <v>0</v>
      </c>
      <c r="BI16" s="204">
        <f t="shared" si="16"/>
        <v>10</v>
      </c>
      <c r="BJ16" s="204"/>
    </row>
    <row r="17" spans="4:62" x14ac:dyDescent="0.25">
      <c r="J17" s="84" t="str">
        <f t="shared" si="6"/>
        <v/>
      </c>
      <c r="L17" s="71" t="str">
        <f t="shared" si="7"/>
        <v/>
      </c>
      <c r="M17" s="54" t="str">
        <f t="shared" si="8"/>
        <v/>
      </c>
      <c r="N17" s="54" t="str">
        <f t="shared" si="9"/>
        <v/>
      </c>
      <c r="O17" s="51" t="str">
        <f t="shared" si="10"/>
        <v/>
      </c>
      <c r="AL17" s="51" t="str">
        <f t="shared" si="1"/>
        <v/>
      </c>
      <c r="AM17" s="51" t="str">
        <f t="shared" si="11"/>
        <v/>
      </c>
      <c r="BI17" s="204" t="str">
        <f t="shared" si="16"/>
        <v/>
      </c>
      <c r="BJ17" s="204"/>
    </row>
    <row r="18" spans="4:62" x14ac:dyDescent="0.25">
      <c r="H18" s="142"/>
      <c r="J18" s="84" t="str">
        <f t="shared" si="6"/>
        <v/>
      </c>
      <c r="L18" s="71" t="str">
        <f t="shared" si="7"/>
        <v/>
      </c>
      <c r="M18" s="54" t="str">
        <f t="shared" si="8"/>
        <v/>
      </c>
      <c r="N18" s="54" t="str">
        <f t="shared" si="9"/>
        <v/>
      </c>
      <c r="O18" s="51" t="str">
        <f t="shared" si="10"/>
        <v/>
      </c>
      <c r="AL18" s="51" t="str">
        <f t="shared" si="1"/>
        <v/>
      </c>
      <c r="AM18" s="51" t="str">
        <f t="shared" si="11"/>
        <v/>
      </c>
      <c r="BI18" s="204" t="str">
        <f t="shared" si="16"/>
        <v/>
      </c>
      <c r="BJ18" s="204"/>
    </row>
    <row r="19" spans="4:62" x14ac:dyDescent="0.25">
      <c r="D19" s="65"/>
      <c r="J19" s="84" t="str">
        <f t="shared" si="6"/>
        <v/>
      </c>
      <c r="L19" s="71" t="str">
        <f t="shared" si="7"/>
        <v/>
      </c>
      <c r="M19" s="54" t="str">
        <f t="shared" si="8"/>
        <v/>
      </c>
      <c r="N19" s="54" t="str">
        <f t="shared" si="9"/>
        <v/>
      </c>
      <c r="O19" s="51" t="str">
        <f t="shared" si="10"/>
        <v/>
      </c>
      <c r="AL19" s="51" t="str">
        <f t="shared" si="1"/>
        <v/>
      </c>
      <c r="AM19" s="51" t="str">
        <f t="shared" si="11"/>
        <v/>
      </c>
      <c r="BI19" s="204" t="str">
        <f t="shared" si="16"/>
        <v/>
      </c>
      <c r="BJ19" s="204"/>
    </row>
    <row r="20" spans="4:62" x14ac:dyDescent="0.25">
      <c r="J20" s="84" t="str">
        <f t="shared" si="6"/>
        <v/>
      </c>
      <c r="L20" s="71" t="str">
        <f t="shared" si="7"/>
        <v/>
      </c>
      <c r="M20" s="54" t="str">
        <f t="shared" si="8"/>
        <v/>
      </c>
      <c r="N20" s="54" t="str">
        <f t="shared" si="9"/>
        <v/>
      </c>
      <c r="O20" s="51" t="str">
        <f t="shared" si="10"/>
        <v/>
      </c>
      <c r="AL20" s="51" t="str">
        <f t="shared" si="1"/>
        <v/>
      </c>
      <c r="AM20" s="51" t="str">
        <f t="shared" si="11"/>
        <v/>
      </c>
      <c r="BI20" s="204" t="str">
        <f t="shared" si="16"/>
        <v/>
      </c>
      <c r="BJ20" s="204"/>
    </row>
    <row r="21" spans="4:62" x14ac:dyDescent="0.25">
      <c r="J21" s="84" t="str">
        <f t="shared" si="6"/>
        <v/>
      </c>
      <c r="L21" s="71" t="str">
        <f t="shared" si="7"/>
        <v/>
      </c>
      <c r="M21" s="54" t="str">
        <f t="shared" si="8"/>
        <v/>
      </c>
      <c r="N21" s="54" t="str">
        <f t="shared" si="9"/>
        <v/>
      </c>
      <c r="O21" s="51" t="str">
        <f t="shared" si="10"/>
        <v/>
      </c>
      <c r="AL21" s="51" t="str">
        <f t="shared" si="1"/>
        <v/>
      </c>
      <c r="AM21" s="51" t="str">
        <f t="shared" si="11"/>
        <v/>
      </c>
      <c r="BI21" s="204" t="str">
        <f t="shared" si="16"/>
        <v/>
      </c>
      <c r="BJ21" s="204"/>
    </row>
    <row r="22" spans="4:62" x14ac:dyDescent="0.25">
      <c r="J22" s="84" t="str">
        <f t="shared" si="6"/>
        <v/>
      </c>
      <c r="L22" s="71" t="str">
        <f t="shared" si="7"/>
        <v/>
      </c>
      <c r="M22" s="54" t="str">
        <f t="shared" si="8"/>
        <v/>
      </c>
      <c r="N22" s="54" t="str">
        <f t="shared" si="9"/>
        <v/>
      </c>
      <c r="O22" s="51" t="str">
        <f t="shared" si="10"/>
        <v/>
      </c>
      <c r="AL22" s="51" t="str">
        <f t="shared" si="1"/>
        <v/>
      </c>
      <c r="AM22" s="51" t="str">
        <f t="shared" si="11"/>
        <v/>
      </c>
      <c r="BI22" s="204" t="str">
        <f t="shared" si="16"/>
        <v/>
      </c>
      <c r="BJ22" s="204"/>
    </row>
    <row r="23" spans="4:62" x14ac:dyDescent="0.25">
      <c r="J23" s="84" t="str">
        <f t="shared" si="6"/>
        <v/>
      </c>
      <c r="L23" s="71" t="str">
        <f t="shared" si="7"/>
        <v/>
      </c>
      <c r="M23" s="54" t="str">
        <f t="shared" si="8"/>
        <v/>
      </c>
      <c r="N23" s="54" t="str">
        <f t="shared" si="9"/>
        <v/>
      </c>
      <c r="O23" s="51" t="str">
        <f t="shared" si="10"/>
        <v/>
      </c>
      <c r="AL23" s="51" t="str">
        <f t="shared" si="1"/>
        <v/>
      </c>
      <c r="AM23" s="51" t="str">
        <f t="shared" si="11"/>
        <v/>
      </c>
      <c r="BI23" s="204" t="str">
        <f t="shared" si="16"/>
        <v/>
      </c>
      <c r="BJ23" s="204"/>
    </row>
    <row r="24" spans="4:62" x14ac:dyDescent="0.25">
      <c r="J24" s="84" t="str">
        <f t="shared" si="6"/>
        <v/>
      </c>
      <c r="L24" s="71" t="str">
        <f t="shared" si="7"/>
        <v/>
      </c>
      <c r="M24" s="54" t="str">
        <f t="shared" si="8"/>
        <v/>
      </c>
      <c r="N24" s="54" t="str">
        <f t="shared" si="9"/>
        <v/>
      </c>
      <c r="O24" s="51" t="str">
        <f t="shared" si="10"/>
        <v/>
      </c>
      <c r="AL24" s="51" t="str">
        <f t="shared" si="1"/>
        <v/>
      </c>
      <c r="AM24" s="51" t="str">
        <f t="shared" si="11"/>
        <v/>
      </c>
      <c r="BI24" s="204" t="str">
        <f t="shared" si="16"/>
        <v/>
      </c>
      <c r="BJ24" s="204"/>
    </row>
    <row r="25" spans="4:62" x14ac:dyDescent="0.25">
      <c r="J25" s="84" t="str">
        <f t="shared" si="6"/>
        <v/>
      </c>
      <c r="L25" s="71" t="str">
        <f t="shared" si="7"/>
        <v/>
      </c>
      <c r="M25" s="54" t="str">
        <f t="shared" si="8"/>
        <v/>
      </c>
      <c r="N25" s="54" t="str">
        <f t="shared" si="9"/>
        <v/>
      </c>
      <c r="O25" s="51" t="str">
        <f t="shared" si="10"/>
        <v/>
      </c>
      <c r="AL25" s="51" t="str">
        <f t="shared" si="1"/>
        <v/>
      </c>
      <c r="AM25" s="51" t="str">
        <f t="shared" si="11"/>
        <v/>
      </c>
      <c r="BI25" s="204" t="str">
        <f t="shared" si="16"/>
        <v/>
      </c>
      <c r="BJ25" s="204"/>
    </row>
    <row r="26" spans="4:62" x14ac:dyDescent="0.25">
      <c r="J26" s="84" t="str">
        <f t="shared" si="6"/>
        <v/>
      </c>
      <c r="L26" s="71" t="str">
        <f t="shared" si="7"/>
        <v/>
      </c>
      <c r="M26" s="54" t="str">
        <f t="shared" si="8"/>
        <v/>
      </c>
      <c r="N26" s="54" t="str">
        <f t="shared" si="9"/>
        <v/>
      </c>
      <c r="O26" s="51" t="str">
        <f t="shared" si="10"/>
        <v/>
      </c>
      <c r="AL26" s="51" t="str">
        <f t="shared" si="1"/>
        <v/>
      </c>
      <c r="AM26" s="51" t="str">
        <f t="shared" si="11"/>
        <v/>
      </c>
      <c r="BI26" s="204" t="str">
        <f t="shared" si="16"/>
        <v/>
      </c>
      <c r="BJ26" s="204"/>
    </row>
    <row r="27" spans="4:62" x14ac:dyDescent="0.25">
      <c r="J27" s="84" t="str">
        <f t="shared" si="6"/>
        <v/>
      </c>
      <c r="L27" s="71" t="str">
        <f t="shared" si="7"/>
        <v/>
      </c>
      <c r="M27" s="54" t="str">
        <f t="shared" si="8"/>
        <v/>
      </c>
      <c r="N27" s="54" t="str">
        <f t="shared" si="9"/>
        <v/>
      </c>
      <c r="O27" s="51" t="str">
        <f t="shared" si="10"/>
        <v/>
      </c>
      <c r="AL27" s="51" t="str">
        <f t="shared" si="1"/>
        <v/>
      </c>
      <c r="AM27" s="51" t="str">
        <f t="shared" si="11"/>
        <v/>
      </c>
      <c r="BI27" s="204" t="str">
        <f t="shared" si="16"/>
        <v/>
      </c>
      <c r="BJ27" s="204"/>
    </row>
    <row r="28" spans="4:62" x14ac:dyDescent="0.25">
      <c r="J28" s="84" t="str">
        <f t="shared" si="6"/>
        <v/>
      </c>
      <c r="L28" s="71" t="str">
        <f t="shared" si="7"/>
        <v/>
      </c>
      <c r="M28" s="54" t="str">
        <f t="shared" si="8"/>
        <v/>
      </c>
      <c r="N28" s="54" t="str">
        <f t="shared" si="9"/>
        <v/>
      </c>
      <c r="O28" s="51" t="str">
        <f t="shared" si="10"/>
        <v/>
      </c>
      <c r="AL28" s="51" t="str">
        <f t="shared" si="1"/>
        <v/>
      </c>
      <c r="AM28" s="51" t="str">
        <f t="shared" si="11"/>
        <v/>
      </c>
      <c r="BI28" s="204" t="str">
        <f t="shared" si="16"/>
        <v/>
      </c>
      <c r="BJ28" s="204"/>
    </row>
    <row r="29" spans="4:62" x14ac:dyDescent="0.25">
      <c r="J29" s="84" t="str">
        <f t="shared" si="6"/>
        <v/>
      </c>
      <c r="L29" s="71" t="str">
        <f t="shared" si="7"/>
        <v/>
      </c>
      <c r="M29" s="54" t="str">
        <f t="shared" si="8"/>
        <v/>
      </c>
      <c r="N29" s="54" t="str">
        <f t="shared" si="9"/>
        <v/>
      </c>
      <c r="O29" s="51" t="str">
        <f t="shared" si="10"/>
        <v/>
      </c>
      <c r="AL29" s="51" t="str">
        <f t="shared" si="1"/>
        <v/>
      </c>
      <c r="AM29" s="51" t="str">
        <f t="shared" si="11"/>
        <v/>
      </c>
      <c r="BI29" s="204" t="str">
        <f t="shared" si="16"/>
        <v/>
      </c>
      <c r="BJ29" s="204"/>
    </row>
    <row r="30" spans="4:62" x14ac:dyDescent="0.25">
      <c r="J30" s="84" t="str">
        <f t="shared" si="6"/>
        <v/>
      </c>
      <c r="L30" s="71" t="str">
        <f t="shared" si="7"/>
        <v/>
      </c>
      <c r="M30" s="54" t="str">
        <f t="shared" si="8"/>
        <v/>
      </c>
      <c r="N30" s="54" t="str">
        <f t="shared" si="9"/>
        <v/>
      </c>
      <c r="O30" s="51" t="str">
        <f t="shared" si="10"/>
        <v/>
      </c>
      <c r="AL30" s="51" t="str">
        <f t="shared" si="1"/>
        <v/>
      </c>
      <c r="AM30" s="51" t="str">
        <f t="shared" si="11"/>
        <v/>
      </c>
      <c r="BI30" s="204" t="str">
        <f t="shared" si="16"/>
        <v/>
      </c>
      <c r="BJ30" s="204"/>
    </row>
    <row r="31" spans="4:62" x14ac:dyDescent="0.25">
      <c r="J31" s="84" t="str">
        <f t="shared" si="6"/>
        <v/>
      </c>
      <c r="L31" s="71" t="str">
        <f t="shared" si="7"/>
        <v/>
      </c>
      <c r="M31" s="54" t="str">
        <f t="shared" si="8"/>
        <v/>
      </c>
      <c r="N31" s="54" t="str">
        <f t="shared" si="9"/>
        <v/>
      </c>
      <c r="O31" s="51" t="str">
        <f t="shared" si="10"/>
        <v/>
      </c>
      <c r="AL31" s="51" t="str">
        <f t="shared" si="1"/>
        <v/>
      </c>
      <c r="AM31" s="51" t="str">
        <f t="shared" si="11"/>
        <v/>
      </c>
      <c r="BI31" s="204" t="str">
        <f t="shared" si="16"/>
        <v/>
      </c>
      <c r="BJ31" s="204"/>
    </row>
    <row r="32" spans="4:62" x14ac:dyDescent="0.25">
      <c r="J32" s="84" t="str">
        <f t="shared" si="6"/>
        <v/>
      </c>
      <c r="L32" s="71" t="str">
        <f t="shared" si="7"/>
        <v/>
      </c>
      <c r="M32" s="54" t="str">
        <f t="shared" si="8"/>
        <v/>
      </c>
      <c r="N32" s="54" t="str">
        <f t="shared" si="9"/>
        <v/>
      </c>
      <c r="O32" s="51" t="str">
        <f t="shared" si="10"/>
        <v/>
      </c>
      <c r="AL32" s="51" t="str">
        <f t="shared" si="1"/>
        <v/>
      </c>
      <c r="AM32" s="51" t="str">
        <f t="shared" si="11"/>
        <v/>
      </c>
      <c r="BI32" s="204" t="str">
        <f t="shared" si="16"/>
        <v/>
      </c>
      <c r="BJ32" s="204"/>
    </row>
    <row r="33" spans="10:62" x14ac:dyDescent="0.25">
      <c r="J33" s="84" t="str">
        <f t="shared" si="6"/>
        <v/>
      </c>
      <c r="L33" s="71" t="str">
        <f t="shared" si="7"/>
        <v/>
      </c>
      <c r="M33" s="54" t="str">
        <f t="shared" si="8"/>
        <v/>
      </c>
      <c r="N33" s="54" t="str">
        <f t="shared" si="9"/>
        <v/>
      </c>
      <c r="O33" s="51" t="str">
        <f t="shared" si="10"/>
        <v/>
      </c>
      <c r="AL33" s="51" t="str">
        <f t="shared" si="1"/>
        <v/>
      </c>
      <c r="AM33" s="51" t="str">
        <f t="shared" si="11"/>
        <v/>
      </c>
      <c r="BI33" s="204" t="str">
        <f t="shared" si="16"/>
        <v/>
      </c>
      <c r="BJ33" s="204"/>
    </row>
    <row r="34" spans="10:62" x14ac:dyDescent="0.25">
      <c r="J34" s="84" t="str">
        <f t="shared" si="6"/>
        <v/>
      </c>
      <c r="L34" s="71" t="str">
        <f t="shared" si="7"/>
        <v/>
      </c>
      <c r="M34" s="54" t="str">
        <f t="shared" si="8"/>
        <v/>
      </c>
      <c r="N34" s="54" t="str">
        <f t="shared" si="9"/>
        <v/>
      </c>
      <c r="O34" s="51" t="str">
        <f t="shared" si="10"/>
        <v/>
      </c>
      <c r="AL34" s="51" t="str">
        <f t="shared" si="1"/>
        <v/>
      </c>
      <c r="AM34" s="51" t="str">
        <f t="shared" si="11"/>
        <v/>
      </c>
      <c r="BI34" s="204" t="str">
        <f t="shared" si="16"/>
        <v/>
      </c>
      <c r="BJ34" s="204"/>
    </row>
    <row r="35" spans="10:62" x14ac:dyDescent="0.25">
      <c r="J35" s="84" t="str">
        <f t="shared" si="6"/>
        <v/>
      </c>
      <c r="L35" s="71" t="str">
        <f t="shared" si="7"/>
        <v/>
      </c>
      <c r="M35" s="54" t="str">
        <f t="shared" si="8"/>
        <v/>
      </c>
      <c r="N35" s="54" t="str">
        <f t="shared" si="9"/>
        <v/>
      </c>
      <c r="O35" s="51" t="str">
        <f t="shared" si="10"/>
        <v/>
      </c>
      <c r="AL35" s="51" t="str">
        <f t="shared" si="1"/>
        <v/>
      </c>
      <c r="AM35" s="51" t="str">
        <f t="shared" si="11"/>
        <v/>
      </c>
      <c r="BI35" s="204" t="str">
        <f t="shared" si="16"/>
        <v/>
      </c>
      <c r="BJ35" s="204"/>
    </row>
    <row r="36" spans="10:62" x14ac:dyDescent="0.25">
      <c r="J36" s="84" t="str">
        <f t="shared" si="6"/>
        <v/>
      </c>
      <c r="L36" s="71" t="str">
        <f t="shared" si="7"/>
        <v/>
      </c>
      <c r="M36" s="54" t="str">
        <f t="shared" si="8"/>
        <v/>
      </c>
      <c r="N36" s="54" t="str">
        <f t="shared" si="9"/>
        <v/>
      </c>
      <c r="O36" s="51" t="str">
        <f t="shared" si="10"/>
        <v/>
      </c>
      <c r="AL36" s="51" t="str">
        <f t="shared" si="1"/>
        <v/>
      </c>
      <c r="AM36" s="51" t="str">
        <f t="shared" si="11"/>
        <v/>
      </c>
      <c r="BI36" s="204" t="str">
        <f t="shared" si="16"/>
        <v/>
      </c>
      <c r="BJ36" s="204"/>
    </row>
    <row r="37" spans="10:62" x14ac:dyDescent="0.25">
      <c r="J37" s="84" t="str">
        <f t="shared" si="6"/>
        <v/>
      </c>
      <c r="L37" s="71" t="str">
        <f t="shared" si="7"/>
        <v/>
      </c>
      <c r="M37" s="54" t="str">
        <f t="shared" si="8"/>
        <v/>
      </c>
      <c r="N37" s="54" t="str">
        <f t="shared" si="9"/>
        <v/>
      </c>
      <c r="O37" s="51" t="str">
        <f t="shared" si="10"/>
        <v/>
      </c>
      <c r="AL37" s="51" t="str">
        <f t="shared" si="1"/>
        <v/>
      </c>
      <c r="AM37" s="51" t="str">
        <f t="shared" si="11"/>
        <v/>
      </c>
      <c r="BI37" s="204" t="str">
        <f t="shared" si="16"/>
        <v/>
      </c>
      <c r="BJ37" s="204"/>
    </row>
    <row r="38" spans="10:62" x14ac:dyDescent="0.25">
      <c r="J38" s="84" t="str">
        <f t="shared" si="6"/>
        <v/>
      </c>
      <c r="L38" s="71" t="str">
        <f t="shared" si="7"/>
        <v/>
      </c>
      <c r="M38" s="54" t="str">
        <f t="shared" si="8"/>
        <v/>
      </c>
      <c r="N38" s="54" t="str">
        <f t="shared" si="9"/>
        <v/>
      </c>
      <c r="O38" s="51" t="str">
        <f t="shared" si="10"/>
        <v/>
      </c>
      <c r="AL38" s="51" t="str">
        <f t="shared" si="1"/>
        <v/>
      </c>
      <c r="AM38" s="51" t="str">
        <f t="shared" si="11"/>
        <v/>
      </c>
      <c r="BI38" s="204" t="str">
        <f t="shared" si="16"/>
        <v/>
      </c>
      <c r="BJ38" s="204"/>
    </row>
    <row r="39" spans="10:62" x14ac:dyDescent="0.25">
      <c r="J39" s="84" t="str">
        <f t="shared" si="6"/>
        <v/>
      </c>
      <c r="L39" s="71" t="str">
        <f t="shared" si="7"/>
        <v/>
      </c>
      <c r="M39" s="54" t="str">
        <f t="shared" si="8"/>
        <v/>
      </c>
      <c r="N39" s="54" t="str">
        <f t="shared" si="9"/>
        <v/>
      </c>
      <c r="O39" s="51" t="str">
        <f t="shared" si="10"/>
        <v/>
      </c>
      <c r="AL39" s="51" t="str">
        <f t="shared" si="1"/>
        <v/>
      </c>
      <c r="AM39" s="51" t="str">
        <f t="shared" si="11"/>
        <v/>
      </c>
      <c r="BI39" s="204" t="str">
        <f t="shared" si="16"/>
        <v/>
      </c>
      <c r="BJ39" s="204"/>
    </row>
    <row r="40" spans="10:62" x14ac:dyDescent="0.25">
      <c r="J40" s="84" t="str">
        <f t="shared" si="6"/>
        <v/>
      </c>
      <c r="L40" s="71" t="str">
        <f t="shared" si="7"/>
        <v/>
      </c>
      <c r="M40" s="54" t="str">
        <f t="shared" si="8"/>
        <v/>
      </c>
      <c r="N40" s="54" t="str">
        <f t="shared" si="9"/>
        <v/>
      </c>
      <c r="O40" s="51" t="str">
        <f t="shared" si="10"/>
        <v/>
      </c>
      <c r="AL40" s="51" t="str">
        <f t="shared" si="1"/>
        <v/>
      </c>
      <c r="AM40" s="51" t="str">
        <f t="shared" si="11"/>
        <v/>
      </c>
      <c r="BI40" s="204" t="str">
        <f t="shared" si="16"/>
        <v/>
      </c>
      <c r="BJ40" s="204"/>
    </row>
    <row r="41" spans="10:62" x14ac:dyDescent="0.25">
      <c r="J41" s="84" t="str">
        <f t="shared" si="6"/>
        <v/>
      </c>
      <c r="L41" s="71" t="str">
        <f t="shared" si="7"/>
        <v/>
      </c>
      <c r="M41" s="54" t="str">
        <f t="shared" si="8"/>
        <v/>
      </c>
      <c r="N41" s="54" t="str">
        <f t="shared" si="9"/>
        <v/>
      </c>
      <c r="O41" s="51" t="str">
        <f t="shared" si="10"/>
        <v/>
      </c>
      <c r="AL41" s="51" t="str">
        <f t="shared" si="1"/>
        <v/>
      </c>
      <c r="AM41" s="51" t="str">
        <f t="shared" si="11"/>
        <v/>
      </c>
      <c r="BI41" s="204" t="str">
        <f t="shared" si="16"/>
        <v/>
      </c>
      <c r="BJ41" s="204"/>
    </row>
    <row r="42" spans="10:62" x14ac:dyDescent="0.25">
      <c r="J42" s="84" t="str">
        <f t="shared" si="6"/>
        <v/>
      </c>
      <c r="L42" s="71" t="str">
        <f t="shared" si="7"/>
        <v/>
      </c>
      <c r="M42" s="54" t="str">
        <f t="shared" si="8"/>
        <v/>
      </c>
      <c r="N42" s="54" t="str">
        <f t="shared" si="9"/>
        <v/>
      </c>
      <c r="O42" s="51" t="str">
        <f t="shared" si="10"/>
        <v/>
      </c>
      <c r="AL42" s="51" t="str">
        <f t="shared" si="1"/>
        <v/>
      </c>
      <c r="AM42" s="51" t="str">
        <f t="shared" si="11"/>
        <v/>
      </c>
      <c r="BI42" s="204" t="str">
        <f t="shared" si="16"/>
        <v/>
      </c>
      <c r="BJ42" s="204"/>
    </row>
    <row r="43" spans="10:62" x14ac:dyDescent="0.25">
      <c r="J43" s="84" t="str">
        <f t="shared" si="6"/>
        <v/>
      </c>
      <c r="L43" s="71" t="str">
        <f t="shared" si="7"/>
        <v/>
      </c>
      <c r="M43" s="54" t="str">
        <f t="shared" si="8"/>
        <v/>
      </c>
      <c r="N43" s="54" t="str">
        <f t="shared" si="9"/>
        <v/>
      </c>
      <c r="O43" s="51" t="str">
        <f t="shared" si="10"/>
        <v/>
      </c>
      <c r="AL43" s="51" t="str">
        <f t="shared" si="1"/>
        <v/>
      </c>
      <c r="AM43" s="51" t="str">
        <f t="shared" si="11"/>
        <v/>
      </c>
      <c r="BI43" s="204" t="str">
        <f t="shared" si="16"/>
        <v/>
      </c>
      <c r="BJ43" s="204"/>
    </row>
    <row r="44" spans="10:62" x14ac:dyDescent="0.25">
      <c r="J44" s="84" t="str">
        <f t="shared" si="6"/>
        <v/>
      </c>
      <c r="L44" s="71" t="str">
        <f t="shared" si="7"/>
        <v/>
      </c>
      <c r="M44" s="54" t="str">
        <f t="shared" si="8"/>
        <v/>
      </c>
      <c r="N44" s="54" t="str">
        <f t="shared" si="9"/>
        <v/>
      </c>
      <c r="O44" s="51" t="str">
        <f t="shared" si="10"/>
        <v/>
      </c>
      <c r="AL44" s="51" t="str">
        <f t="shared" si="1"/>
        <v/>
      </c>
      <c r="AM44" s="51" t="str">
        <f t="shared" si="11"/>
        <v/>
      </c>
      <c r="BI44" s="204" t="str">
        <f t="shared" si="16"/>
        <v/>
      </c>
      <c r="BJ44" s="204"/>
    </row>
    <row r="45" spans="10:62" x14ac:dyDescent="0.25">
      <c r="J45" s="84" t="str">
        <f t="shared" si="6"/>
        <v/>
      </c>
      <c r="L45" s="71" t="str">
        <f t="shared" si="7"/>
        <v/>
      </c>
      <c r="M45" s="54" t="str">
        <f t="shared" si="8"/>
        <v/>
      </c>
      <c r="N45" s="54" t="str">
        <f t="shared" si="9"/>
        <v/>
      </c>
      <c r="O45" s="51" t="str">
        <f t="shared" si="10"/>
        <v/>
      </c>
      <c r="AL45" s="51" t="str">
        <f t="shared" si="1"/>
        <v/>
      </c>
      <c r="AM45" s="51" t="str">
        <f t="shared" si="11"/>
        <v/>
      </c>
      <c r="BI45" s="204" t="str">
        <f t="shared" si="16"/>
        <v/>
      </c>
      <c r="BJ45" s="204"/>
    </row>
    <row r="46" spans="10:62" x14ac:dyDescent="0.25">
      <c r="J46" s="84" t="str">
        <f t="shared" si="6"/>
        <v/>
      </c>
      <c r="L46" s="71" t="str">
        <f t="shared" si="7"/>
        <v/>
      </c>
      <c r="M46" s="54" t="str">
        <f t="shared" si="8"/>
        <v/>
      </c>
      <c r="N46" s="54" t="str">
        <f t="shared" si="9"/>
        <v/>
      </c>
      <c r="O46" s="51" t="str">
        <f t="shared" si="10"/>
        <v/>
      </c>
      <c r="AL46" s="51" t="str">
        <f t="shared" si="1"/>
        <v/>
      </c>
      <c r="AM46" s="51" t="str">
        <f t="shared" si="11"/>
        <v/>
      </c>
      <c r="BI46" s="204" t="str">
        <f t="shared" si="16"/>
        <v/>
      </c>
      <c r="BJ46" s="204"/>
    </row>
    <row r="47" spans="10:62" x14ac:dyDescent="0.25">
      <c r="J47" s="84" t="str">
        <f t="shared" si="6"/>
        <v/>
      </c>
      <c r="L47" s="71" t="str">
        <f t="shared" si="7"/>
        <v/>
      </c>
      <c r="M47" s="54" t="str">
        <f t="shared" si="8"/>
        <v/>
      </c>
      <c r="N47" s="54" t="str">
        <f t="shared" si="9"/>
        <v/>
      </c>
      <c r="O47" s="51" t="str">
        <f t="shared" si="10"/>
        <v/>
      </c>
      <c r="AL47" s="51" t="str">
        <f t="shared" si="1"/>
        <v/>
      </c>
      <c r="AM47" s="51" t="str">
        <f t="shared" si="11"/>
        <v/>
      </c>
      <c r="BI47" s="204" t="str">
        <f t="shared" si="16"/>
        <v/>
      </c>
      <c r="BJ47" s="204"/>
    </row>
    <row r="48" spans="10:62" x14ac:dyDescent="0.25">
      <c r="J48" s="84" t="str">
        <f t="shared" si="6"/>
        <v/>
      </c>
      <c r="L48" s="71" t="str">
        <f t="shared" si="7"/>
        <v/>
      </c>
      <c r="M48" s="54" t="str">
        <f t="shared" si="8"/>
        <v/>
      </c>
      <c r="N48" s="54" t="str">
        <f t="shared" si="9"/>
        <v/>
      </c>
      <c r="O48" s="51" t="str">
        <f t="shared" si="10"/>
        <v/>
      </c>
      <c r="AL48" s="51" t="str">
        <f t="shared" si="1"/>
        <v/>
      </c>
      <c r="AM48" s="51" t="str">
        <f t="shared" si="11"/>
        <v/>
      </c>
      <c r="BI48" s="204" t="str">
        <f t="shared" si="16"/>
        <v/>
      </c>
      <c r="BJ48" s="204"/>
    </row>
    <row r="49" spans="10:62" x14ac:dyDescent="0.25">
      <c r="J49" s="84" t="str">
        <f t="shared" si="6"/>
        <v/>
      </c>
      <c r="L49" s="71" t="str">
        <f t="shared" si="7"/>
        <v/>
      </c>
      <c r="M49" s="54" t="str">
        <f t="shared" si="8"/>
        <v/>
      </c>
      <c r="N49" s="54" t="str">
        <f t="shared" si="9"/>
        <v/>
      </c>
      <c r="O49" s="51" t="str">
        <f t="shared" si="10"/>
        <v/>
      </c>
      <c r="AL49" s="51" t="str">
        <f t="shared" si="1"/>
        <v/>
      </c>
      <c r="AM49" s="51" t="str">
        <f t="shared" si="11"/>
        <v/>
      </c>
      <c r="BI49" s="204" t="str">
        <f t="shared" si="16"/>
        <v/>
      </c>
      <c r="BJ49" s="204"/>
    </row>
    <row r="50" spans="10:62" x14ac:dyDescent="0.25">
      <c r="J50" s="84" t="str">
        <f t="shared" si="6"/>
        <v/>
      </c>
      <c r="L50" s="71" t="str">
        <f t="shared" si="7"/>
        <v/>
      </c>
      <c r="M50" s="54" t="str">
        <f t="shared" si="8"/>
        <v/>
      </c>
      <c r="N50" s="54" t="str">
        <f t="shared" si="9"/>
        <v/>
      </c>
      <c r="O50" s="51" t="str">
        <f t="shared" si="10"/>
        <v/>
      </c>
      <c r="AL50" s="51" t="str">
        <f t="shared" si="1"/>
        <v/>
      </c>
      <c r="AM50" s="51" t="str">
        <f t="shared" si="11"/>
        <v/>
      </c>
      <c r="BI50" s="204" t="str">
        <f t="shared" si="16"/>
        <v/>
      </c>
      <c r="BJ50" s="204"/>
    </row>
    <row r="51" spans="10:62" x14ac:dyDescent="0.25">
      <c r="J51" s="84" t="str">
        <f t="shared" si="6"/>
        <v/>
      </c>
      <c r="L51" s="71" t="str">
        <f t="shared" si="7"/>
        <v/>
      </c>
      <c r="M51" s="54" t="str">
        <f t="shared" si="8"/>
        <v/>
      </c>
      <c r="N51" s="54" t="str">
        <f t="shared" si="9"/>
        <v/>
      </c>
      <c r="O51" s="51" t="str">
        <f t="shared" si="10"/>
        <v/>
      </c>
      <c r="AL51" s="51" t="str">
        <f t="shared" si="1"/>
        <v/>
      </c>
      <c r="AM51" s="51" t="str">
        <f t="shared" si="11"/>
        <v/>
      </c>
      <c r="BI51" s="204" t="str">
        <f t="shared" si="16"/>
        <v/>
      </c>
      <c r="BJ51" s="204"/>
    </row>
    <row r="52" spans="10:62" x14ac:dyDescent="0.25">
      <c r="J52" s="84" t="str">
        <f t="shared" si="6"/>
        <v/>
      </c>
      <c r="L52" s="71" t="str">
        <f t="shared" si="7"/>
        <v/>
      </c>
      <c r="M52" s="54" t="str">
        <f t="shared" si="8"/>
        <v/>
      </c>
      <c r="N52" s="54" t="str">
        <f t="shared" si="9"/>
        <v/>
      </c>
      <c r="O52" s="51" t="str">
        <f t="shared" si="10"/>
        <v/>
      </c>
      <c r="AL52" s="51" t="str">
        <f t="shared" si="1"/>
        <v/>
      </c>
      <c r="AM52" s="51" t="str">
        <f t="shared" si="11"/>
        <v/>
      </c>
      <c r="BI52" s="204" t="str">
        <f t="shared" si="16"/>
        <v/>
      </c>
      <c r="BJ52" s="204"/>
    </row>
    <row r="53" spans="10:62" x14ac:dyDescent="0.25">
      <c r="J53" s="84" t="str">
        <f t="shared" si="6"/>
        <v/>
      </c>
      <c r="L53" s="71" t="str">
        <f t="shared" si="7"/>
        <v/>
      </c>
      <c r="M53" s="54" t="str">
        <f t="shared" si="8"/>
        <v/>
      </c>
      <c r="N53" s="54" t="str">
        <f t="shared" si="9"/>
        <v/>
      </c>
      <c r="O53" s="51" t="str">
        <f t="shared" si="10"/>
        <v/>
      </c>
      <c r="AL53" s="51" t="str">
        <f t="shared" si="1"/>
        <v/>
      </c>
      <c r="AM53" s="51" t="str">
        <f t="shared" si="11"/>
        <v/>
      </c>
      <c r="BI53" s="204" t="str">
        <f t="shared" si="16"/>
        <v/>
      </c>
      <c r="BJ53" s="204"/>
    </row>
    <row r="54" spans="10:62" x14ac:dyDescent="0.25">
      <c r="J54" s="84" t="str">
        <f t="shared" si="6"/>
        <v/>
      </c>
      <c r="L54" s="71" t="str">
        <f t="shared" si="7"/>
        <v/>
      </c>
      <c r="M54" s="54" t="str">
        <f t="shared" si="8"/>
        <v/>
      </c>
      <c r="N54" s="54" t="str">
        <f t="shared" si="9"/>
        <v/>
      </c>
      <c r="O54" s="51" t="str">
        <f t="shared" si="10"/>
        <v/>
      </c>
      <c r="AL54" s="51" t="str">
        <f t="shared" si="1"/>
        <v/>
      </c>
      <c r="AM54" s="51" t="str">
        <f t="shared" si="11"/>
        <v/>
      </c>
      <c r="BI54" s="204" t="str">
        <f t="shared" si="16"/>
        <v/>
      </c>
      <c r="BJ54" s="204"/>
    </row>
    <row r="55" spans="10:62" x14ac:dyDescent="0.25">
      <c r="J55" s="84" t="str">
        <f t="shared" si="6"/>
        <v/>
      </c>
      <c r="L55" s="71" t="str">
        <f t="shared" si="7"/>
        <v/>
      </c>
      <c r="M55" s="54" t="str">
        <f t="shared" si="8"/>
        <v/>
      </c>
      <c r="N55" s="54" t="str">
        <f t="shared" si="9"/>
        <v/>
      </c>
      <c r="O55" s="51" t="str">
        <f t="shared" si="10"/>
        <v/>
      </c>
      <c r="AL55" s="51" t="str">
        <f t="shared" si="1"/>
        <v/>
      </c>
      <c r="AM55" s="51" t="str">
        <f t="shared" si="11"/>
        <v/>
      </c>
      <c r="BI55" s="204" t="str">
        <f t="shared" si="16"/>
        <v/>
      </c>
      <c r="BJ55" s="204"/>
    </row>
    <row r="56" spans="10:62" x14ac:dyDescent="0.25">
      <c r="J56" s="84" t="str">
        <f t="shared" si="6"/>
        <v/>
      </c>
      <c r="L56" s="71" t="str">
        <f t="shared" si="7"/>
        <v/>
      </c>
      <c r="M56" s="54" t="str">
        <f t="shared" si="8"/>
        <v/>
      </c>
      <c r="N56" s="54" t="str">
        <f t="shared" si="9"/>
        <v/>
      </c>
      <c r="O56" s="51" t="str">
        <f t="shared" si="10"/>
        <v/>
      </c>
      <c r="AL56" s="51" t="str">
        <f t="shared" si="1"/>
        <v/>
      </c>
      <c r="AM56" s="51" t="str">
        <f t="shared" si="11"/>
        <v/>
      </c>
      <c r="BI56" s="204" t="str">
        <f t="shared" si="16"/>
        <v/>
      </c>
      <c r="BJ56" s="204"/>
    </row>
    <row r="57" spans="10:62" x14ac:dyDescent="0.25">
      <c r="J57" s="84" t="str">
        <f t="shared" si="6"/>
        <v/>
      </c>
      <c r="L57" s="71" t="str">
        <f t="shared" si="7"/>
        <v/>
      </c>
      <c r="M57" s="54" t="str">
        <f t="shared" si="8"/>
        <v/>
      </c>
      <c r="N57" s="54" t="str">
        <f t="shared" si="9"/>
        <v/>
      </c>
      <c r="O57" s="51" t="str">
        <f t="shared" si="10"/>
        <v/>
      </c>
      <c r="AL57" s="51" t="str">
        <f t="shared" si="1"/>
        <v/>
      </c>
      <c r="AM57" s="51" t="str">
        <f t="shared" si="11"/>
        <v/>
      </c>
      <c r="BI57" s="204" t="str">
        <f t="shared" si="16"/>
        <v/>
      </c>
      <c r="BJ57" s="204"/>
    </row>
    <row r="58" spans="10:62" x14ac:dyDescent="0.25">
      <c r="J58" s="84" t="str">
        <f t="shared" si="6"/>
        <v/>
      </c>
      <c r="L58" s="71" t="str">
        <f t="shared" si="7"/>
        <v/>
      </c>
      <c r="M58" s="54" t="str">
        <f t="shared" si="8"/>
        <v/>
      </c>
      <c r="N58" s="54" t="str">
        <f t="shared" si="9"/>
        <v/>
      </c>
      <c r="O58" s="51" t="str">
        <f t="shared" si="10"/>
        <v/>
      </c>
      <c r="AL58" s="51" t="str">
        <f t="shared" si="1"/>
        <v/>
      </c>
      <c r="AM58" s="51" t="str">
        <f t="shared" si="11"/>
        <v/>
      </c>
      <c r="BI58" s="204" t="str">
        <f t="shared" si="16"/>
        <v/>
      </c>
      <c r="BJ58" s="204"/>
    </row>
    <row r="59" spans="10:62" x14ac:dyDescent="0.25">
      <c r="J59" s="84" t="str">
        <f t="shared" si="6"/>
        <v/>
      </c>
      <c r="L59" s="71" t="str">
        <f t="shared" si="7"/>
        <v/>
      </c>
      <c r="M59" s="54" t="str">
        <f t="shared" si="8"/>
        <v/>
      </c>
      <c r="N59" s="54" t="str">
        <f t="shared" si="9"/>
        <v/>
      </c>
      <c r="O59" s="51" t="str">
        <f t="shared" si="10"/>
        <v/>
      </c>
      <c r="AL59" s="51" t="str">
        <f t="shared" si="1"/>
        <v/>
      </c>
      <c r="AM59" s="51" t="str">
        <f t="shared" si="11"/>
        <v/>
      </c>
      <c r="BI59" s="204" t="str">
        <f t="shared" si="16"/>
        <v/>
      </c>
      <c r="BJ59" s="204"/>
    </row>
    <row r="60" spans="10:62" x14ac:dyDescent="0.25">
      <c r="J60" s="84" t="str">
        <f t="shared" si="6"/>
        <v/>
      </c>
      <c r="L60" s="71" t="str">
        <f t="shared" si="7"/>
        <v/>
      </c>
      <c r="M60" s="54" t="str">
        <f t="shared" si="8"/>
        <v/>
      </c>
      <c r="N60" s="54" t="str">
        <f t="shared" si="9"/>
        <v/>
      </c>
      <c r="O60" s="51" t="str">
        <f t="shared" si="10"/>
        <v/>
      </c>
      <c r="AL60" s="51" t="str">
        <f t="shared" si="1"/>
        <v/>
      </c>
      <c r="AM60" s="51" t="str">
        <f t="shared" si="11"/>
        <v/>
      </c>
      <c r="BI60" s="204" t="str">
        <f t="shared" si="16"/>
        <v/>
      </c>
      <c r="BJ60" s="204"/>
    </row>
    <row r="61" spans="10:62" x14ac:dyDescent="0.25">
      <c r="J61" s="84" t="str">
        <f t="shared" si="6"/>
        <v/>
      </c>
      <c r="L61" s="71" t="str">
        <f t="shared" si="7"/>
        <v/>
      </c>
      <c r="M61" s="54" t="str">
        <f t="shared" si="8"/>
        <v/>
      </c>
      <c r="N61" s="54" t="str">
        <f t="shared" si="9"/>
        <v/>
      </c>
      <c r="O61" s="51" t="str">
        <f t="shared" si="10"/>
        <v/>
      </c>
      <c r="AL61" s="51" t="str">
        <f t="shared" si="1"/>
        <v/>
      </c>
      <c r="AM61" s="51" t="str">
        <f t="shared" si="11"/>
        <v/>
      </c>
      <c r="BI61" s="204" t="str">
        <f t="shared" si="16"/>
        <v/>
      </c>
      <c r="BJ61" s="204"/>
    </row>
    <row r="62" spans="10:62" x14ac:dyDescent="0.25">
      <c r="J62" s="84" t="str">
        <f t="shared" si="6"/>
        <v/>
      </c>
      <c r="L62" s="71" t="str">
        <f t="shared" si="7"/>
        <v/>
      </c>
      <c r="M62" s="54" t="str">
        <f t="shared" si="8"/>
        <v/>
      </c>
      <c r="N62" s="54" t="str">
        <f t="shared" si="9"/>
        <v/>
      </c>
      <c r="O62" s="51" t="str">
        <f t="shared" si="10"/>
        <v/>
      </c>
      <c r="AL62" s="51" t="str">
        <f t="shared" si="1"/>
        <v/>
      </c>
      <c r="AM62" s="51" t="str">
        <f t="shared" si="11"/>
        <v/>
      </c>
      <c r="BI62" s="204" t="str">
        <f t="shared" si="16"/>
        <v/>
      </c>
      <c r="BJ62" s="204"/>
    </row>
    <row r="63" spans="10:62" x14ac:dyDescent="0.25">
      <c r="J63" s="84" t="str">
        <f t="shared" si="6"/>
        <v/>
      </c>
      <c r="L63" s="71" t="str">
        <f t="shared" si="7"/>
        <v/>
      </c>
      <c r="M63" s="54" t="str">
        <f t="shared" si="8"/>
        <v/>
      </c>
      <c r="N63" s="54" t="str">
        <f t="shared" si="9"/>
        <v/>
      </c>
      <c r="O63" s="51" t="str">
        <f t="shared" si="10"/>
        <v/>
      </c>
      <c r="AL63" s="51" t="str">
        <f t="shared" si="1"/>
        <v/>
      </c>
      <c r="AM63" s="51" t="str">
        <f t="shared" si="11"/>
        <v/>
      </c>
      <c r="BI63" s="204" t="str">
        <f t="shared" si="16"/>
        <v/>
      </c>
      <c r="BJ63" s="204"/>
    </row>
    <row r="64" spans="10:62" x14ac:dyDescent="0.25">
      <c r="J64" s="84" t="str">
        <f t="shared" si="6"/>
        <v/>
      </c>
      <c r="L64" s="71" t="str">
        <f t="shared" si="7"/>
        <v/>
      </c>
      <c r="M64" s="54" t="str">
        <f t="shared" si="8"/>
        <v/>
      </c>
      <c r="N64" s="54" t="str">
        <f t="shared" si="9"/>
        <v/>
      </c>
      <c r="O64" s="51" t="str">
        <f t="shared" si="10"/>
        <v/>
      </c>
      <c r="AL64" s="51" t="str">
        <f t="shared" si="1"/>
        <v/>
      </c>
      <c r="AM64" s="51" t="str">
        <f t="shared" si="11"/>
        <v/>
      </c>
      <c r="BI64" s="204" t="str">
        <f t="shared" si="16"/>
        <v/>
      </c>
      <c r="BJ64" s="204"/>
    </row>
    <row r="65" spans="10:62" x14ac:dyDescent="0.25">
      <c r="J65" s="84" t="str">
        <f t="shared" si="6"/>
        <v/>
      </c>
      <c r="L65" s="71" t="str">
        <f t="shared" si="7"/>
        <v/>
      </c>
      <c r="M65" s="54" t="str">
        <f t="shared" si="8"/>
        <v/>
      </c>
      <c r="N65" s="54" t="str">
        <f t="shared" si="9"/>
        <v/>
      </c>
      <c r="O65" s="51" t="str">
        <f t="shared" si="10"/>
        <v/>
      </c>
      <c r="AL65" s="51" t="str">
        <f t="shared" si="1"/>
        <v/>
      </c>
      <c r="AM65" s="51" t="str">
        <f t="shared" si="11"/>
        <v/>
      </c>
      <c r="BI65" s="204" t="str">
        <f t="shared" si="16"/>
        <v/>
      </c>
      <c r="BJ65" s="204"/>
    </row>
    <row r="66" spans="10:62" x14ac:dyDescent="0.25">
      <c r="J66" s="84" t="str">
        <f t="shared" si="6"/>
        <v/>
      </c>
      <c r="L66" s="71" t="str">
        <f t="shared" si="7"/>
        <v/>
      </c>
      <c r="M66" s="54" t="str">
        <f t="shared" si="8"/>
        <v/>
      </c>
      <c r="N66" s="54" t="str">
        <f t="shared" si="9"/>
        <v/>
      </c>
      <c r="O66" s="51" t="str">
        <f t="shared" si="10"/>
        <v/>
      </c>
      <c r="AL66" s="51" t="str">
        <f t="shared" si="1"/>
        <v/>
      </c>
      <c r="AM66" s="51" t="str">
        <f t="shared" si="11"/>
        <v/>
      </c>
      <c r="BI66" s="204" t="str">
        <f t="shared" si="16"/>
        <v/>
      </c>
      <c r="BJ66" s="204"/>
    </row>
    <row r="67" spans="10:62" x14ac:dyDescent="0.25">
      <c r="J67" s="84" t="str">
        <f t="shared" si="6"/>
        <v/>
      </c>
      <c r="L67" s="71" t="str">
        <f t="shared" si="7"/>
        <v/>
      </c>
      <c r="M67" s="54" t="str">
        <f t="shared" si="8"/>
        <v/>
      </c>
      <c r="N67" s="54" t="str">
        <f t="shared" si="9"/>
        <v/>
      </c>
      <c r="O67" s="51" t="str">
        <f t="shared" si="10"/>
        <v/>
      </c>
      <c r="AL67" s="51" t="str">
        <f t="shared" si="1"/>
        <v/>
      </c>
      <c r="AM67" s="51" t="str">
        <f t="shared" si="11"/>
        <v/>
      </c>
      <c r="BI67" s="204" t="str">
        <f t="shared" si="16"/>
        <v/>
      </c>
      <c r="BJ67" s="204"/>
    </row>
    <row r="68" spans="10:62" x14ac:dyDescent="0.25">
      <c r="J68" s="84" t="str">
        <f t="shared" si="6"/>
        <v/>
      </c>
      <c r="L68" s="71" t="str">
        <f t="shared" si="7"/>
        <v/>
      </c>
      <c r="M68" s="54" t="str">
        <f t="shared" si="8"/>
        <v/>
      </c>
      <c r="N68" s="54" t="str">
        <f t="shared" si="9"/>
        <v/>
      </c>
      <c r="O68" s="51" t="str">
        <f t="shared" si="10"/>
        <v/>
      </c>
      <c r="AL68" s="51" t="str">
        <f t="shared" si="1"/>
        <v/>
      </c>
      <c r="AM68" s="51" t="str">
        <f t="shared" si="11"/>
        <v/>
      </c>
      <c r="BI68" s="204" t="str">
        <f t="shared" si="16"/>
        <v/>
      </c>
      <c r="BJ68" s="204"/>
    </row>
    <row r="69" spans="10:62" x14ac:dyDescent="0.25">
      <c r="J69" s="84" t="str">
        <f t="shared" si="6"/>
        <v/>
      </c>
      <c r="L69" s="71" t="str">
        <f t="shared" si="7"/>
        <v/>
      </c>
      <c r="M69" s="54" t="str">
        <f t="shared" si="8"/>
        <v/>
      </c>
      <c r="N69" s="54" t="str">
        <f t="shared" si="9"/>
        <v/>
      </c>
      <c r="O69" s="51" t="str">
        <f t="shared" si="10"/>
        <v/>
      </c>
      <c r="AL69" s="51" t="str">
        <f t="shared" si="1"/>
        <v/>
      </c>
      <c r="AM69" s="51" t="str">
        <f t="shared" si="11"/>
        <v/>
      </c>
      <c r="BI69" s="204" t="str">
        <f t="shared" si="16"/>
        <v/>
      </c>
      <c r="BJ69" s="204"/>
    </row>
    <row r="70" spans="10:62" x14ac:dyDescent="0.25">
      <c r="J70" s="84" t="str">
        <f t="shared" si="6"/>
        <v/>
      </c>
      <c r="L70" s="71" t="str">
        <f t="shared" si="7"/>
        <v/>
      </c>
      <c r="M70" s="54" t="str">
        <f t="shared" si="8"/>
        <v/>
      </c>
      <c r="N70" s="54" t="str">
        <f t="shared" si="9"/>
        <v/>
      </c>
      <c r="O70" s="51" t="str">
        <f t="shared" si="10"/>
        <v/>
      </c>
      <c r="AL70" s="51" t="str">
        <f t="shared" si="1"/>
        <v/>
      </c>
      <c r="AM70" s="51" t="str">
        <f t="shared" si="11"/>
        <v/>
      </c>
      <c r="BI70" s="204" t="str">
        <f t="shared" si="16"/>
        <v/>
      </c>
      <c r="BJ70" s="204"/>
    </row>
    <row r="71" spans="10:62" x14ac:dyDescent="0.25">
      <c r="J71" s="84" t="str">
        <f t="shared" si="6"/>
        <v/>
      </c>
      <c r="L71" s="71" t="str">
        <f t="shared" si="7"/>
        <v/>
      </c>
      <c r="M71" s="54" t="str">
        <f t="shared" si="8"/>
        <v/>
      </c>
      <c r="N71" s="54" t="str">
        <f t="shared" si="9"/>
        <v/>
      </c>
      <c r="O71" s="51" t="str">
        <f t="shared" si="10"/>
        <v/>
      </c>
      <c r="AL71" s="51" t="str">
        <f t="shared" si="1"/>
        <v/>
      </c>
      <c r="AM71" s="51" t="str">
        <f t="shared" si="11"/>
        <v/>
      </c>
      <c r="BI71" s="204" t="str">
        <f t="shared" si="16"/>
        <v/>
      </c>
      <c r="BJ71" s="204"/>
    </row>
    <row r="72" spans="10:62" x14ac:dyDescent="0.25">
      <c r="J72" s="84" t="str">
        <f t="shared" si="6"/>
        <v/>
      </c>
      <c r="L72" s="71" t="str">
        <f t="shared" si="7"/>
        <v/>
      </c>
      <c r="M72" s="54" t="str">
        <f t="shared" si="8"/>
        <v/>
      </c>
      <c r="N72" s="54" t="str">
        <f t="shared" si="9"/>
        <v/>
      </c>
      <c r="O72" s="51" t="str">
        <f t="shared" si="10"/>
        <v/>
      </c>
      <c r="AL72" s="51" t="str">
        <f t="shared" si="1"/>
        <v/>
      </c>
      <c r="AM72" s="51" t="str">
        <f t="shared" si="11"/>
        <v/>
      </c>
      <c r="BI72" s="204" t="str">
        <f t="shared" si="16"/>
        <v/>
      </c>
      <c r="BJ72" s="204"/>
    </row>
    <row r="73" spans="10:62" x14ac:dyDescent="0.25">
      <c r="J73" s="84" t="str">
        <f t="shared" si="6"/>
        <v/>
      </c>
      <c r="L73" s="71" t="str">
        <f t="shared" ref="L73:L136" si="19">IF(AND(AT73="",BA73="",BH73="",BI73=""),"",MAX(AT73,BA73,BH73,BI73))</f>
        <v/>
      </c>
      <c r="M73" s="54" t="str">
        <f t="shared" si="8"/>
        <v/>
      </c>
      <c r="N73" s="54" t="str">
        <f t="shared" si="9"/>
        <v/>
      </c>
      <c r="O73" s="51" t="str">
        <f t="shared" si="10"/>
        <v/>
      </c>
      <c r="AL73" s="51" t="str">
        <f t="shared" ref="AL73:AL136" si="20">IF(OR(AK73="",$AO$7=""),"",(AK73-($AO$7+273)))</f>
        <v/>
      </c>
      <c r="AM73" s="51" t="str">
        <f t="shared" si="11"/>
        <v/>
      </c>
      <c r="BI73" s="204" t="str">
        <f t="shared" ref="BI73:BI136" si="21">IF(F73="","",IF($BJ$9="Sim",10,""))</f>
        <v/>
      </c>
      <c r="BJ73" s="204"/>
    </row>
    <row r="74" spans="10:62" x14ac:dyDescent="0.25">
      <c r="J74" s="84" t="str">
        <f t="shared" ref="J74:J137" si="22">IF(OR(F74="",H74=""),"",F74-H74)</f>
        <v/>
      </c>
      <c r="L74" s="71" t="str">
        <f t="shared" si="19"/>
        <v/>
      </c>
      <c r="M74" s="54" t="str">
        <f t="shared" ref="M74:M137" si="23">IF(OR(H74="",K74=""),"",(H74+3-((2*K74)/(5*H74))))</f>
        <v/>
      </c>
      <c r="N74" s="54" t="str">
        <f t="shared" ref="N74:N137" si="24">IF(AND(L74="",M74=""),"",MAX(L74,M74))</f>
        <v/>
      </c>
      <c r="O74" s="51" t="str">
        <f t="shared" ref="O74:O137" si="25">IF(OR(F74="",N74=""),"",(IF(N74&lt;F74,"OK","Subir")))</f>
        <v/>
      </c>
      <c r="AL74" s="51" t="str">
        <f t="shared" si="20"/>
        <v/>
      </c>
      <c r="AM74" s="51" t="str">
        <f t="shared" ref="AM74:AM137" si="26">IF(AL74="","",IF(AL74&lt;50,50,AL74))</f>
        <v/>
      </c>
      <c r="BI74" s="204" t="str">
        <f t="shared" si="21"/>
        <v/>
      </c>
      <c r="BJ74" s="204"/>
    </row>
    <row r="75" spans="10:62" x14ac:dyDescent="0.25">
      <c r="J75" s="84" t="str">
        <f t="shared" si="22"/>
        <v/>
      </c>
      <c r="L75" s="71" t="str">
        <f t="shared" si="19"/>
        <v/>
      </c>
      <c r="M75" s="54" t="str">
        <f t="shared" si="23"/>
        <v/>
      </c>
      <c r="N75" s="54" t="str">
        <f t="shared" si="24"/>
        <v/>
      </c>
      <c r="O75" s="51" t="str">
        <f t="shared" si="25"/>
        <v/>
      </c>
      <c r="AL75" s="51" t="str">
        <f t="shared" si="20"/>
        <v/>
      </c>
      <c r="AM75" s="51" t="str">
        <f t="shared" si="26"/>
        <v/>
      </c>
      <c r="BI75" s="204" t="str">
        <f t="shared" si="21"/>
        <v/>
      </c>
      <c r="BJ75" s="204"/>
    </row>
    <row r="76" spans="10:62" x14ac:dyDescent="0.25">
      <c r="J76" s="84" t="str">
        <f t="shared" si="22"/>
        <v/>
      </c>
      <c r="L76" s="71" t="str">
        <f t="shared" si="19"/>
        <v/>
      </c>
      <c r="M76" s="54" t="str">
        <f t="shared" si="23"/>
        <v/>
      </c>
      <c r="N76" s="54" t="str">
        <f t="shared" si="24"/>
        <v/>
      </c>
      <c r="O76" s="51" t="str">
        <f t="shared" si="25"/>
        <v/>
      </c>
      <c r="AL76" s="51" t="str">
        <f t="shared" si="20"/>
        <v/>
      </c>
      <c r="AM76" s="51" t="str">
        <f t="shared" si="26"/>
        <v/>
      </c>
      <c r="BI76" s="204" t="str">
        <f t="shared" si="21"/>
        <v/>
      </c>
      <c r="BJ76" s="204"/>
    </row>
    <row r="77" spans="10:62" x14ac:dyDescent="0.25">
      <c r="J77" s="84" t="str">
        <f t="shared" si="22"/>
        <v/>
      </c>
      <c r="L77" s="71" t="str">
        <f t="shared" si="19"/>
        <v/>
      </c>
      <c r="M77" s="54" t="str">
        <f t="shared" si="23"/>
        <v/>
      </c>
      <c r="N77" s="54" t="str">
        <f t="shared" si="24"/>
        <v/>
      </c>
      <c r="O77" s="51" t="str">
        <f t="shared" si="25"/>
        <v/>
      </c>
      <c r="AL77" s="51" t="str">
        <f t="shared" si="20"/>
        <v/>
      </c>
      <c r="AM77" s="51" t="str">
        <f t="shared" si="26"/>
        <v/>
      </c>
      <c r="BI77" s="204" t="str">
        <f t="shared" si="21"/>
        <v/>
      </c>
      <c r="BJ77" s="204"/>
    </row>
    <row r="78" spans="10:62" x14ac:dyDescent="0.25">
      <c r="J78" s="84" t="str">
        <f t="shared" si="22"/>
        <v/>
      </c>
      <c r="L78" s="71" t="str">
        <f t="shared" si="19"/>
        <v/>
      </c>
      <c r="M78" s="54" t="str">
        <f t="shared" si="23"/>
        <v/>
      </c>
      <c r="N78" s="54" t="str">
        <f t="shared" si="24"/>
        <v/>
      </c>
      <c r="O78" s="51" t="str">
        <f t="shared" si="25"/>
        <v/>
      </c>
      <c r="AL78" s="51" t="str">
        <f t="shared" si="20"/>
        <v/>
      </c>
      <c r="AM78" s="51" t="str">
        <f t="shared" si="26"/>
        <v/>
      </c>
      <c r="BI78" s="204" t="str">
        <f t="shared" si="21"/>
        <v/>
      </c>
      <c r="BJ78" s="204"/>
    </row>
    <row r="79" spans="10:62" x14ac:dyDescent="0.25">
      <c r="J79" s="84" t="str">
        <f t="shared" si="22"/>
        <v/>
      </c>
      <c r="L79" s="71" t="str">
        <f t="shared" si="19"/>
        <v/>
      </c>
      <c r="M79" s="54" t="str">
        <f t="shared" si="23"/>
        <v/>
      </c>
      <c r="N79" s="54" t="str">
        <f t="shared" si="24"/>
        <v/>
      </c>
      <c r="O79" s="51" t="str">
        <f t="shared" si="25"/>
        <v/>
      </c>
      <c r="AL79" s="51" t="str">
        <f t="shared" si="20"/>
        <v/>
      </c>
      <c r="AM79" s="51" t="str">
        <f t="shared" si="26"/>
        <v/>
      </c>
      <c r="BI79" s="204" t="str">
        <f t="shared" si="21"/>
        <v/>
      </c>
      <c r="BJ79" s="204"/>
    </row>
    <row r="80" spans="10:62" x14ac:dyDescent="0.25">
      <c r="J80" s="84" t="str">
        <f t="shared" si="22"/>
        <v/>
      </c>
      <c r="L80" s="71" t="str">
        <f t="shared" si="19"/>
        <v/>
      </c>
      <c r="M80" s="54" t="str">
        <f t="shared" si="23"/>
        <v/>
      </c>
      <c r="N80" s="54" t="str">
        <f t="shared" si="24"/>
        <v/>
      </c>
      <c r="O80" s="51" t="str">
        <f t="shared" si="25"/>
        <v/>
      </c>
      <c r="AL80" s="51" t="str">
        <f t="shared" si="20"/>
        <v/>
      </c>
      <c r="AM80" s="51" t="str">
        <f t="shared" si="26"/>
        <v/>
      </c>
      <c r="BI80" s="204" t="str">
        <f t="shared" si="21"/>
        <v/>
      </c>
      <c r="BJ80" s="204"/>
    </row>
    <row r="81" spans="10:62" x14ac:dyDescent="0.25">
      <c r="J81" s="84" t="str">
        <f t="shared" si="22"/>
        <v/>
      </c>
      <c r="L81" s="71" t="str">
        <f t="shared" si="19"/>
        <v/>
      </c>
      <c r="M81" s="54" t="str">
        <f t="shared" si="23"/>
        <v/>
      </c>
      <c r="N81" s="54" t="str">
        <f t="shared" si="24"/>
        <v/>
      </c>
      <c r="O81" s="51" t="str">
        <f t="shared" si="25"/>
        <v/>
      </c>
      <c r="AL81" s="51" t="str">
        <f t="shared" si="20"/>
        <v/>
      </c>
      <c r="AM81" s="51" t="str">
        <f t="shared" si="26"/>
        <v/>
      </c>
      <c r="BI81" s="204" t="str">
        <f t="shared" si="21"/>
        <v/>
      </c>
      <c r="BJ81" s="204"/>
    </row>
    <row r="82" spans="10:62" x14ac:dyDescent="0.25">
      <c r="J82" s="84" t="str">
        <f t="shared" si="22"/>
        <v/>
      </c>
      <c r="L82" s="71" t="str">
        <f t="shared" si="19"/>
        <v/>
      </c>
      <c r="M82" s="54" t="str">
        <f t="shared" si="23"/>
        <v/>
      </c>
      <c r="N82" s="54" t="str">
        <f t="shared" si="24"/>
        <v/>
      </c>
      <c r="O82" s="51" t="str">
        <f t="shared" si="25"/>
        <v/>
      </c>
      <c r="AL82" s="51" t="str">
        <f t="shared" si="20"/>
        <v/>
      </c>
      <c r="AM82" s="51" t="str">
        <f t="shared" si="26"/>
        <v/>
      </c>
      <c r="BI82" s="204" t="str">
        <f t="shared" si="21"/>
        <v/>
      </c>
      <c r="BJ82" s="204"/>
    </row>
    <row r="83" spans="10:62" x14ac:dyDescent="0.25">
      <c r="J83" s="84" t="str">
        <f t="shared" si="22"/>
        <v/>
      </c>
      <c r="L83" s="71" t="str">
        <f t="shared" si="19"/>
        <v/>
      </c>
      <c r="M83" s="54" t="str">
        <f t="shared" si="23"/>
        <v/>
      </c>
      <c r="N83" s="54" t="str">
        <f t="shared" si="24"/>
        <v/>
      </c>
      <c r="O83" s="51" t="str">
        <f t="shared" si="25"/>
        <v/>
      </c>
      <c r="AL83" s="51" t="str">
        <f t="shared" si="20"/>
        <v/>
      </c>
      <c r="AM83" s="51" t="str">
        <f t="shared" si="26"/>
        <v/>
      </c>
      <c r="BI83" s="204" t="str">
        <f t="shared" si="21"/>
        <v/>
      </c>
      <c r="BJ83" s="204"/>
    </row>
    <row r="84" spans="10:62" x14ac:dyDescent="0.25">
      <c r="J84" s="84" t="str">
        <f t="shared" si="22"/>
        <v/>
      </c>
      <c r="L84" s="71" t="str">
        <f t="shared" si="19"/>
        <v/>
      </c>
      <c r="M84" s="54" t="str">
        <f t="shared" si="23"/>
        <v/>
      </c>
      <c r="N84" s="54" t="str">
        <f t="shared" si="24"/>
        <v/>
      </c>
      <c r="O84" s="51" t="str">
        <f t="shared" si="25"/>
        <v/>
      </c>
      <c r="AL84" s="51" t="str">
        <f t="shared" si="20"/>
        <v/>
      </c>
      <c r="AM84" s="51" t="str">
        <f t="shared" si="26"/>
        <v/>
      </c>
      <c r="BI84" s="204" t="str">
        <f t="shared" si="21"/>
        <v/>
      </c>
      <c r="BJ84" s="204"/>
    </row>
    <row r="85" spans="10:62" x14ac:dyDescent="0.25">
      <c r="J85" s="84" t="str">
        <f t="shared" si="22"/>
        <v/>
      </c>
      <c r="L85" s="71" t="str">
        <f t="shared" si="19"/>
        <v/>
      </c>
      <c r="M85" s="54" t="str">
        <f t="shared" si="23"/>
        <v/>
      </c>
      <c r="N85" s="54" t="str">
        <f t="shared" si="24"/>
        <v/>
      </c>
      <c r="O85" s="51" t="str">
        <f t="shared" si="25"/>
        <v/>
      </c>
      <c r="AL85" s="51" t="str">
        <f t="shared" si="20"/>
        <v/>
      </c>
      <c r="AM85" s="51" t="str">
        <f t="shared" si="26"/>
        <v/>
      </c>
      <c r="BI85" s="204" t="str">
        <f t="shared" si="21"/>
        <v/>
      </c>
      <c r="BJ85" s="204"/>
    </row>
    <row r="86" spans="10:62" x14ac:dyDescent="0.25">
      <c r="J86" s="84" t="str">
        <f t="shared" si="22"/>
        <v/>
      </c>
      <c r="L86" s="71" t="str">
        <f t="shared" si="19"/>
        <v/>
      </c>
      <c r="M86" s="54" t="str">
        <f t="shared" si="23"/>
        <v/>
      </c>
      <c r="N86" s="54" t="str">
        <f t="shared" si="24"/>
        <v/>
      </c>
      <c r="O86" s="51" t="str">
        <f t="shared" si="25"/>
        <v/>
      </c>
      <c r="AL86" s="51" t="str">
        <f t="shared" si="20"/>
        <v/>
      </c>
      <c r="AM86" s="51" t="str">
        <f t="shared" si="26"/>
        <v/>
      </c>
      <c r="BI86" s="204" t="str">
        <f t="shared" si="21"/>
        <v/>
      </c>
      <c r="BJ86" s="204"/>
    </row>
    <row r="87" spans="10:62" x14ac:dyDescent="0.25">
      <c r="J87" s="84" t="str">
        <f t="shared" si="22"/>
        <v/>
      </c>
      <c r="L87" s="71" t="str">
        <f t="shared" si="19"/>
        <v/>
      </c>
      <c r="M87" s="54" t="str">
        <f t="shared" si="23"/>
        <v/>
      </c>
      <c r="N87" s="54" t="str">
        <f t="shared" si="24"/>
        <v/>
      </c>
      <c r="O87" s="51" t="str">
        <f t="shared" si="25"/>
        <v/>
      </c>
      <c r="AL87" s="51" t="str">
        <f t="shared" si="20"/>
        <v/>
      </c>
      <c r="AM87" s="51" t="str">
        <f t="shared" si="26"/>
        <v/>
      </c>
      <c r="BI87" s="204" t="str">
        <f t="shared" si="21"/>
        <v/>
      </c>
      <c r="BJ87" s="204"/>
    </row>
    <row r="88" spans="10:62" x14ac:dyDescent="0.25">
      <c r="J88" s="84" t="str">
        <f t="shared" si="22"/>
        <v/>
      </c>
      <c r="L88" s="71" t="str">
        <f t="shared" si="19"/>
        <v/>
      </c>
      <c r="M88" s="54" t="str">
        <f t="shared" si="23"/>
        <v/>
      </c>
      <c r="N88" s="54" t="str">
        <f t="shared" si="24"/>
        <v/>
      </c>
      <c r="O88" s="51" t="str">
        <f t="shared" si="25"/>
        <v/>
      </c>
      <c r="AL88" s="51" t="str">
        <f t="shared" si="20"/>
        <v/>
      </c>
      <c r="AM88" s="51" t="str">
        <f t="shared" si="26"/>
        <v/>
      </c>
      <c r="BI88" s="204" t="str">
        <f t="shared" si="21"/>
        <v/>
      </c>
      <c r="BJ88" s="204"/>
    </row>
    <row r="89" spans="10:62" x14ac:dyDescent="0.25">
      <c r="J89" s="84" t="str">
        <f t="shared" si="22"/>
        <v/>
      </c>
      <c r="L89" s="71" t="str">
        <f t="shared" si="19"/>
        <v/>
      </c>
      <c r="M89" s="54" t="str">
        <f t="shared" si="23"/>
        <v/>
      </c>
      <c r="N89" s="54" t="str">
        <f t="shared" si="24"/>
        <v/>
      </c>
      <c r="O89" s="51" t="str">
        <f t="shared" si="25"/>
        <v/>
      </c>
      <c r="AL89" s="51" t="str">
        <f t="shared" si="20"/>
        <v/>
      </c>
      <c r="AM89" s="51" t="str">
        <f t="shared" si="26"/>
        <v/>
      </c>
      <c r="BI89" s="204" t="str">
        <f t="shared" si="21"/>
        <v/>
      </c>
      <c r="BJ89" s="204"/>
    </row>
    <row r="90" spans="10:62" x14ac:dyDescent="0.25">
      <c r="J90" s="84" t="str">
        <f t="shared" si="22"/>
        <v/>
      </c>
      <c r="L90" s="71" t="str">
        <f t="shared" si="19"/>
        <v/>
      </c>
      <c r="M90" s="54" t="str">
        <f t="shared" si="23"/>
        <v/>
      </c>
      <c r="N90" s="54" t="str">
        <f t="shared" si="24"/>
        <v/>
      </c>
      <c r="O90" s="51" t="str">
        <f t="shared" si="25"/>
        <v/>
      </c>
      <c r="AL90" s="51" t="str">
        <f t="shared" si="20"/>
        <v/>
      </c>
      <c r="AM90" s="51" t="str">
        <f t="shared" si="26"/>
        <v/>
      </c>
      <c r="BI90" s="204" t="str">
        <f t="shared" si="21"/>
        <v/>
      </c>
      <c r="BJ90" s="204"/>
    </row>
    <row r="91" spans="10:62" x14ac:dyDescent="0.25">
      <c r="J91" s="84" t="str">
        <f t="shared" si="22"/>
        <v/>
      </c>
      <c r="L91" s="71" t="str">
        <f t="shared" si="19"/>
        <v/>
      </c>
      <c r="M91" s="54" t="str">
        <f t="shared" si="23"/>
        <v/>
      </c>
      <c r="N91" s="54" t="str">
        <f t="shared" si="24"/>
        <v/>
      </c>
      <c r="O91" s="51" t="str">
        <f t="shared" si="25"/>
        <v/>
      </c>
      <c r="AL91" s="51" t="str">
        <f t="shared" si="20"/>
        <v/>
      </c>
      <c r="AM91" s="51" t="str">
        <f t="shared" si="26"/>
        <v/>
      </c>
      <c r="BI91" s="204" t="str">
        <f t="shared" si="21"/>
        <v/>
      </c>
      <c r="BJ91" s="204"/>
    </row>
    <row r="92" spans="10:62" x14ac:dyDescent="0.25">
      <c r="J92" s="84" t="str">
        <f t="shared" si="22"/>
        <v/>
      </c>
      <c r="L92" s="71" t="str">
        <f t="shared" si="19"/>
        <v/>
      </c>
      <c r="M92" s="54" t="str">
        <f t="shared" si="23"/>
        <v/>
      </c>
      <c r="N92" s="54" t="str">
        <f t="shared" si="24"/>
        <v/>
      </c>
      <c r="O92" s="51" t="str">
        <f t="shared" si="25"/>
        <v/>
      </c>
      <c r="AL92" s="51" t="str">
        <f t="shared" si="20"/>
        <v/>
      </c>
      <c r="AM92" s="51" t="str">
        <f t="shared" si="26"/>
        <v/>
      </c>
      <c r="BI92" s="204" t="str">
        <f t="shared" si="21"/>
        <v/>
      </c>
      <c r="BJ92" s="204"/>
    </row>
    <row r="93" spans="10:62" x14ac:dyDescent="0.25">
      <c r="J93" s="84" t="str">
        <f t="shared" si="22"/>
        <v/>
      </c>
      <c r="L93" s="71" t="str">
        <f t="shared" si="19"/>
        <v/>
      </c>
      <c r="M93" s="54" t="str">
        <f t="shared" si="23"/>
        <v/>
      </c>
      <c r="N93" s="54" t="str">
        <f t="shared" si="24"/>
        <v/>
      </c>
      <c r="O93" s="51" t="str">
        <f t="shared" si="25"/>
        <v/>
      </c>
      <c r="AL93" s="51" t="str">
        <f t="shared" si="20"/>
        <v/>
      </c>
      <c r="AM93" s="51" t="str">
        <f t="shared" si="26"/>
        <v/>
      </c>
      <c r="BI93" s="204" t="str">
        <f t="shared" si="21"/>
        <v/>
      </c>
      <c r="BJ93" s="204"/>
    </row>
    <row r="94" spans="10:62" x14ac:dyDescent="0.25">
      <c r="J94" s="84" t="str">
        <f t="shared" si="22"/>
        <v/>
      </c>
      <c r="L94" s="71" t="str">
        <f t="shared" si="19"/>
        <v/>
      </c>
      <c r="M94" s="54" t="str">
        <f t="shared" si="23"/>
        <v/>
      </c>
      <c r="N94" s="54" t="str">
        <f t="shared" si="24"/>
        <v/>
      </c>
      <c r="O94" s="51" t="str">
        <f t="shared" si="25"/>
        <v/>
      </c>
      <c r="AL94" s="51" t="str">
        <f t="shared" si="20"/>
        <v/>
      </c>
      <c r="AM94" s="51" t="str">
        <f t="shared" si="26"/>
        <v/>
      </c>
      <c r="BI94" s="204" t="str">
        <f t="shared" si="21"/>
        <v/>
      </c>
      <c r="BJ94" s="204"/>
    </row>
    <row r="95" spans="10:62" x14ac:dyDescent="0.25">
      <c r="J95" s="84" t="str">
        <f t="shared" si="22"/>
        <v/>
      </c>
      <c r="L95" s="71" t="str">
        <f t="shared" si="19"/>
        <v/>
      </c>
      <c r="M95" s="54" t="str">
        <f t="shared" si="23"/>
        <v/>
      </c>
      <c r="N95" s="54" t="str">
        <f t="shared" si="24"/>
        <v/>
      </c>
      <c r="O95" s="51" t="str">
        <f t="shared" si="25"/>
        <v/>
      </c>
      <c r="AL95" s="51" t="str">
        <f t="shared" si="20"/>
        <v/>
      </c>
      <c r="AM95" s="51" t="str">
        <f t="shared" si="26"/>
        <v/>
      </c>
      <c r="BI95" s="204" t="str">
        <f t="shared" si="21"/>
        <v/>
      </c>
      <c r="BJ95" s="204"/>
    </row>
    <row r="96" spans="10:62" x14ac:dyDescent="0.25">
      <c r="J96" s="84" t="str">
        <f t="shared" si="22"/>
        <v/>
      </c>
      <c r="L96" s="71" t="str">
        <f t="shared" si="19"/>
        <v/>
      </c>
      <c r="M96" s="54" t="str">
        <f t="shared" si="23"/>
        <v/>
      </c>
      <c r="N96" s="54" t="str">
        <f t="shared" si="24"/>
        <v/>
      </c>
      <c r="O96" s="51" t="str">
        <f t="shared" si="25"/>
        <v/>
      </c>
      <c r="AL96" s="51" t="str">
        <f t="shared" si="20"/>
        <v/>
      </c>
      <c r="AM96" s="51" t="str">
        <f t="shared" si="26"/>
        <v/>
      </c>
      <c r="BI96" s="204" t="str">
        <f t="shared" si="21"/>
        <v/>
      </c>
      <c r="BJ96" s="204"/>
    </row>
    <row r="97" spans="10:62" x14ac:dyDescent="0.25">
      <c r="J97" s="84" t="str">
        <f t="shared" si="22"/>
        <v/>
      </c>
      <c r="L97" s="71" t="str">
        <f t="shared" si="19"/>
        <v/>
      </c>
      <c r="M97" s="54" t="str">
        <f t="shared" si="23"/>
        <v/>
      </c>
      <c r="N97" s="54" t="str">
        <f t="shared" si="24"/>
        <v/>
      </c>
      <c r="O97" s="51" t="str">
        <f t="shared" si="25"/>
        <v/>
      </c>
      <c r="AL97" s="51" t="str">
        <f t="shared" si="20"/>
        <v/>
      </c>
      <c r="AM97" s="51" t="str">
        <f t="shared" si="26"/>
        <v/>
      </c>
      <c r="BI97" s="204" t="str">
        <f t="shared" si="21"/>
        <v/>
      </c>
      <c r="BJ97" s="204"/>
    </row>
    <row r="98" spans="10:62" x14ac:dyDescent="0.25">
      <c r="J98" s="84" t="str">
        <f t="shared" si="22"/>
        <v/>
      </c>
      <c r="L98" s="71" t="str">
        <f t="shared" si="19"/>
        <v/>
      </c>
      <c r="M98" s="54" t="str">
        <f t="shared" si="23"/>
        <v/>
      </c>
      <c r="N98" s="54" t="str">
        <f t="shared" si="24"/>
        <v/>
      </c>
      <c r="O98" s="51" t="str">
        <f t="shared" si="25"/>
        <v/>
      </c>
      <c r="AL98" s="51" t="str">
        <f t="shared" si="20"/>
        <v/>
      </c>
      <c r="AM98" s="51" t="str">
        <f t="shared" si="26"/>
        <v/>
      </c>
      <c r="BI98" s="204" t="str">
        <f t="shared" si="21"/>
        <v/>
      </c>
      <c r="BJ98" s="204"/>
    </row>
    <row r="99" spans="10:62" x14ac:dyDescent="0.25">
      <c r="J99" s="84" t="str">
        <f t="shared" si="22"/>
        <v/>
      </c>
      <c r="L99" s="71" t="str">
        <f t="shared" si="19"/>
        <v/>
      </c>
      <c r="M99" s="54" t="str">
        <f t="shared" si="23"/>
        <v/>
      </c>
      <c r="N99" s="54" t="str">
        <f t="shared" si="24"/>
        <v/>
      </c>
      <c r="O99" s="51" t="str">
        <f t="shared" si="25"/>
        <v/>
      </c>
      <c r="AL99" s="51" t="str">
        <f t="shared" si="20"/>
        <v/>
      </c>
      <c r="AM99" s="51" t="str">
        <f t="shared" si="26"/>
        <v/>
      </c>
      <c r="BI99" s="204" t="str">
        <f t="shared" si="21"/>
        <v/>
      </c>
      <c r="BJ99" s="204"/>
    </row>
    <row r="100" spans="10:62" x14ac:dyDescent="0.25">
      <c r="J100" s="84" t="str">
        <f t="shared" si="22"/>
        <v/>
      </c>
      <c r="L100" s="71" t="str">
        <f t="shared" si="19"/>
        <v/>
      </c>
      <c r="M100" s="54" t="str">
        <f t="shared" si="23"/>
        <v/>
      </c>
      <c r="N100" s="54" t="str">
        <f t="shared" si="24"/>
        <v/>
      </c>
      <c r="O100" s="51" t="str">
        <f t="shared" si="25"/>
        <v/>
      </c>
      <c r="AL100" s="51" t="str">
        <f t="shared" si="20"/>
        <v/>
      </c>
      <c r="AM100" s="51" t="str">
        <f t="shared" si="26"/>
        <v/>
      </c>
      <c r="BI100" s="204" t="str">
        <f t="shared" si="21"/>
        <v/>
      </c>
      <c r="BJ100" s="204"/>
    </row>
    <row r="101" spans="10:62" x14ac:dyDescent="0.25">
      <c r="J101" s="84" t="str">
        <f t="shared" si="22"/>
        <v/>
      </c>
      <c r="L101" s="71" t="str">
        <f t="shared" si="19"/>
        <v/>
      </c>
      <c r="M101" s="54" t="str">
        <f t="shared" si="23"/>
        <v/>
      </c>
      <c r="N101" s="54" t="str">
        <f t="shared" si="24"/>
        <v/>
      </c>
      <c r="O101" s="51" t="str">
        <f t="shared" si="25"/>
        <v/>
      </c>
      <c r="AL101" s="51" t="str">
        <f t="shared" si="20"/>
        <v/>
      </c>
      <c r="AM101" s="51" t="str">
        <f t="shared" si="26"/>
        <v/>
      </c>
      <c r="BI101" s="204" t="str">
        <f t="shared" si="21"/>
        <v/>
      </c>
      <c r="BJ101" s="204"/>
    </row>
    <row r="102" spans="10:62" x14ac:dyDescent="0.25">
      <c r="J102" s="84" t="str">
        <f t="shared" si="22"/>
        <v/>
      </c>
      <c r="L102" s="71" t="str">
        <f t="shared" si="19"/>
        <v/>
      </c>
      <c r="M102" s="54" t="str">
        <f t="shared" si="23"/>
        <v/>
      </c>
      <c r="N102" s="54" t="str">
        <f t="shared" si="24"/>
        <v/>
      </c>
      <c r="O102" s="51" t="str">
        <f t="shared" si="25"/>
        <v/>
      </c>
      <c r="AL102" s="51" t="str">
        <f t="shared" si="20"/>
        <v/>
      </c>
      <c r="AM102" s="51" t="str">
        <f t="shared" si="26"/>
        <v/>
      </c>
      <c r="BI102" s="204" t="str">
        <f t="shared" si="21"/>
        <v/>
      </c>
      <c r="BJ102" s="204"/>
    </row>
    <row r="103" spans="10:62" x14ac:dyDescent="0.25">
      <c r="J103" s="84" t="str">
        <f t="shared" si="22"/>
        <v/>
      </c>
      <c r="L103" s="71" t="str">
        <f t="shared" si="19"/>
        <v/>
      </c>
      <c r="M103" s="54" t="str">
        <f t="shared" si="23"/>
        <v/>
      </c>
      <c r="N103" s="54" t="str">
        <f t="shared" si="24"/>
        <v/>
      </c>
      <c r="O103" s="51" t="str">
        <f t="shared" si="25"/>
        <v/>
      </c>
      <c r="AL103" s="51" t="str">
        <f t="shared" si="20"/>
        <v/>
      </c>
      <c r="AM103" s="51" t="str">
        <f t="shared" si="26"/>
        <v/>
      </c>
      <c r="BI103" s="204" t="str">
        <f t="shared" si="21"/>
        <v/>
      </c>
      <c r="BJ103" s="204"/>
    </row>
    <row r="104" spans="10:62" x14ac:dyDescent="0.25">
      <c r="J104" s="84" t="str">
        <f t="shared" si="22"/>
        <v/>
      </c>
      <c r="L104" s="71" t="str">
        <f t="shared" si="19"/>
        <v/>
      </c>
      <c r="M104" s="54" t="str">
        <f t="shared" si="23"/>
        <v/>
      </c>
      <c r="N104" s="54" t="str">
        <f t="shared" si="24"/>
        <v/>
      </c>
      <c r="O104" s="51" t="str">
        <f t="shared" si="25"/>
        <v/>
      </c>
      <c r="AL104" s="51" t="str">
        <f t="shared" si="20"/>
        <v/>
      </c>
      <c r="AM104" s="51" t="str">
        <f t="shared" si="26"/>
        <v/>
      </c>
      <c r="BI104" s="204" t="str">
        <f t="shared" si="21"/>
        <v/>
      </c>
      <c r="BJ104" s="204"/>
    </row>
    <row r="105" spans="10:62" x14ac:dyDescent="0.25">
      <c r="J105" s="84" t="str">
        <f t="shared" si="22"/>
        <v/>
      </c>
      <c r="L105" s="71" t="str">
        <f t="shared" si="19"/>
        <v/>
      </c>
      <c r="M105" s="54" t="str">
        <f t="shared" si="23"/>
        <v/>
      </c>
      <c r="N105" s="54" t="str">
        <f t="shared" si="24"/>
        <v/>
      </c>
      <c r="O105" s="51" t="str">
        <f t="shared" si="25"/>
        <v/>
      </c>
      <c r="AL105" s="51" t="str">
        <f t="shared" si="20"/>
        <v/>
      </c>
      <c r="AM105" s="51" t="str">
        <f t="shared" si="26"/>
        <v/>
      </c>
      <c r="BI105" s="204" t="str">
        <f t="shared" si="21"/>
        <v/>
      </c>
      <c r="BJ105" s="204"/>
    </row>
    <row r="106" spans="10:62" x14ac:dyDescent="0.25">
      <c r="J106" s="84" t="str">
        <f t="shared" si="22"/>
        <v/>
      </c>
      <c r="L106" s="71" t="str">
        <f t="shared" si="19"/>
        <v/>
      </c>
      <c r="M106" s="54" t="str">
        <f t="shared" si="23"/>
        <v/>
      </c>
      <c r="N106" s="54" t="str">
        <f t="shared" si="24"/>
        <v/>
      </c>
      <c r="O106" s="51" t="str">
        <f t="shared" si="25"/>
        <v/>
      </c>
      <c r="AL106" s="51" t="str">
        <f t="shared" si="20"/>
        <v/>
      </c>
      <c r="AM106" s="51" t="str">
        <f t="shared" si="26"/>
        <v/>
      </c>
      <c r="BI106" s="204" t="str">
        <f t="shared" si="21"/>
        <v/>
      </c>
      <c r="BJ106" s="204"/>
    </row>
    <row r="107" spans="10:62" x14ac:dyDescent="0.25">
      <c r="J107" s="84" t="str">
        <f t="shared" si="22"/>
        <v/>
      </c>
      <c r="L107" s="71" t="str">
        <f t="shared" si="19"/>
        <v/>
      </c>
      <c r="M107" s="54" t="str">
        <f t="shared" si="23"/>
        <v/>
      </c>
      <c r="N107" s="54" t="str">
        <f t="shared" si="24"/>
        <v/>
      </c>
      <c r="O107" s="51" t="str">
        <f t="shared" si="25"/>
        <v/>
      </c>
      <c r="AL107" s="51" t="str">
        <f t="shared" si="20"/>
        <v/>
      </c>
      <c r="AM107" s="51" t="str">
        <f t="shared" si="26"/>
        <v/>
      </c>
      <c r="BI107" s="204" t="str">
        <f t="shared" si="21"/>
        <v/>
      </c>
      <c r="BJ107" s="204"/>
    </row>
    <row r="108" spans="10:62" x14ac:dyDescent="0.25">
      <c r="J108" s="84" t="str">
        <f t="shared" si="22"/>
        <v/>
      </c>
      <c r="L108" s="71" t="str">
        <f t="shared" si="19"/>
        <v/>
      </c>
      <c r="M108" s="54" t="str">
        <f t="shared" si="23"/>
        <v/>
      </c>
      <c r="N108" s="54" t="str">
        <f t="shared" si="24"/>
        <v/>
      </c>
      <c r="O108" s="51" t="str">
        <f t="shared" si="25"/>
        <v/>
      </c>
      <c r="AL108" s="51" t="str">
        <f t="shared" si="20"/>
        <v/>
      </c>
      <c r="AM108" s="51" t="str">
        <f t="shared" si="26"/>
        <v/>
      </c>
      <c r="BI108" s="204" t="str">
        <f t="shared" si="21"/>
        <v/>
      </c>
      <c r="BJ108" s="204"/>
    </row>
    <row r="109" spans="10:62" x14ac:dyDescent="0.25">
      <c r="J109" s="84" t="str">
        <f t="shared" si="22"/>
        <v/>
      </c>
      <c r="L109" s="71" t="str">
        <f t="shared" si="19"/>
        <v/>
      </c>
      <c r="M109" s="54" t="str">
        <f t="shared" si="23"/>
        <v/>
      </c>
      <c r="N109" s="54" t="str">
        <f t="shared" si="24"/>
        <v/>
      </c>
      <c r="O109" s="51" t="str">
        <f t="shared" si="25"/>
        <v/>
      </c>
      <c r="AL109" s="51" t="str">
        <f t="shared" si="20"/>
        <v/>
      </c>
      <c r="AM109" s="51" t="str">
        <f t="shared" si="26"/>
        <v/>
      </c>
      <c r="BI109" s="204" t="str">
        <f t="shared" si="21"/>
        <v/>
      </c>
      <c r="BJ109" s="204"/>
    </row>
    <row r="110" spans="10:62" x14ac:dyDescent="0.25">
      <c r="J110" s="84" t="str">
        <f t="shared" si="22"/>
        <v/>
      </c>
      <c r="L110" s="71" t="str">
        <f t="shared" si="19"/>
        <v/>
      </c>
      <c r="M110" s="54" t="str">
        <f t="shared" si="23"/>
        <v/>
      </c>
      <c r="N110" s="54" t="str">
        <f t="shared" si="24"/>
        <v/>
      </c>
      <c r="O110" s="51" t="str">
        <f t="shared" si="25"/>
        <v/>
      </c>
      <c r="AL110" s="51" t="str">
        <f t="shared" si="20"/>
        <v/>
      </c>
      <c r="AM110" s="51" t="str">
        <f t="shared" si="26"/>
        <v/>
      </c>
      <c r="BI110" s="204" t="str">
        <f t="shared" si="21"/>
        <v/>
      </c>
      <c r="BJ110" s="204"/>
    </row>
    <row r="111" spans="10:62" x14ac:dyDescent="0.25">
      <c r="J111" s="84" t="str">
        <f t="shared" si="22"/>
        <v/>
      </c>
      <c r="L111" s="71" t="str">
        <f t="shared" si="19"/>
        <v/>
      </c>
      <c r="M111" s="54" t="str">
        <f t="shared" si="23"/>
        <v/>
      </c>
      <c r="N111" s="54" t="str">
        <f t="shared" si="24"/>
        <v/>
      </c>
      <c r="O111" s="51" t="str">
        <f t="shared" si="25"/>
        <v/>
      </c>
      <c r="AL111" s="51" t="str">
        <f t="shared" si="20"/>
        <v/>
      </c>
      <c r="AM111" s="51" t="str">
        <f t="shared" si="26"/>
        <v/>
      </c>
      <c r="BI111" s="204" t="str">
        <f t="shared" si="21"/>
        <v/>
      </c>
      <c r="BJ111" s="204"/>
    </row>
    <row r="112" spans="10:62" x14ac:dyDescent="0.25">
      <c r="J112" s="84" t="str">
        <f t="shared" si="22"/>
        <v/>
      </c>
      <c r="L112" s="71" t="str">
        <f t="shared" si="19"/>
        <v/>
      </c>
      <c r="M112" s="54" t="str">
        <f t="shared" si="23"/>
        <v/>
      </c>
      <c r="N112" s="54" t="str">
        <f t="shared" si="24"/>
        <v/>
      </c>
      <c r="O112" s="51" t="str">
        <f t="shared" si="25"/>
        <v/>
      </c>
      <c r="AL112" s="51" t="str">
        <f t="shared" si="20"/>
        <v/>
      </c>
      <c r="AM112" s="51" t="str">
        <f t="shared" si="26"/>
        <v/>
      </c>
      <c r="BI112" s="204" t="str">
        <f t="shared" si="21"/>
        <v/>
      </c>
      <c r="BJ112" s="204"/>
    </row>
    <row r="113" spans="10:62" x14ac:dyDescent="0.25">
      <c r="J113" s="84" t="str">
        <f t="shared" si="22"/>
        <v/>
      </c>
      <c r="L113" s="71" t="str">
        <f t="shared" si="19"/>
        <v/>
      </c>
      <c r="M113" s="54" t="str">
        <f t="shared" si="23"/>
        <v/>
      </c>
      <c r="N113" s="54" t="str">
        <f t="shared" si="24"/>
        <v/>
      </c>
      <c r="O113" s="51" t="str">
        <f t="shared" si="25"/>
        <v/>
      </c>
      <c r="AL113" s="51" t="str">
        <f t="shared" si="20"/>
        <v/>
      </c>
      <c r="AM113" s="51" t="str">
        <f t="shared" si="26"/>
        <v/>
      </c>
      <c r="BI113" s="204" t="str">
        <f t="shared" si="21"/>
        <v/>
      </c>
      <c r="BJ113" s="204"/>
    </row>
    <row r="114" spans="10:62" x14ac:dyDescent="0.25">
      <c r="J114" s="84" t="str">
        <f t="shared" si="22"/>
        <v/>
      </c>
      <c r="L114" s="71" t="str">
        <f t="shared" si="19"/>
        <v/>
      </c>
      <c r="M114" s="54" t="str">
        <f t="shared" si="23"/>
        <v/>
      </c>
      <c r="N114" s="54" t="str">
        <f t="shared" si="24"/>
        <v/>
      </c>
      <c r="O114" s="51" t="str">
        <f t="shared" si="25"/>
        <v/>
      </c>
      <c r="AL114" s="51" t="str">
        <f t="shared" si="20"/>
        <v/>
      </c>
      <c r="AM114" s="51" t="str">
        <f t="shared" si="26"/>
        <v/>
      </c>
      <c r="BI114" s="204" t="str">
        <f t="shared" si="21"/>
        <v/>
      </c>
      <c r="BJ114" s="204"/>
    </row>
    <row r="115" spans="10:62" x14ac:dyDescent="0.25">
      <c r="J115" s="84" t="str">
        <f t="shared" si="22"/>
        <v/>
      </c>
      <c r="L115" s="71" t="str">
        <f t="shared" si="19"/>
        <v/>
      </c>
      <c r="M115" s="54" t="str">
        <f t="shared" si="23"/>
        <v/>
      </c>
      <c r="N115" s="54" t="str">
        <f t="shared" si="24"/>
        <v/>
      </c>
      <c r="O115" s="51" t="str">
        <f t="shared" si="25"/>
        <v/>
      </c>
      <c r="AL115" s="51" t="str">
        <f t="shared" si="20"/>
        <v/>
      </c>
      <c r="AM115" s="51" t="str">
        <f t="shared" si="26"/>
        <v/>
      </c>
      <c r="BI115" s="204" t="str">
        <f t="shared" si="21"/>
        <v/>
      </c>
      <c r="BJ115" s="204"/>
    </row>
    <row r="116" spans="10:62" x14ac:dyDescent="0.25">
      <c r="J116" s="84" t="str">
        <f t="shared" si="22"/>
        <v/>
      </c>
      <c r="L116" s="71" t="str">
        <f t="shared" si="19"/>
        <v/>
      </c>
      <c r="M116" s="54" t="str">
        <f t="shared" si="23"/>
        <v/>
      </c>
      <c r="N116" s="54" t="str">
        <f t="shared" si="24"/>
        <v/>
      </c>
      <c r="O116" s="51" t="str">
        <f t="shared" si="25"/>
        <v/>
      </c>
      <c r="AL116" s="51" t="str">
        <f t="shared" si="20"/>
        <v/>
      </c>
      <c r="AM116" s="51" t="str">
        <f t="shared" si="26"/>
        <v/>
      </c>
      <c r="BI116" s="204" t="str">
        <f t="shared" si="21"/>
        <v/>
      </c>
      <c r="BJ116" s="204"/>
    </row>
    <row r="117" spans="10:62" x14ac:dyDescent="0.25">
      <c r="J117" s="84" t="str">
        <f t="shared" si="22"/>
        <v/>
      </c>
      <c r="L117" s="71" t="str">
        <f t="shared" si="19"/>
        <v/>
      </c>
      <c r="M117" s="54" t="str">
        <f t="shared" si="23"/>
        <v/>
      </c>
      <c r="N117" s="54" t="str">
        <f t="shared" si="24"/>
        <v/>
      </c>
      <c r="O117" s="51" t="str">
        <f t="shared" si="25"/>
        <v/>
      </c>
      <c r="AL117" s="51" t="str">
        <f t="shared" si="20"/>
        <v/>
      </c>
      <c r="AM117" s="51" t="str">
        <f t="shared" si="26"/>
        <v/>
      </c>
      <c r="BI117" s="204" t="str">
        <f t="shared" si="21"/>
        <v/>
      </c>
      <c r="BJ117" s="204"/>
    </row>
    <row r="118" spans="10:62" x14ac:dyDescent="0.25">
      <c r="J118" s="84" t="str">
        <f t="shared" si="22"/>
        <v/>
      </c>
      <c r="L118" s="71" t="str">
        <f t="shared" si="19"/>
        <v/>
      </c>
      <c r="M118" s="54" t="str">
        <f t="shared" si="23"/>
        <v/>
      </c>
      <c r="N118" s="54" t="str">
        <f t="shared" si="24"/>
        <v/>
      </c>
      <c r="O118" s="51" t="str">
        <f t="shared" si="25"/>
        <v/>
      </c>
      <c r="AL118" s="51" t="str">
        <f t="shared" si="20"/>
        <v/>
      </c>
      <c r="AM118" s="51" t="str">
        <f t="shared" si="26"/>
        <v/>
      </c>
      <c r="BI118" s="204" t="str">
        <f t="shared" si="21"/>
        <v/>
      </c>
      <c r="BJ118" s="204"/>
    </row>
    <row r="119" spans="10:62" x14ac:dyDescent="0.25">
      <c r="J119" s="84" t="str">
        <f t="shared" si="22"/>
        <v/>
      </c>
      <c r="L119" s="71" t="str">
        <f t="shared" si="19"/>
        <v/>
      </c>
      <c r="M119" s="54" t="str">
        <f t="shared" si="23"/>
        <v/>
      </c>
      <c r="N119" s="54" t="str">
        <f t="shared" si="24"/>
        <v/>
      </c>
      <c r="O119" s="51" t="str">
        <f t="shared" si="25"/>
        <v/>
      </c>
      <c r="AL119" s="51" t="str">
        <f t="shared" si="20"/>
        <v/>
      </c>
      <c r="AM119" s="51" t="str">
        <f t="shared" si="26"/>
        <v/>
      </c>
      <c r="BI119" s="204" t="str">
        <f t="shared" si="21"/>
        <v/>
      </c>
      <c r="BJ119" s="204"/>
    </row>
    <row r="120" spans="10:62" x14ac:dyDescent="0.25">
      <c r="J120" s="84" t="str">
        <f t="shared" si="22"/>
        <v/>
      </c>
      <c r="L120" s="71" t="str">
        <f t="shared" si="19"/>
        <v/>
      </c>
      <c r="M120" s="54" t="str">
        <f t="shared" si="23"/>
        <v/>
      </c>
      <c r="N120" s="54" t="str">
        <f t="shared" si="24"/>
        <v/>
      </c>
      <c r="O120" s="51" t="str">
        <f t="shared" si="25"/>
        <v/>
      </c>
      <c r="AL120" s="51" t="str">
        <f t="shared" si="20"/>
        <v/>
      </c>
      <c r="AM120" s="51" t="str">
        <f t="shared" si="26"/>
        <v/>
      </c>
      <c r="BI120" s="204" t="str">
        <f t="shared" si="21"/>
        <v/>
      </c>
      <c r="BJ120" s="204"/>
    </row>
    <row r="121" spans="10:62" x14ac:dyDescent="0.25">
      <c r="J121" s="84" t="str">
        <f t="shared" si="22"/>
        <v/>
      </c>
      <c r="L121" s="71" t="str">
        <f t="shared" si="19"/>
        <v/>
      </c>
      <c r="M121" s="54" t="str">
        <f t="shared" si="23"/>
        <v/>
      </c>
      <c r="N121" s="54" t="str">
        <f t="shared" si="24"/>
        <v/>
      </c>
      <c r="O121" s="51" t="str">
        <f t="shared" si="25"/>
        <v/>
      </c>
      <c r="AL121" s="51" t="str">
        <f t="shared" si="20"/>
        <v/>
      </c>
      <c r="AM121" s="51" t="str">
        <f t="shared" si="26"/>
        <v/>
      </c>
      <c r="BI121" s="204" t="str">
        <f t="shared" si="21"/>
        <v/>
      </c>
      <c r="BJ121" s="204"/>
    </row>
    <row r="122" spans="10:62" x14ac:dyDescent="0.25">
      <c r="J122" s="84" t="str">
        <f t="shared" si="22"/>
        <v/>
      </c>
      <c r="L122" s="71" t="str">
        <f t="shared" si="19"/>
        <v/>
      </c>
      <c r="M122" s="54" t="str">
        <f t="shared" si="23"/>
        <v/>
      </c>
      <c r="N122" s="54" t="str">
        <f t="shared" si="24"/>
        <v/>
      </c>
      <c r="O122" s="51" t="str">
        <f t="shared" si="25"/>
        <v/>
      </c>
      <c r="AL122" s="51" t="str">
        <f t="shared" si="20"/>
        <v/>
      </c>
      <c r="AM122" s="51" t="str">
        <f t="shared" si="26"/>
        <v/>
      </c>
      <c r="BI122" s="204" t="str">
        <f t="shared" si="21"/>
        <v/>
      </c>
      <c r="BJ122" s="204"/>
    </row>
    <row r="123" spans="10:62" x14ac:dyDescent="0.25">
      <c r="J123" s="84" t="str">
        <f t="shared" si="22"/>
        <v/>
      </c>
      <c r="L123" s="71" t="str">
        <f t="shared" si="19"/>
        <v/>
      </c>
      <c r="M123" s="54" t="str">
        <f t="shared" si="23"/>
        <v/>
      </c>
      <c r="N123" s="54" t="str">
        <f t="shared" si="24"/>
        <v/>
      </c>
      <c r="O123" s="51" t="str">
        <f t="shared" si="25"/>
        <v/>
      </c>
      <c r="AL123" s="51" t="str">
        <f t="shared" si="20"/>
        <v/>
      </c>
      <c r="AM123" s="51" t="str">
        <f t="shared" si="26"/>
        <v/>
      </c>
      <c r="BI123" s="204" t="str">
        <f t="shared" si="21"/>
        <v/>
      </c>
      <c r="BJ123" s="204"/>
    </row>
    <row r="124" spans="10:62" x14ac:dyDescent="0.25">
      <c r="J124" s="84" t="str">
        <f t="shared" si="22"/>
        <v/>
      </c>
      <c r="L124" s="71" t="str">
        <f t="shared" si="19"/>
        <v/>
      </c>
      <c r="M124" s="54" t="str">
        <f t="shared" si="23"/>
        <v/>
      </c>
      <c r="N124" s="54" t="str">
        <f t="shared" si="24"/>
        <v/>
      </c>
      <c r="O124" s="51" t="str">
        <f t="shared" si="25"/>
        <v/>
      </c>
      <c r="AL124" s="51" t="str">
        <f t="shared" si="20"/>
        <v/>
      </c>
      <c r="AM124" s="51" t="str">
        <f t="shared" si="26"/>
        <v/>
      </c>
      <c r="BI124" s="204" t="str">
        <f t="shared" si="21"/>
        <v/>
      </c>
      <c r="BJ124" s="204"/>
    </row>
    <row r="125" spans="10:62" x14ac:dyDescent="0.25">
      <c r="J125" s="84" t="str">
        <f t="shared" si="22"/>
        <v/>
      </c>
      <c r="L125" s="71" t="str">
        <f t="shared" si="19"/>
        <v/>
      </c>
      <c r="M125" s="54" t="str">
        <f t="shared" si="23"/>
        <v/>
      </c>
      <c r="N125" s="54" t="str">
        <f t="shared" si="24"/>
        <v/>
      </c>
      <c r="O125" s="51" t="str">
        <f t="shared" si="25"/>
        <v/>
      </c>
      <c r="AL125" s="51" t="str">
        <f t="shared" si="20"/>
        <v/>
      </c>
      <c r="AM125" s="51" t="str">
        <f t="shared" si="26"/>
        <v/>
      </c>
      <c r="BI125" s="204" t="str">
        <f t="shared" si="21"/>
        <v/>
      </c>
      <c r="BJ125" s="204"/>
    </row>
    <row r="126" spans="10:62" x14ac:dyDescent="0.25">
      <c r="J126" s="84" t="str">
        <f t="shared" si="22"/>
        <v/>
      </c>
      <c r="L126" s="71" t="str">
        <f t="shared" si="19"/>
        <v/>
      </c>
      <c r="M126" s="54" t="str">
        <f t="shared" si="23"/>
        <v/>
      </c>
      <c r="N126" s="54" t="str">
        <f t="shared" si="24"/>
        <v/>
      </c>
      <c r="O126" s="51" t="str">
        <f t="shared" si="25"/>
        <v/>
      </c>
      <c r="AL126" s="51" t="str">
        <f t="shared" si="20"/>
        <v/>
      </c>
      <c r="AM126" s="51" t="str">
        <f t="shared" si="26"/>
        <v/>
      </c>
      <c r="BI126" s="204" t="str">
        <f t="shared" si="21"/>
        <v/>
      </c>
      <c r="BJ126" s="204"/>
    </row>
    <row r="127" spans="10:62" x14ac:dyDescent="0.25">
      <c r="J127" s="84" t="str">
        <f t="shared" si="22"/>
        <v/>
      </c>
      <c r="L127" s="71" t="str">
        <f t="shared" si="19"/>
        <v/>
      </c>
      <c r="M127" s="54" t="str">
        <f t="shared" si="23"/>
        <v/>
      </c>
      <c r="N127" s="54" t="str">
        <f t="shared" si="24"/>
        <v/>
      </c>
      <c r="O127" s="51" t="str">
        <f t="shared" si="25"/>
        <v/>
      </c>
      <c r="AL127" s="51" t="str">
        <f t="shared" si="20"/>
        <v/>
      </c>
      <c r="AM127" s="51" t="str">
        <f t="shared" si="26"/>
        <v/>
      </c>
      <c r="BI127" s="204" t="str">
        <f t="shared" si="21"/>
        <v/>
      </c>
      <c r="BJ127" s="204"/>
    </row>
    <row r="128" spans="10:62" x14ac:dyDescent="0.25">
      <c r="J128" s="84" t="str">
        <f t="shared" si="22"/>
        <v/>
      </c>
      <c r="L128" s="71" t="str">
        <f t="shared" si="19"/>
        <v/>
      </c>
      <c r="M128" s="54" t="str">
        <f t="shared" si="23"/>
        <v/>
      </c>
      <c r="N128" s="54" t="str">
        <f t="shared" si="24"/>
        <v/>
      </c>
      <c r="O128" s="51" t="str">
        <f t="shared" si="25"/>
        <v/>
      </c>
      <c r="AL128" s="51" t="str">
        <f t="shared" si="20"/>
        <v/>
      </c>
      <c r="AM128" s="51" t="str">
        <f t="shared" si="26"/>
        <v/>
      </c>
      <c r="BI128" s="204" t="str">
        <f t="shared" si="21"/>
        <v/>
      </c>
      <c r="BJ128" s="204"/>
    </row>
    <row r="129" spans="10:62" x14ac:dyDescent="0.25">
      <c r="J129" s="84" t="str">
        <f t="shared" si="22"/>
        <v/>
      </c>
      <c r="L129" s="71" t="str">
        <f t="shared" si="19"/>
        <v/>
      </c>
      <c r="M129" s="54" t="str">
        <f t="shared" si="23"/>
        <v/>
      </c>
      <c r="N129" s="54" t="str">
        <f t="shared" si="24"/>
        <v/>
      </c>
      <c r="O129" s="51" t="str">
        <f t="shared" si="25"/>
        <v/>
      </c>
      <c r="AL129" s="51" t="str">
        <f t="shared" si="20"/>
        <v/>
      </c>
      <c r="AM129" s="51" t="str">
        <f t="shared" si="26"/>
        <v/>
      </c>
      <c r="BI129" s="204" t="str">
        <f t="shared" si="21"/>
        <v/>
      </c>
      <c r="BJ129" s="204"/>
    </row>
    <row r="130" spans="10:62" x14ac:dyDescent="0.25">
      <c r="J130" s="84" t="str">
        <f t="shared" si="22"/>
        <v/>
      </c>
      <c r="L130" s="71" t="str">
        <f t="shared" si="19"/>
        <v/>
      </c>
      <c r="M130" s="54" t="str">
        <f t="shared" si="23"/>
        <v/>
      </c>
      <c r="N130" s="54" t="str">
        <f t="shared" si="24"/>
        <v/>
      </c>
      <c r="O130" s="51" t="str">
        <f t="shared" si="25"/>
        <v/>
      </c>
      <c r="AL130" s="51" t="str">
        <f t="shared" si="20"/>
        <v/>
      </c>
      <c r="AM130" s="51" t="str">
        <f t="shared" si="26"/>
        <v/>
      </c>
      <c r="BI130" s="204" t="str">
        <f t="shared" si="21"/>
        <v/>
      </c>
      <c r="BJ130" s="204"/>
    </row>
    <row r="131" spans="10:62" x14ac:dyDescent="0.25">
      <c r="J131" s="84" t="str">
        <f t="shared" si="22"/>
        <v/>
      </c>
      <c r="L131" s="71" t="str">
        <f t="shared" si="19"/>
        <v/>
      </c>
      <c r="M131" s="54" t="str">
        <f t="shared" si="23"/>
        <v/>
      </c>
      <c r="N131" s="54" t="str">
        <f t="shared" si="24"/>
        <v/>
      </c>
      <c r="O131" s="51" t="str">
        <f t="shared" si="25"/>
        <v/>
      </c>
      <c r="AL131" s="51" t="str">
        <f t="shared" si="20"/>
        <v/>
      </c>
      <c r="AM131" s="51" t="str">
        <f t="shared" si="26"/>
        <v/>
      </c>
      <c r="BI131" s="204" t="str">
        <f t="shared" si="21"/>
        <v/>
      </c>
      <c r="BJ131" s="204"/>
    </row>
    <row r="132" spans="10:62" x14ac:dyDescent="0.25">
      <c r="J132" s="84" t="str">
        <f t="shared" si="22"/>
        <v/>
      </c>
      <c r="L132" s="71" t="str">
        <f t="shared" si="19"/>
        <v/>
      </c>
      <c r="M132" s="54" t="str">
        <f t="shared" si="23"/>
        <v/>
      </c>
      <c r="N132" s="54" t="str">
        <f t="shared" si="24"/>
        <v/>
      </c>
      <c r="O132" s="51" t="str">
        <f t="shared" si="25"/>
        <v/>
      </c>
      <c r="AL132" s="51" t="str">
        <f t="shared" si="20"/>
        <v/>
      </c>
      <c r="AM132" s="51" t="str">
        <f t="shared" si="26"/>
        <v/>
      </c>
      <c r="BI132" s="204" t="str">
        <f t="shared" si="21"/>
        <v/>
      </c>
      <c r="BJ132" s="204"/>
    </row>
    <row r="133" spans="10:62" x14ac:dyDescent="0.25">
      <c r="J133" s="84" t="str">
        <f t="shared" si="22"/>
        <v/>
      </c>
      <c r="L133" s="71" t="str">
        <f t="shared" si="19"/>
        <v/>
      </c>
      <c r="M133" s="54" t="str">
        <f t="shared" si="23"/>
        <v/>
      </c>
      <c r="N133" s="54" t="str">
        <f t="shared" si="24"/>
        <v/>
      </c>
      <c r="O133" s="51" t="str">
        <f t="shared" si="25"/>
        <v/>
      </c>
      <c r="AL133" s="51" t="str">
        <f t="shared" si="20"/>
        <v/>
      </c>
      <c r="AM133" s="51" t="str">
        <f t="shared" si="26"/>
        <v/>
      </c>
      <c r="BI133" s="204" t="str">
        <f t="shared" si="21"/>
        <v/>
      </c>
      <c r="BJ133" s="204"/>
    </row>
    <row r="134" spans="10:62" x14ac:dyDescent="0.25">
      <c r="J134" s="84" t="str">
        <f t="shared" si="22"/>
        <v/>
      </c>
      <c r="L134" s="71" t="str">
        <f t="shared" si="19"/>
        <v/>
      </c>
      <c r="M134" s="54" t="str">
        <f t="shared" si="23"/>
        <v/>
      </c>
      <c r="N134" s="54" t="str">
        <f t="shared" si="24"/>
        <v/>
      </c>
      <c r="O134" s="51" t="str">
        <f t="shared" si="25"/>
        <v/>
      </c>
      <c r="AL134" s="51" t="str">
        <f t="shared" si="20"/>
        <v/>
      </c>
      <c r="AM134" s="51" t="str">
        <f t="shared" si="26"/>
        <v/>
      </c>
      <c r="BI134" s="204" t="str">
        <f t="shared" si="21"/>
        <v/>
      </c>
      <c r="BJ134" s="204"/>
    </row>
    <row r="135" spans="10:62" x14ac:dyDescent="0.25">
      <c r="J135" s="84" t="str">
        <f t="shared" si="22"/>
        <v/>
      </c>
      <c r="L135" s="71" t="str">
        <f t="shared" si="19"/>
        <v/>
      </c>
      <c r="M135" s="54" t="str">
        <f t="shared" si="23"/>
        <v/>
      </c>
      <c r="N135" s="54" t="str">
        <f t="shared" si="24"/>
        <v/>
      </c>
      <c r="O135" s="51" t="str">
        <f t="shared" si="25"/>
        <v/>
      </c>
      <c r="AL135" s="51" t="str">
        <f t="shared" si="20"/>
        <v/>
      </c>
      <c r="AM135" s="51" t="str">
        <f t="shared" si="26"/>
        <v/>
      </c>
      <c r="BI135" s="204" t="str">
        <f t="shared" si="21"/>
        <v/>
      </c>
      <c r="BJ135" s="204"/>
    </row>
    <row r="136" spans="10:62" x14ac:dyDescent="0.25">
      <c r="J136" s="84" t="str">
        <f t="shared" si="22"/>
        <v/>
      </c>
      <c r="L136" s="71" t="str">
        <f t="shared" si="19"/>
        <v/>
      </c>
      <c r="M136" s="54" t="str">
        <f t="shared" si="23"/>
        <v/>
      </c>
      <c r="N136" s="54" t="str">
        <f t="shared" si="24"/>
        <v/>
      </c>
      <c r="O136" s="51" t="str">
        <f t="shared" si="25"/>
        <v/>
      </c>
      <c r="AL136" s="51" t="str">
        <f t="shared" si="20"/>
        <v/>
      </c>
      <c r="AM136" s="51" t="str">
        <f t="shared" si="26"/>
        <v/>
      </c>
      <c r="BI136" s="204" t="str">
        <f t="shared" si="21"/>
        <v/>
      </c>
      <c r="BJ136" s="204"/>
    </row>
    <row r="137" spans="10:62" x14ac:dyDescent="0.25">
      <c r="J137" s="84" t="str">
        <f t="shared" si="22"/>
        <v/>
      </c>
      <c r="L137" s="71" t="str">
        <f t="shared" ref="L137:L200" si="27">IF(AND(AT137="",BA137="",BH137="",BI137=""),"",MAX(AT137,BA137,BH137,BI137))</f>
        <v/>
      </c>
      <c r="M137" s="54" t="str">
        <f t="shared" si="23"/>
        <v/>
      </c>
      <c r="N137" s="54" t="str">
        <f t="shared" si="24"/>
        <v/>
      </c>
      <c r="O137" s="51" t="str">
        <f t="shared" si="25"/>
        <v/>
      </c>
      <c r="AL137" s="51" t="str">
        <f t="shared" ref="AL137:AL200" si="28">IF(OR(AK137="",$AO$7=""),"",(AK137-($AO$7+273)))</f>
        <v/>
      </c>
      <c r="AM137" s="51" t="str">
        <f t="shared" si="26"/>
        <v/>
      </c>
      <c r="BI137" s="204" t="str">
        <f t="shared" ref="BI137:BI200" si="29">IF(F137="","",IF($BJ$9="Sim",10,""))</f>
        <v/>
      </c>
      <c r="BJ137" s="204"/>
    </row>
    <row r="138" spans="10:62" x14ac:dyDescent="0.25">
      <c r="J138" s="84" t="str">
        <f t="shared" ref="J138:J201" si="30">IF(OR(F138="",H138=""),"",F138-H138)</f>
        <v/>
      </c>
      <c r="L138" s="71" t="str">
        <f t="shared" si="27"/>
        <v/>
      </c>
      <c r="M138" s="54" t="str">
        <f t="shared" ref="M138:M201" si="31">IF(OR(H138="",K138=""),"",(H138+3-((2*K138)/(5*H138))))</f>
        <v/>
      </c>
      <c r="N138" s="54" t="str">
        <f t="shared" ref="N138:N201" si="32">IF(AND(L138="",M138=""),"",MAX(L138,M138))</f>
        <v/>
      </c>
      <c r="O138" s="51" t="str">
        <f t="shared" ref="O138:O201" si="33">IF(OR(F138="",N138=""),"",(IF(N138&lt;F138,"OK","Subir")))</f>
        <v/>
      </c>
      <c r="AL138" s="51" t="str">
        <f t="shared" si="28"/>
        <v/>
      </c>
      <c r="AM138" s="51" t="str">
        <f t="shared" ref="AM138:AM201" si="34">IF(AL138="","",IF(AL138&lt;50,50,AL138))</f>
        <v/>
      </c>
      <c r="BI138" s="204" t="str">
        <f t="shared" si="29"/>
        <v/>
      </c>
      <c r="BJ138" s="204"/>
    </row>
    <row r="139" spans="10:62" x14ac:dyDescent="0.25">
      <c r="J139" s="84" t="str">
        <f t="shared" si="30"/>
        <v/>
      </c>
      <c r="L139" s="71" t="str">
        <f t="shared" si="27"/>
        <v/>
      </c>
      <c r="M139" s="54" t="str">
        <f t="shared" si="31"/>
        <v/>
      </c>
      <c r="N139" s="54" t="str">
        <f t="shared" si="32"/>
        <v/>
      </c>
      <c r="O139" s="51" t="str">
        <f t="shared" si="33"/>
        <v/>
      </c>
      <c r="AL139" s="51" t="str">
        <f t="shared" si="28"/>
        <v/>
      </c>
      <c r="AM139" s="51" t="str">
        <f t="shared" si="34"/>
        <v/>
      </c>
      <c r="BI139" s="204" t="str">
        <f t="shared" si="29"/>
        <v/>
      </c>
      <c r="BJ139" s="204"/>
    </row>
    <row r="140" spans="10:62" x14ac:dyDescent="0.25">
      <c r="J140" s="84" t="str">
        <f t="shared" si="30"/>
        <v/>
      </c>
      <c r="L140" s="71" t="str">
        <f t="shared" si="27"/>
        <v/>
      </c>
      <c r="M140" s="54" t="str">
        <f t="shared" si="31"/>
        <v/>
      </c>
      <c r="N140" s="54" t="str">
        <f t="shared" si="32"/>
        <v/>
      </c>
      <c r="O140" s="51" t="str">
        <f t="shared" si="33"/>
        <v/>
      </c>
      <c r="AL140" s="51" t="str">
        <f t="shared" si="28"/>
        <v/>
      </c>
      <c r="AM140" s="51" t="str">
        <f t="shared" si="34"/>
        <v/>
      </c>
      <c r="BI140" s="204" t="str">
        <f t="shared" si="29"/>
        <v/>
      </c>
      <c r="BJ140" s="204"/>
    </row>
    <row r="141" spans="10:62" x14ac:dyDescent="0.25">
      <c r="J141" s="84" t="str">
        <f t="shared" si="30"/>
        <v/>
      </c>
      <c r="L141" s="71" t="str">
        <f t="shared" si="27"/>
        <v/>
      </c>
      <c r="M141" s="54" t="str">
        <f t="shared" si="31"/>
        <v/>
      </c>
      <c r="N141" s="54" t="str">
        <f t="shared" si="32"/>
        <v/>
      </c>
      <c r="O141" s="51" t="str">
        <f t="shared" si="33"/>
        <v/>
      </c>
      <c r="AL141" s="51" t="str">
        <f t="shared" si="28"/>
        <v/>
      </c>
      <c r="AM141" s="51" t="str">
        <f t="shared" si="34"/>
        <v/>
      </c>
      <c r="BI141" s="204" t="str">
        <f t="shared" si="29"/>
        <v/>
      </c>
      <c r="BJ141" s="204"/>
    </row>
    <row r="142" spans="10:62" x14ac:dyDescent="0.25">
      <c r="J142" s="84" t="str">
        <f t="shared" si="30"/>
        <v/>
      </c>
      <c r="L142" s="71" t="str">
        <f t="shared" si="27"/>
        <v/>
      </c>
      <c r="M142" s="54" t="str">
        <f t="shared" si="31"/>
        <v/>
      </c>
      <c r="N142" s="54" t="str">
        <f t="shared" si="32"/>
        <v/>
      </c>
      <c r="O142" s="51" t="str">
        <f t="shared" si="33"/>
        <v/>
      </c>
      <c r="AL142" s="51" t="str">
        <f t="shared" si="28"/>
        <v/>
      </c>
      <c r="AM142" s="51" t="str">
        <f t="shared" si="34"/>
        <v/>
      </c>
      <c r="BI142" s="204" t="str">
        <f t="shared" si="29"/>
        <v/>
      </c>
      <c r="BJ142" s="204"/>
    </row>
    <row r="143" spans="10:62" x14ac:dyDescent="0.25">
      <c r="J143" s="84" t="str">
        <f t="shared" si="30"/>
        <v/>
      </c>
      <c r="L143" s="71" t="str">
        <f t="shared" si="27"/>
        <v/>
      </c>
      <c r="M143" s="54" t="str">
        <f t="shared" si="31"/>
        <v/>
      </c>
      <c r="N143" s="54" t="str">
        <f t="shared" si="32"/>
        <v/>
      </c>
      <c r="O143" s="51" t="str">
        <f t="shared" si="33"/>
        <v/>
      </c>
      <c r="AL143" s="51" t="str">
        <f t="shared" si="28"/>
        <v/>
      </c>
      <c r="AM143" s="51" t="str">
        <f t="shared" si="34"/>
        <v/>
      </c>
      <c r="BI143" s="204" t="str">
        <f t="shared" si="29"/>
        <v/>
      </c>
      <c r="BJ143" s="204"/>
    </row>
    <row r="144" spans="10:62" x14ac:dyDescent="0.25">
      <c r="J144" s="84" t="str">
        <f t="shared" si="30"/>
        <v/>
      </c>
      <c r="L144" s="71" t="str">
        <f t="shared" si="27"/>
        <v/>
      </c>
      <c r="M144" s="54" t="str">
        <f t="shared" si="31"/>
        <v/>
      </c>
      <c r="N144" s="54" t="str">
        <f t="shared" si="32"/>
        <v/>
      </c>
      <c r="O144" s="51" t="str">
        <f t="shared" si="33"/>
        <v/>
      </c>
      <c r="AL144" s="51" t="str">
        <f t="shared" si="28"/>
        <v/>
      </c>
      <c r="AM144" s="51" t="str">
        <f t="shared" si="34"/>
        <v/>
      </c>
      <c r="BI144" s="204" t="str">
        <f t="shared" si="29"/>
        <v/>
      </c>
      <c r="BJ144" s="204"/>
    </row>
    <row r="145" spans="10:62" x14ac:dyDescent="0.25">
      <c r="J145" s="84" t="str">
        <f t="shared" si="30"/>
        <v/>
      </c>
      <c r="L145" s="71" t="str">
        <f t="shared" si="27"/>
        <v/>
      </c>
      <c r="M145" s="54" t="str">
        <f t="shared" si="31"/>
        <v/>
      </c>
      <c r="N145" s="54" t="str">
        <f t="shared" si="32"/>
        <v/>
      </c>
      <c r="O145" s="51" t="str">
        <f t="shared" si="33"/>
        <v/>
      </c>
      <c r="AL145" s="51" t="str">
        <f t="shared" si="28"/>
        <v/>
      </c>
      <c r="AM145" s="51" t="str">
        <f t="shared" si="34"/>
        <v/>
      </c>
      <c r="BI145" s="204" t="str">
        <f t="shared" si="29"/>
        <v/>
      </c>
      <c r="BJ145" s="204"/>
    </row>
    <row r="146" spans="10:62" x14ac:dyDescent="0.25">
      <c r="J146" s="84" t="str">
        <f t="shared" si="30"/>
        <v/>
      </c>
      <c r="L146" s="71" t="str">
        <f t="shared" si="27"/>
        <v/>
      </c>
      <c r="M146" s="54" t="str">
        <f t="shared" si="31"/>
        <v/>
      </c>
      <c r="N146" s="54" t="str">
        <f t="shared" si="32"/>
        <v/>
      </c>
      <c r="O146" s="51" t="str">
        <f t="shared" si="33"/>
        <v/>
      </c>
      <c r="AL146" s="51" t="str">
        <f t="shared" si="28"/>
        <v/>
      </c>
      <c r="AM146" s="51" t="str">
        <f t="shared" si="34"/>
        <v/>
      </c>
      <c r="BI146" s="204" t="str">
        <f t="shared" si="29"/>
        <v/>
      </c>
      <c r="BJ146" s="204"/>
    </row>
    <row r="147" spans="10:62" x14ac:dyDescent="0.25">
      <c r="J147" s="84" t="str">
        <f t="shared" si="30"/>
        <v/>
      </c>
      <c r="L147" s="71" t="str">
        <f t="shared" si="27"/>
        <v/>
      </c>
      <c r="M147" s="54" t="str">
        <f t="shared" si="31"/>
        <v/>
      </c>
      <c r="N147" s="54" t="str">
        <f t="shared" si="32"/>
        <v/>
      </c>
      <c r="O147" s="51" t="str">
        <f t="shared" si="33"/>
        <v/>
      </c>
      <c r="AL147" s="51" t="str">
        <f t="shared" si="28"/>
        <v/>
      </c>
      <c r="AM147" s="51" t="str">
        <f t="shared" si="34"/>
        <v/>
      </c>
      <c r="BI147" s="204" t="str">
        <f t="shared" si="29"/>
        <v/>
      </c>
      <c r="BJ147" s="204"/>
    </row>
    <row r="148" spans="10:62" x14ac:dyDescent="0.25">
      <c r="J148" s="84" t="str">
        <f t="shared" si="30"/>
        <v/>
      </c>
      <c r="L148" s="71" t="str">
        <f t="shared" si="27"/>
        <v/>
      </c>
      <c r="M148" s="54" t="str">
        <f t="shared" si="31"/>
        <v/>
      </c>
      <c r="N148" s="54" t="str">
        <f t="shared" si="32"/>
        <v/>
      </c>
      <c r="O148" s="51" t="str">
        <f t="shared" si="33"/>
        <v/>
      </c>
      <c r="AL148" s="51" t="str">
        <f t="shared" si="28"/>
        <v/>
      </c>
      <c r="AM148" s="51" t="str">
        <f t="shared" si="34"/>
        <v/>
      </c>
      <c r="BI148" s="204" t="str">
        <f t="shared" si="29"/>
        <v/>
      </c>
      <c r="BJ148" s="204"/>
    </row>
    <row r="149" spans="10:62" x14ac:dyDescent="0.25">
      <c r="J149" s="84" t="str">
        <f t="shared" si="30"/>
        <v/>
      </c>
      <c r="L149" s="71" t="str">
        <f t="shared" si="27"/>
        <v/>
      </c>
      <c r="M149" s="54" t="str">
        <f t="shared" si="31"/>
        <v/>
      </c>
      <c r="N149" s="54" t="str">
        <f t="shared" si="32"/>
        <v/>
      </c>
      <c r="O149" s="51" t="str">
        <f t="shared" si="33"/>
        <v/>
      </c>
      <c r="AL149" s="51" t="str">
        <f t="shared" si="28"/>
        <v/>
      </c>
      <c r="AM149" s="51" t="str">
        <f t="shared" si="34"/>
        <v/>
      </c>
      <c r="BI149" s="204" t="str">
        <f t="shared" si="29"/>
        <v/>
      </c>
      <c r="BJ149" s="204"/>
    </row>
    <row r="150" spans="10:62" x14ac:dyDescent="0.25">
      <c r="J150" s="84" t="str">
        <f t="shared" si="30"/>
        <v/>
      </c>
      <c r="L150" s="71" t="str">
        <f t="shared" si="27"/>
        <v/>
      </c>
      <c r="M150" s="54" t="str">
        <f t="shared" si="31"/>
        <v/>
      </c>
      <c r="N150" s="54" t="str">
        <f t="shared" si="32"/>
        <v/>
      </c>
      <c r="O150" s="51" t="str">
        <f t="shared" si="33"/>
        <v/>
      </c>
      <c r="AL150" s="51" t="str">
        <f t="shared" si="28"/>
        <v/>
      </c>
      <c r="AM150" s="51" t="str">
        <f t="shared" si="34"/>
        <v/>
      </c>
      <c r="BI150" s="204" t="str">
        <f t="shared" si="29"/>
        <v/>
      </c>
      <c r="BJ150" s="204"/>
    </row>
    <row r="151" spans="10:62" x14ac:dyDescent="0.25">
      <c r="J151" s="84" t="str">
        <f t="shared" si="30"/>
        <v/>
      </c>
      <c r="L151" s="71" t="str">
        <f t="shared" si="27"/>
        <v/>
      </c>
      <c r="M151" s="54" t="str">
        <f t="shared" si="31"/>
        <v/>
      </c>
      <c r="N151" s="54" t="str">
        <f t="shared" si="32"/>
        <v/>
      </c>
      <c r="O151" s="51" t="str">
        <f t="shared" si="33"/>
        <v/>
      </c>
      <c r="AL151" s="51" t="str">
        <f t="shared" si="28"/>
        <v/>
      </c>
      <c r="AM151" s="51" t="str">
        <f t="shared" si="34"/>
        <v/>
      </c>
      <c r="BI151" s="204" t="str">
        <f t="shared" si="29"/>
        <v/>
      </c>
      <c r="BJ151" s="204"/>
    </row>
    <row r="152" spans="10:62" x14ac:dyDescent="0.25">
      <c r="J152" s="84" t="str">
        <f t="shared" si="30"/>
        <v/>
      </c>
      <c r="L152" s="71" t="str">
        <f t="shared" si="27"/>
        <v/>
      </c>
      <c r="M152" s="54" t="str">
        <f t="shared" si="31"/>
        <v/>
      </c>
      <c r="N152" s="54" t="str">
        <f t="shared" si="32"/>
        <v/>
      </c>
      <c r="O152" s="51" t="str">
        <f t="shared" si="33"/>
        <v/>
      </c>
      <c r="AL152" s="51" t="str">
        <f t="shared" si="28"/>
        <v/>
      </c>
      <c r="AM152" s="51" t="str">
        <f t="shared" si="34"/>
        <v/>
      </c>
      <c r="BI152" s="204" t="str">
        <f t="shared" si="29"/>
        <v/>
      </c>
      <c r="BJ152" s="204"/>
    </row>
    <row r="153" spans="10:62" x14ac:dyDescent="0.25">
      <c r="J153" s="84" t="str">
        <f t="shared" si="30"/>
        <v/>
      </c>
      <c r="L153" s="71" t="str">
        <f t="shared" si="27"/>
        <v/>
      </c>
      <c r="M153" s="54" t="str">
        <f t="shared" si="31"/>
        <v/>
      </c>
      <c r="N153" s="54" t="str">
        <f t="shared" si="32"/>
        <v/>
      </c>
      <c r="O153" s="51" t="str">
        <f t="shared" si="33"/>
        <v/>
      </c>
      <c r="AL153" s="51" t="str">
        <f t="shared" si="28"/>
        <v/>
      </c>
      <c r="AM153" s="51" t="str">
        <f t="shared" si="34"/>
        <v/>
      </c>
      <c r="BI153" s="204" t="str">
        <f t="shared" si="29"/>
        <v/>
      </c>
      <c r="BJ153" s="204"/>
    </row>
    <row r="154" spans="10:62" x14ac:dyDescent="0.25">
      <c r="J154" s="84" t="str">
        <f t="shared" si="30"/>
        <v/>
      </c>
      <c r="L154" s="71" t="str">
        <f t="shared" si="27"/>
        <v/>
      </c>
      <c r="M154" s="54" t="str">
        <f t="shared" si="31"/>
        <v/>
      </c>
      <c r="N154" s="54" t="str">
        <f t="shared" si="32"/>
        <v/>
      </c>
      <c r="O154" s="51" t="str">
        <f t="shared" si="33"/>
        <v/>
      </c>
      <c r="AL154" s="51" t="str">
        <f t="shared" si="28"/>
        <v/>
      </c>
      <c r="AM154" s="51" t="str">
        <f t="shared" si="34"/>
        <v/>
      </c>
      <c r="BI154" s="204" t="str">
        <f t="shared" si="29"/>
        <v/>
      </c>
      <c r="BJ154" s="204"/>
    </row>
    <row r="155" spans="10:62" x14ac:dyDescent="0.25">
      <c r="J155" s="84" t="str">
        <f t="shared" si="30"/>
        <v/>
      </c>
      <c r="L155" s="71" t="str">
        <f t="shared" si="27"/>
        <v/>
      </c>
      <c r="M155" s="54" t="str">
        <f t="shared" si="31"/>
        <v/>
      </c>
      <c r="N155" s="54" t="str">
        <f t="shared" si="32"/>
        <v/>
      </c>
      <c r="O155" s="51" t="str">
        <f t="shared" si="33"/>
        <v/>
      </c>
      <c r="AL155" s="51" t="str">
        <f t="shared" si="28"/>
        <v/>
      </c>
      <c r="AM155" s="51" t="str">
        <f t="shared" si="34"/>
        <v/>
      </c>
      <c r="BI155" s="204" t="str">
        <f t="shared" si="29"/>
        <v/>
      </c>
      <c r="BJ155" s="204"/>
    </row>
    <row r="156" spans="10:62" x14ac:dyDescent="0.25">
      <c r="J156" s="84" t="str">
        <f t="shared" si="30"/>
        <v/>
      </c>
      <c r="L156" s="71" t="str">
        <f t="shared" si="27"/>
        <v/>
      </c>
      <c r="M156" s="54" t="str">
        <f t="shared" si="31"/>
        <v/>
      </c>
      <c r="N156" s="54" t="str">
        <f t="shared" si="32"/>
        <v/>
      </c>
      <c r="O156" s="51" t="str">
        <f t="shared" si="33"/>
        <v/>
      </c>
      <c r="AL156" s="51" t="str">
        <f t="shared" si="28"/>
        <v/>
      </c>
      <c r="AM156" s="51" t="str">
        <f t="shared" si="34"/>
        <v/>
      </c>
      <c r="BI156" s="204" t="str">
        <f t="shared" si="29"/>
        <v/>
      </c>
      <c r="BJ156" s="204"/>
    </row>
    <row r="157" spans="10:62" x14ac:dyDescent="0.25">
      <c r="J157" s="84" t="str">
        <f t="shared" si="30"/>
        <v/>
      </c>
      <c r="L157" s="71" t="str">
        <f t="shared" si="27"/>
        <v/>
      </c>
      <c r="M157" s="54" t="str">
        <f t="shared" si="31"/>
        <v/>
      </c>
      <c r="N157" s="54" t="str">
        <f t="shared" si="32"/>
        <v/>
      </c>
      <c r="O157" s="51" t="str">
        <f t="shared" si="33"/>
        <v/>
      </c>
      <c r="AL157" s="51" t="str">
        <f t="shared" si="28"/>
        <v/>
      </c>
      <c r="AM157" s="51" t="str">
        <f t="shared" si="34"/>
        <v/>
      </c>
      <c r="BI157" s="204" t="str">
        <f t="shared" si="29"/>
        <v/>
      </c>
      <c r="BJ157" s="204"/>
    </row>
    <row r="158" spans="10:62" x14ac:dyDescent="0.25">
      <c r="J158" s="84" t="str">
        <f t="shared" si="30"/>
        <v/>
      </c>
      <c r="L158" s="71" t="str">
        <f t="shared" si="27"/>
        <v/>
      </c>
      <c r="M158" s="54" t="str">
        <f t="shared" si="31"/>
        <v/>
      </c>
      <c r="N158" s="54" t="str">
        <f t="shared" si="32"/>
        <v/>
      </c>
      <c r="O158" s="51" t="str">
        <f t="shared" si="33"/>
        <v/>
      </c>
      <c r="AL158" s="51" t="str">
        <f t="shared" si="28"/>
        <v/>
      </c>
      <c r="AM158" s="51" t="str">
        <f t="shared" si="34"/>
        <v/>
      </c>
      <c r="BI158" s="204" t="str">
        <f t="shared" si="29"/>
        <v/>
      </c>
      <c r="BJ158" s="204"/>
    </row>
    <row r="159" spans="10:62" x14ac:dyDescent="0.25">
      <c r="J159" s="84" t="str">
        <f t="shared" si="30"/>
        <v/>
      </c>
      <c r="L159" s="71" t="str">
        <f t="shared" si="27"/>
        <v/>
      </c>
      <c r="M159" s="54" t="str">
        <f t="shared" si="31"/>
        <v/>
      </c>
      <c r="N159" s="54" t="str">
        <f t="shared" si="32"/>
        <v/>
      </c>
      <c r="O159" s="51" t="str">
        <f t="shared" si="33"/>
        <v/>
      </c>
      <c r="AL159" s="51" t="str">
        <f t="shared" si="28"/>
        <v/>
      </c>
      <c r="AM159" s="51" t="str">
        <f t="shared" si="34"/>
        <v/>
      </c>
      <c r="BI159" s="204" t="str">
        <f t="shared" si="29"/>
        <v/>
      </c>
      <c r="BJ159" s="204"/>
    </row>
    <row r="160" spans="10:62" x14ac:dyDescent="0.25">
      <c r="J160" s="84" t="str">
        <f t="shared" si="30"/>
        <v/>
      </c>
      <c r="L160" s="71" t="str">
        <f t="shared" si="27"/>
        <v/>
      </c>
      <c r="M160" s="54" t="str">
        <f t="shared" si="31"/>
        <v/>
      </c>
      <c r="N160" s="54" t="str">
        <f t="shared" si="32"/>
        <v/>
      </c>
      <c r="O160" s="51" t="str">
        <f t="shared" si="33"/>
        <v/>
      </c>
      <c r="AL160" s="51" t="str">
        <f t="shared" si="28"/>
        <v/>
      </c>
      <c r="AM160" s="51" t="str">
        <f t="shared" si="34"/>
        <v/>
      </c>
      <c r="BI160" s="204" t="str">
        <f t="shared" si="29"/>
        <v/>
      </c>
      <c r="BJ160" s="204"/>
    </row>
    <row r="161" spans="10:62" x14ac:dyDescent="0.25">
      <c r="J161" s="84" t="str">
        <f t="shared" si="30"/>
        <v/>
      </c>
      <c r="L161" s="71" t="str">
        <f t="shared" si="27"/>
        <v/>
      </c>
      <c r="M161" s="54" t="str">
        <f t="shared" si="31"/>
        <v/>
      </c>
      <c r="N161" s="54" t="str">
        <f t="shared" si="32"/>
        <v/>
      </c>
      <c r="O161" s="51" t="str">
        <f t="shared" si="33"/>
        <v/>
      </c>
      <c r="AL161" s="51" t="str">
        <f t="shared" si="28"/>
        <v/>
      </c>
      <c r="AM161" s="51" t="str">
        <f t="shared" si="34"/>
        <v/>
      </c>
      <c r="BI161" s="204" t="str">
        <f t="shared" si="29"/>
        <v/>
      </c>
      <c r="BJ161" s="204"/>
    </row>
    <row r="162" spans="10:62" x14ac:dyDescent="0.25">
      <c r="J162" s="84" t="str">
        <f t="shared" si="30"/>
        <v/>
      </c>
      <c r="L162" s="71" t="str">
        <f t="shared" si="27"/>
        <v/>
      </c>
      <c r="M162" s="54" t="str">
        <f t="shared" si="31"/>
        <v/>
      </c>
      <c r="N162" s="54" t="str">
        <f t="shared" si="32"/>
        <v/>
      </c>
      <c r="O162" s="51" t="str">
        <f t="shared" si="33"/>
        <v/>
      </c>
      <c r="AL162" s="51" t="str">
        <f t="shared" si="28"/>
        <v/>
      </c>
      <c r="AM162" s="51" t="str">
        <f t="shared" si="34"/>
        <v/>
      </c>
      <c r="BI162" s="204" t="str">
        <f t="shared" si="29"/>
        <v/>
      </c>
      <c r="BJ162" s="204"/>
    </row>
    <row r="163" spans="10:62" x14ac:dyDescent="0.25">
      <c r="J163" s="84" t="str">
        <f t="shared" si="30"/>
        <v/>
      </c>
      <c r="L163" s="71" t="str">
        <f t="shared" si="27"/>
        <v/>
      </c>
      <c r="M163" s="54" t="str">
        <f t="shared" si="31"/>
        <v/>
      </c>
      <c r="N163" s="54" t="str">
        <f t="shared" si="32"/>
        <v/>
      </c>
      <c r="O163" s="51" t="str">
        <f t="shared" si="33"/>
        <v/>
      </c>
      <c r="AL163" s="51" t="str">
        <f t="shared" si="28"/>
        <v/>
      </c>
      <c r="AM163" s="51" t="str">
        <f t="shared" si="34"/>
        <v/>
      </c>
      <c r="BI163" s="204" t="str">
        <f t="shared" si="29"/>
        <v/>
      </c>
      <c r="BJ163" s="204"/>
    </row>
    <row r="164" spans="10:62" x14ac:dyDescent="0.25">
      <c r="J164" s="84" t="str">
        <f t="shared" si="30"/>
        <v/>
      </c>
      <c r="L164" s="71" t="str">
        <f t="shared" si="27"/>
        <v/>
      </c>
      <c r="M164" s="54" t="str">
        <f t="shared" si="31"/>
        <v/>
      </c>
      <c r="N164" s="54" t="str">
        <f t="shared" si="32"/>
        <v/>
      </c>
      <c r="O164" s="51" t="str">
        <f t="shared" si="33"/>
        <v/>
      </c>
      <c r="AL164" s="51" t="str">
        <f t="shared" si="28"/>
        <v/>
      </c>
      <c r="AM164" s="51" t="str">
        <f t="shared" si="34"/>
        <v/>
      </c>
      <c r="BI164" s="204" t="str">
        <f t="shared" si="29"/>
        <v/>
      </c>
      <c r="BJ164" s="204"/>
    </row>
    <row r="165" spans="10:62" x14ac:dyDescent="0.25">
      <c r="J165" s="84" t="str">
        <f t="shared" si="30"/>
        <v/>
      </c>
      <c r="L165" s="71" t="str">
        <f t="shared" si="27"/>
        <v/>
      </c>
      <c r="M165" s="54" t="str">
        <f t="shared" si="31"/>
        <v/>
      </c>
      <c r="N165" s="54" t="str">
        <f t="shared" si="32"/>
        <v/>
      </c>
      <c r="O165" s="51" t="str">
        <f t="shared" si="33"/>
        <v/>
      </c>
      <c r="AL165" s="51" t="str">
        <f t="shared" si="28"/>
        <v/>
      </c>
      <c r="AM165" s="51" t="str">
        <f t="shared" si="34"/>
        <v/>
      </c>
      <c r="BI165" s="204" t="str">
        <f t="shared" si="29"/>
        <v/>
      </c>
      <c r="BJ165" s="204"/>
    </row>
    <row r="166" spans="10:62" x14ac:dyDescent="0.25">
      <c r="J166" s="84" t="str">
        <f t="shared" si="30"/>
        <v/>
      </c>
      <c r="L166" s="71" t="str">
        <f t="shared" si="27"/>
        <v/>
      </c>
      <c r="M166" s="54" t="str">
        <f t="shared" si="31"/>
        <v/>
      </c>
      <c r="N166" s="54" t="str">
        <f t="shared" si="32"/>
        <v/>
      </c>
      <c r="O166" s="51" t="str">
        <f t="shared" si="33"/>
        <v/>
      </c>
      <c r="AL166" s="51" t="str">
        <f t="shared" si="28"/>
        <v/>
      </c>
      <c r="AM166" s="51" t="str">
        <f t="shared" si="34"/>
        <v/>
      </c>
      <c r="BI166" s="204" t="str">
        <f t="shared" si="29"/>
        <v/>
      </c>
      <c r="BJ166" s="204"/>
    </row>
    <row r="167" spans="10:62" x14ac:dyDescent="0.25">
      <c r="J167" s="84" t="str">
        <f t="shared" si="30"/>
        <v/>
      </c>
      <c r="L167" s="71" t="str">
        <f t="shared" si="27"/>
        <v/>
      </c>
      <c r="M167" s="54" t="str">
        <f t="shared" si="31"/>
        <v/>
      </c>
      <c r="N167" s="54" t="str">
        <f t="shared" si="32"/>
        <v/>
      </c>
      <c r="O167" s="51" t="str">
        <f t="shared" si="33"/>
        <v/>
      </c>
      <c r="AL167" s="51" t="str">
        <f t="shared" si="28"/>
        <v/>
      </c>
      <c r="AM167" s="51" t="str">
        <f t="shared" si="34"/>
        <v/>
      </c>
      <c r="BI167" s="204" t="str">
        <f t="shared" si="29"/>
        <v/>
      </c>
      <c r="BJ167" s="204"/>
    </row>
    <row r="168" spans="10:62" x14ac:dyDescent="0.25">
      <c r="J168" s="84" t="str">
        <f t="shared" si="30"/>
        <v/>
      </c>
      <c r="L168" s="71" t="str">
        <f t="shared" si="27"/>
        <v/>
      </c>
      <c r="M168" s="54" t="str">
        <f t="shared" si="31"/>
        <v/>
      </c>
      <c r="N168" s="54" t="str">
        <f t="shared" si="32"/>
        <v/>
      </c>
      <c r="O168" s="51" t="str">
        <f t="shared" si="33"/>
        <v/>
      </c>
      <c r="AL168" s="51" t="str">
        <f t="shared" si="28"/>
        <v/>
      </c>
      <c r="AM168" s="51" t="str">
        <f t="shared" si="34"/>
        <v/>
      </c>
      <c r="BI168" s="204" t="str">
        <f t="shared" si="29"/>
        <v/>
      </c>
      <c r="BJ168" s="204"/>
    </row>
    <row r="169" spans="10:62" x14ac:dyDescent="0.25">
      <c r="J169" s="84" t="str">
        <f t="shared" si="30"/>
        <v/>
      </c>
      <c r="L169" s="71" t="str">
        <f t="shared" si="27"/>
        <v/>
      </c>
      <c r="M169" s="54" t="str">
        <f t="shared" si="31"/>
        <v/>
      </c>
      <c r="N169" s="54" t="str">
        <f t="shared" si="32"/>
        <v/>
      </c>
      <c r="O169" s="51" t="str">
        <f t="shared" si="33"/>
        <v/>
      </c>
      <c r="AL169" s="51" t="str">
        <f t="shared" si="28"/>
        <v/>
      </c>
      <c r="AM169" s="51" t="str">
        <f t="shared" si="34"/>
        <v/>
      </c>
      <c r="BI169" s="204" t="str">
        <f t="shared" si="29"/>
        <v/>
      </c>
      <c r="BJ169" s="204"/>
    </row>
    <row r="170" spans="10:62" x14ac:dyDescent="0.25">
      <c r="J170" s="84" t="str">
        <f t="shared" si="30"/>
        <v/>
      </c>
      <c r="L170" s="71" t="str">
        <f t="shared" si="27"/>
        <v/>
      </c>
      <c r="M170" s="54" t="str">
        <f t="shared" si="31"/>
        <v/>
      </c>
      <c r="N170" s="54" t="str">
        <f t="shared" si="32"/>
        <v/>
      </c>
      <c r="O170" s="51" t="str">
        <f t="shared" si="33"/>
        <v/>
      </c>
      <c r="AL170" s="51" t="str">
        <f t="shared" si="28"/>
        <v/>
      </c>
      <c r="AM170" s="51" t="str">
        <f t="shared" si="34"/>
        <v/>
      </c>
      <c r="BI170" s="204" t="str">
        <f t="shared" si="29"/>
        <v/>
      </c>
      <c r="BJ170" s="204"/>
    </row>
    <row r="171" spans="10:62" x14ac:dyDescent="0.25">
      <c r="J171" s="84" t="str">
        <f t="shared" si="30"/>
        <v/>
      </c>
      <c r="L171" s="71" t="str">
        <f t="shared" si="27"/>
        <v/>
      </c>
      <c r="M171" s="54" t="str">
        <f t="shared" si="31"/>
        <v/>
      </c>
      <c r="N171" s="54" t="str">
        <f t="shared" si="32"/>
        <v/>
      </c>
      <c r="O171" s="51" t="str">
        <f t="shared" si="33"/>
        <v/>
      </c>
      <c r="AL171" s="51" t="str">
        <f t="shared" si="28"/>
        <v/>
      </c>
      <c r="AM171" s="51" t="str">
        <f t="shared" si="34"/>
        <v/>
      </c>
      <c r="BI171" s="204" t="str">
        <f t="shared" si="29"/>
        <v/>
      </c>
      <c r="BJ171" s="204"/>
    </row>
    <row r="172" spans="10:62" x14ac:dyDescent="0.25">
      <c r="J172" s="84" t="str">
        <f t="shared" si="30"/>
        <v/>
      </c>
      <c r="L172" s="71" t="str">
        <f t="shared" si="27"/>
        <v/>
      </c>
      <c r="M172" s="54" t="str">
        <f t="shared" si="31"/>
        <v/>
      </c>
      <c r="N172" s="54" t="str">
        <f t="shared" si="32"/>
        <v/>
      </c>
      <c r="O172" s="51" t="str">
        <f t="shared" si="33"/>
        <v/>
      </c>
      <c r="AL172" s="51" t="str">
        <f t="shared" si="28"/>
        <v/>
      </c>
      <c r="AM172" s="51" t="str">
        <f t="shared" si="34"/>
        <v/>
      </c>
      <c r="BI172" s="204" t="str">
        <f t="shared" si="29"/>
        <v/>
      </c>
      <c r="BJ172" s="204"/>
    </row>
    <row r="173" spans="10:62" x14ac:dyDescent="0.25">
      <c r="J173" s="84" t="str">
        <f t="shared" si="30"/>
        <v/>
      </c>
      <c r="L173" s="71" t="str">
        <f t="shared" si="27"/>
        <v/>
      </c>
      <c r="M173" s="54" t="str">
        <f t="shared" si="31"/>
        <v/>
      </c>
      <c r="N173" s="54" t="str">
        <f t="shared" si="32"/>
        <v/>
      </c>
      <c r="O173" s="51" t="str">
        <f t="shared" si="33"/>
        <v/>
      </c>
      <c r="AL173" s="51" t="str">
        <f t="shared" si="28"/>
        <v/>
      </c>
      <c r="AM173" s="51" t="str">
        <f t="shared" si="34"/>
        <v/>
      </c>
      <c r="BI173" s="204" t="str">
        <f t="shared" si="29"/>
        <v/>
      </c>
      <c r="BJ173" s="204"/>
    </row>
    <row r="174" spans="10:62" x14ac:dyDescent="0.25">
      <c r="J174" s="84" t="str">
        <f t="shared" si="30"/>
        <v/>
      </c>
      <c r="L174" s="71" t="str">
        <f t="shared" si="27"/>
        <v/>
      </c>
      <c r="M174" s="54" t="str">
        <f t="shared" si="31"/>
        <v/>
      </c>
      <c r="N174" s="54" t="str">
        <f t="shared" si="32"/>
        <v/>
      </c>
      <c r="O174" s="51" t="str">
        <f t="shared" si="33"/>
        <v/>
      </c>
      <c r="AL174" s="51" t="str">
        <f t="shared" si="28"/>
        <v/>
      </c>
      <c r="AM174" s="51" t="str">
        <f t="shared" si="34"/>
        <v/>
      </c>
      <c r="BI174" s="204" t="str">
        <f t="shared" si="29"/>
        <v/>
      </c>
      <c r="BJ174" s="204"/>
    </row>
    <row r="175" spans="10:62" x14ac:dyDescent="0.25">
      <c r="J175" s="84" t="str">
        <f t="shared" si="30"/>
        <v/>
      </c>
      <c r="L175" s="71" t="str">
        <f t="shared" si="27"/>
        <v/>
      </c>
      <c r="M175" s="54" t="str">
        <f t="shared" si="31"/>
        <v/>
      </c>
      <c r="N175" s="54" t="str">
        <f t="shared" si="32"/>
        <v/>
      </c>
      <c r="O175" s="51" t="str">
        <f t="shared" si="33"/>
        <v/>
      </c>
      <c r="AL175" s="51" t="str">
        <f t="shared" si="28"/>
        <v/>
      </c>
      <c r="AM175" s="51" t="str">
        <f t="shared" si="34"/>
        <v/>
      </c>
      <c r="BI175" s="204" t="str">
        <f t="shared" si="29"/>
        <v/>
      </c>
      <c r="BJ175" s="204"/>
    </row>
    <row r="176" spans="10:62" x14ac:dyDescent="0.25">
      <c r="J176" s="84" t="str">
        <f t="shared" si="30"/>
        <v/>
      </c>
      <c r="L176" s="71" t="str">
        <f t="shared" si="27"/>
        <v/>
      </c>
      <c r="M176" s="54" t="str">
        <f t="shared" si="31"/>
        <v/>
      </c>
      <c r="N176" s="54" t="str">
        <f t="shared" si="32"/>
        <v/>
      </c>
      <c r="O176" s="51" t="str">
        <f t="shared" si="33"/>
        <v/>
      </c>
      <c r="AL176" s="51" t="str">
        <f t="shared" si="28"/>
        <v/>
      </c>
      <c r="AM176" s="51" t="str">
        <f t="shared" si="34"/>
        <v/>
      </c>
      <c r="BI176" s="204" t="str">
        <f t="shared" si="29"/>
        <v/>
      </c>
      <c r="BJ176" s="204"/>
    </row>
    <row r="177" spans="10:62" x14ac:dyDescent="0.25">
      <c r="J177" s="84" t="str">
        <f t="shared" si="30"/>
        <v/>
      </c>
      <c r="L177" s="71" t="str">
        <f t="shared" si="27"/>
        <v/>
      </c>
      <c r="M177" s="54" t="str">
        <f t="shared" si="31"/>
        <v/>
      </c>
      <c r="N177" s="54" t="str">
        <f t="shared" si="32"/>
        <v/>
      </c>
      <c r="O177" s="51" t="str">
        <f t="shared" si="33"/>
        <v/>
      </c>
      <c r="AL177" s="51" t="str">
        <f t="shared" si="28"/>
        <v/>
      </c>
      <c r="AM177" s="51" t="str">
        <f t="shared" si="34"/>
        <v/>
      </c>
      <c r="BI177" s="204" t="str">
        <f t="shared" si="29"/>
        <v/>
      </c>
      <c r="BJ177" s="204"/>
    </row>
    <row r="178" spans="10:62" x14ac:dyDescent="0.25">
      <c r="J178" s="84" t="str">
        <f t="shared" si="30"/>
        <v/>
      </c>
      <c r="L178" s="71" t="str">
        <f t="shared" si="27"/>
        <v/>
      </c>
      <c r="M178" s="54" t="str">
        <f t="shared" si="31"/>
        <v/>
      </c>
      <c r="N178" s="54" t="str">
        <f t="shared" si="32"/>
        <v/>
      </c>
      <c r="O178" s="51" t="str">
        <f t="shared" si="33"/>
        <v/>
      </c>
      <c r="AL178" s="51" t="str">
        <f t="shared" si="28"/>
        <v/>
      </c>
      <c r="AM178" s="51" t="str">
        <f t="shared" si="34"/>
        <v/>
      </c>
      <c r="BI178" s="204" t="str">
        <f t="shared" si="29"/>
        <v/>
      </c>
      <c r="BJ178" s="204"/>
    </row>
    <row r="179" spans="10:62" x14ac:dyDescent="0.25">
      <c r="J179" s="84" t="str">
        <f t="shared" si="30"/>
        <v/>
      </c>
      <c r="L179" s="71" t="str">
        <f t="shared" si="27"/>
        <v/>
      </c>
      <c r="M179" s="54" t="str">
        <f t="shared" si="31"/>
        <v/>
      </c>
      <c r="N179" s="54" t="str">
        <f t="shared" si="32"/>
        <v/>
      </c>
      <c r="O179" s="51" t="str">
        <f t="shared" si="33"/>
        <v/>
      </c>
      <c r="AL179" s="51" t="str">
        <f t="shared" si="28"/>
        <v/>
      </c>
      <c r="AM179" s="51" t="str">
        <f t="shared" si="34"/>
        <v/>
      </c>
      <c r="BI179" s="204" t="str">
        <f t="shared" si="29"/>
        <v/>
      </c>
      <c r="BJ179" s="204"/>
    </row>
    <row r="180" spans="10:62" x14ac:dyDescent="0.25">
      <c r="J180" s="84" t="str">
        <f t="shared" si="30"/>
        <v/>
      </c>
      <c r="L180" s="71" t="str">
        <f t="shared" si="27"/>
        <v/>
      </c>
      <c r="M180" s="54" t="str">
        <f t="shared" si="31"/>
        <v/>
      </c>
      <c r="N180" s="54" t="str">
        <f t="shared" si="32"/>
        <v/>
      </c>
      <c r="O180" s="51" t="str">
        <f t="shared" si="33"/>
        <v/>
      </c>
      <c r="AL180" s="51" t="str">
        <f t="shared" si="28"/>
        <v/>
      </c>
      <c r="AM180" s="51" t="str">
        <f t="shared" si="34"/>
        <v/>
      </c>
      <c r="BI180" s="204" t="str">
        <f t="shared" si="29"/>
        <v/>
      </c>
      <c r="BJ180" s="204"/>
    </row>
    <row r="181" spans="10:62" x14ac:dyDescent="0.25">
      <c r="J181" s="84" t="str">
        <f t="shared" si="30"/>
        <v/>
      </c>
      <c r="L181" s="71" t="str">
        <f t="shared" si="27"/>
        <v/>
      </c>
      <c r="M181" s="54" t="str">
        <f t="shared" si="31"/>
        <v/>
      </c>
      <c r="N181" s="54" t="str">
        <f t="shared" si="32"/>
        <v/>
      </c>
      <c r="O181" s="51" t="str">
        <f t="shared" si="33"/>
        <v/>
      </c>
      <c r="AL181" s="51" t="str">
        <f t="shared" si="28"/>
        <v/>
      </c>
      <c r="AM181" s="51" t="str">
        <f t="shared" si="34"/>
        <v/>
      </c>
      <c r="BI181" s="204" t="str">
        <f t="shared" si="29"/>
        <v/>
      </c>
      <c r="BJ181" s="204"/>
    </row>
    <row r="182" spans="10:62" x14ac:dyDescent="0.25">
      <c r="J182" s="84" t="str">
        <f t="shared" si="30"/>
        <v/>
      </c>
      <c r="L182" s="71" t="str">
        <f t="shared" si="27"/>
        <v/>
      </c>
      <c r="M182" s="54" t="str">
        <f t="shared" si="31"/>
        <v/>
      </c>
      <c r="N182" s="54" t="str">
        <f t="shared" si="32"/>
        <v/>
      </c>
      <c r="O182" s="51" t="str">
        <f t="shared" si="33"/>
        <v/>
      </c>
      <c r="AL182" s="51" t="str">
        <f t="shared" si="28"/>
        <v/>
      </c>
      <c r="AM182" s="51" t="str">
        <f t="shared" si="34"/>
        <v/>
      </c>
      <c r="BI182" s="204" t="str">
        <f t="shared" si="29"/>
        <v/>
      </c>
      <c r="BJ182" s="204"/>
    </row>
    <row r="183" spans="10:62" x14ac:dyDescent="0.25">
      <c r="J183" s="84" t="str">
        <f t="shared" si="30"/>
        <v/>
      </c>
      <c r="L183" s="71" t="str">
        <f t="shared" si="27"/>
        <v/>
      </c>
      <c r="M183" s="54" t="str">
        <f t="shared" si="31"/>
        <v/>
      </c>
      <c r="N183" s="54" t="str">
        <f t="shared" si="32"/>
        <v/>
      </c>
      <c r="O183" s="51" t="str">
        <f t="shared" si="33"/>
        <v/>
      </c>
      <c r="AL183" s="51" t="str">
        <f t="shared" si="28"/>
        <v/>
      </c>
      <c r="AM183" s="51" t="str">
        <f t="shared" si="34"/>
        <v/>
      </c>
      <c r="BI183" s="204" t="str">
        <f t="shared" si="29"/>
        <v/>
      </c>
      <c r="BJ183" s="204"/>
    </row>
    <row r="184" spans="10:62" x14ac:dyDescent="0.25">
      <c r="J184" s="84" t="str">
        <f t="shared" si="30"/>
        <v/>
      </c>
      <c r="L184" s="71" t="str">
        <f t="shared" si="27"/>
        <v/>
      </c>
      <c r="M184" s="54" t="str">
        <f t="shared" si="31"/>
        <v/>
      </c>
      <c r="N184" s="54" t="str">
        <f t="shared" si="32"/>
        <v/>
      </c>
      <c r="O184" s="51" t="str">
        <f t="shared" si="33"/>
        <v/>
      </c>
      <c r="AL184" s="51" t="str">
        <f t="shared" si="28"/>
        <v/>
      </c>
      <c r="AM184" s="51" t="str">
        <f t="shared" si="34"/>
        <v/>
      </c>
      <c r="BI184" s="204" t="str">
        <f t="shared" si="29"/>
        <v/>
      </c>
      <c r="BJ184" s="204"/>
    </row>
    <row r="185" spans="10:62" x14ac:dyDescent="0.25">
      <c r="J185" s="84" t="str">
        <f t="shared" si="30"/>
        <v/>
      </c>
      <c r="L185" s="71" t="str">
        <f t="shared" si="27"/>
        <v/>
      </c>
      <c r="M185" s="54" t="str">
        <f t="shared" si="31"/>
        <v/>
      </c>
      <c r="N185" s="54" t="str">
        <f t="shared" si="32"/>
        <v/>
      </c>
      <c r="O185" s="51" t="str">
        <f t="shared" si="33"/>
        <v/>
      </c>
      <c r="AL185" s="51" t="str">
        <f t="shared" si="28"/>
        <v/>
      </c>
      <c r="AM185" s="51" t="str">
        <f t="shared" si="34"/>
        <v/>
      </c>
      <c r="BI185" s="204" t="str">
        <f t="shared" si="29"/>
        <v/>
      </c>
      <c r="BJ185" s="204"/>
    </row>
    <row r="186" spans="10:62" x14ac:dyDescent="0.25">
      <c r="J186" s="84" t="str">
        <f t="shared" si="30"/>
        <v/>
      </c>
      <c r="L186" s="71" t="str">
        <f t="shared" si="27"/>
        <v/>
      </c>
      <c r="M186" s="54" t="str">
        <f t="shared" si="31"/>
        <v/>
      </c>
      <c r="N186" s="54" t="str">
        <f t="shared" si="32"/>
        <v/>
      </c>
      <c r="O186" s="51" t="str">
        <f t="shared" si="33"/>
        <v/>
      </c>
      <c r="AL186" s="51" t="str">
        <f t="shared" si="28"/>
        <v/>
      </c>
      <c r="AM186" s="51" t="str">
        <f t="shared" si="34"/>
        <v/>
      </c>
      <c r="BI186" s="204" t="str">
        <f t="shared" si="29"/>
        <v/>
      </c>
      <c r="BJ186" s="204"/>
    </row>
    <row r="187" spans="10:62" x14ac:dyDescent="0.25">
      <c r="J187" s="84" t="str">
        <f t="shared" si="30"/>
        <v/>
      </c>
      <c r="L187" s="71" t="str">
        <f t="shared" si="27"/>
        <v/>
      </c>
      <c r="M187" s="54" t="str">
        <f t="shared" si="31"/>
        <v/>
      </c>
      <c r="N187" s="54" t="str">
        <f t="shared" si="32"/>
        <v/>
      </c>
      <c r="O187" s="51" t="str">
        <f t="shared" si="33"/>
        <v/>
      </c>
      <c r="AL187" s="51" t="str">
        <f t="shared" si="28"/>
        <v/>
      </c>
      <c r="AM187" s="51" t="str">
        <f t="shared" si="34"/>
        <v/>
      </c>
      <c r="BI187" s="204" t="str">
        <f t="shared" si="29"/>
        <v/>
      </c>
      <c r="BJ187" s="204"/>
    </row>
    <row r="188" spans="10:62" x14ac:dyDescent="0.25">
      <c r="J188" s="84" t="str">
        <f t="shared" si="30"/>
        <v/>
      </c>
      <c r="L188" s="71" t="str">
        <f t="shared" si="27"/>
        <v/>
      </c>
      <c r="M188" s="54" t="str">
        <f t="shared" si="31"/>
        <v/>
      </c>
      <c r="N188" s="54" t="str">
        <f t="shared" si="32"/>
        <v/>
      </c>
      <c r="O188" s="51" t="str">
        <f t="shared" si="33"/>
        <v/>
      </c>
      <c r="AL188" s="51" t="str">
        <f t="shared" si="28"/>
        <v/>
      </c>
      <c r="AM188" s="51" t="str">
        <f t="shared" si="34"/>
        <v/>
      </c>
      <c r="BI188" s="204" t="str">
        <f t="shared" si="29"/>
        <v/>
      </c>
      <c r="BJ188" s="204"/>
    </row>
    <row r="189" spans="10:62" x14ac:dyDescent="0.25">
      <c r="J189" s="84" t="str">
        <f t="shared" si="30"/>
        <v/>
      </c>
      <c r="L189" s="71" t="str">
        <f t="shared" si="27"/>
        <v/>
      </c>
      <c r="M189" s="54" t="str">
        <f t="shared" si="31"/>
        <v/>
      </c>
      <c r="N189" s="54" t="str">
        <f t="shared" si="32"/>
        <v/>
      </c>
      <c r="O189" s="51" t="str">
        <f t="shared" si="33"/>
        <v/>
      </c>
      <c r="AL189" s="51" t="str">
        <f t="shared" si="28"/>
        <v/>
      </c>
      <c r="AM189" s="51" t="str">
        <f t="shared" si="34"/>
        <v/>
      </c>
      <c r="BI189" s="204" t="str">
        <f t="shared" si="29"/>
        <v/>
      </c>
      <c r="BJ189" s="204"/>
    </row>
    <row r="190" spans="10:62" x14ac:dyDescent="0.25">
      <c r="J190" s="84" t="str">
        <f t="shared" si="30"/>
        <v/>
      </c>
      <c r="L190" s="71" t="str">
        <f t="shared" si="27"/>
        <v/>
      </c>
      <c r="M190" s="54" t="str">
        <f t="shared" si="31"/>
        <v/>
      </c>
      <c r="N190" s="54" t="str">
        <f t="shared" si="32"/>
        <v/>
      </c>
      <c r="O190" s="51" t="str">
        <f t="shared" si="33"/>
        <v/>
      </c>
      <c r="AL190" s="51" t="str">
        <f t="shared" si="28"/>
        <v/>
      </c>
      <c r="AM190" s="51" t="str">
        <f t="shared" si="34"/>
        <v/>
      </c>
      <c r="BI190" s="204" t="str">
        <f t="shared" si="29"/>
        <v/>
      </c>
      <c r="BJ190" s="204"/>
    </row>
    <row r="191" spans="10:62" x14ac:dyDescent="0.25">
      <c r="J191" s="84" t="str">
        <f t="shared" si="30"/>
        <v/>
      </c>
      <c r="L191" s="71" t="str">
        <f t="shared" si="27"/>
        <v/>
      </c>
      <c r="M191" s="54" t="str">
        <f t="shared" si="31"/>
        <v/>
      </c>
      <c r="N191" s="54" t="str">
        <f t="shared" si="32"/>
        <v/>
      </c>
      <c r="O191" s="51" t="str">
        <f t="shared" si="33"/>
        <v/>
      </c>
      <c r="AL191" s="51" t="str">
        <f t="shared" si="28"/>
        <v/>
      </c>
      <c r="AM191" s="51" t="str">
        <f t="shared" si="34"/>
        <v/>
      </c>
      <c r="BI191" s="204" t="str">
        <f t="shared" si="29"/>
        <v/>
      </c>
      <c r="BJ191" s="204"/>
    </row>
    <row r="192" spans="10:62" x14ac:dyDescent="0.25">
      <c r="J192" s="84" t="str">
        <f t="shared" si="30"/>
        <v/>
      </c>
      <c r="L192" s="71" t="str">
        <f t="shared" si="27"/>
        <v/>
      </c>
      <c r="M192" s="54" t="str">
        <f t="shared" si="31"/>
        <v/>
      </c>
      <c r="N192" s="54" t="str">
        <f t="shared" si="32"/>
        <v/>
      </c>
      <c r="O192" s="51" t="str">
        <f t="shared" si="33"/>
        <v/>
      </c>
      <c r="AL192" s="51" t="str">
        <f t="shared" si="28"/>
        <v/>
      </c>
      <c r="AM192" s="51" t="str">
        <f t="shared" si="34"/>
        <v/>
      </c>
      <c r="BI192" s="204" t="str">
        <f t="shared" si="29"/>
        <v/>
      </c>
      <c r="BJ192" s="204"/>
    </row>
    <row r="193" spans="10:62" x14ac:dyDescent="0.25">
      <c r="J193" s="84" t="str">
        <f t="shared" si="30"/>
        <v/>
      </c>
      <c r="L193" s="71" t="str">
        <f t="shared" si="27"/>
        <v/>
      </c>
      <c r="M193" s="54" t="str">
        <f t="shared" si="31"/>
        <v/>
      </c>
      <c r="N193" s="54" t="str">
        <f t="shared" si="32"/>
        <v/>
      </c>
      <c r="O193" s="51" t="str">
        <f t="shared" si="33"/>
        <v/>
      </c>
      <c r="AL193" s="51" t="str">
        <f t="shared" si="28"/>
        <v/>
      </c>
      <c r="AM193" s="51" t="str">
        <f t="shared" si="34"/>
        <v/>
      </c>
      <c r="BI193" s="204" t="str">
        <f t="shared" si="29"/>
        <v/>
      </c>
      <c r="BJ193" s="204"/>
    </row>
    <row r="194" spans="10:62" x14ac:dyDescent="0.25">
      <c r="J194" s="84" t="str">
        <f t="shared" si="30"/>
        <v/>
      </c>
      <c r="L194" s="71" t="str">
        <f t="shared" si="27"/>
        <v/>
      </c>
      <c r="M194" s="54" t="str">
        <f t="shared" si="31"/>
        <v/>
      </c>
      <c r="N194" s="54" t="str">
        <f t="shared" si="32"/>
        <v/>
      </c>
      <c r="O194" s="51" t="str">
        <f t="shared" si="33"/>
        <v/>
      </c>
      <c r="AL194" s="51" t="str">
        <f t="shared" si="28"/>
        <v/>
      </c>
      <c r="AM194" s="51" t="str">
        <f t="shared" si="34"/>
        <v/>
      </c>
      <c r="BI194" s="204" t="str">
        <f t="shared" si="29"/>
        <v/>
      </c>
      <c r="BJ194" s="204"/>
    </row>
    <row r="195" spans="10:62" x14ac:dyDescent="0.25">
      <c r="J195" s="84" t="str">
        <f t="shared" si="30"/>
        <v/>
      </c>
      <c r="L195" s="71" t="str">
        <f t="shared" si="27"/>
        <v/>
      </c>
      <c r="M195" s="54" t="str">
        <f t="shared" si="31"/>
        <v/>
      </c>
      <c r="N195" s="54" t="str">
        <f t="shared" si="32"/>
        <v/>
      </c>
      <c r="O195" s="51" t="str">
        <f t="shared" si="33"/>
        <v/>
      </c>
      <c r="AL195" s="51" t="str">
        <f t="shared" si="28"/>
        <v/>
      </c>
      <c r="AM195" s="51" t="str">
        <f t="shared" si="34"/>
        <v/>
      </c>
      <c r="BI195" s="204" t="str">
        <f t="shared" si="29"/>
        <v/>
      </c>
      <c r="BJ195" s="204"/>
    </row>
    <row r="196" spans="10:62" x14ac:dyDescent="0.25">
      <c r="J196" s="84" t="str">
        <f t="shared" si="30"/>
        <v/>
      </c>
      <c r="L196" s="71" t="str">
        <f t="shared" si="27"/>
        <v/>
      </c>
      <c r="M196" s="54" t="str">
        <f t="shared" si="31"/>
        <v/>
      </c>
      <c r="N196" s="54" t="str">
        <f t="shared" si="32"/>
        <v/>
      </c>
      <c r="O196" s="51" t="str">
        <f t="shared" si="33"/>
        <v/>
      </c>
      <c r="AL196" s="51" t="str">
        <f t="shared" si="28"/>
        <v/>
      </c>
      <c r="AM196" s="51" t="str">
        <f t="shared" si="34"/>
        <v/>
      </c>
      <c r="BI196" s="204" t="str">
        <f t="shared" si="29"/>
        <v/>
      </c>
      <c r="BJ196" s="204"/>
    </row>
    <row r="197" spans="10:62" x14ac:dyDescent="0.25">
      <c r="J197" s="84" t="str">
        <f t="shared" si="30"/>
        <v/>
      </c>
      <c r="L197" s="71" t="str">
        <f t="shared" si="27"/>
        <v/>
      </c>
      <c r="M197" s="54" t="str">
        <f t="shared" si="31"/>
        <v/>
      </c>
      <c r="N197" s="54" t="str">
        <f t="shared" si="32"/>
        <v/>
      </c>
      <c r="O197" s="51" t="str">
        <f t="shared" si="33"/>
        <v/>
      </c>
      <c r="AL197" s="51" t="str">
        <f t="shared" si="28"/>
        <v/>
      </c>
      <c r="AM197" s="51" t="str">
        <f t="shared" si="34"/>
        <v/>
      </c>
      <c r="BI197" s="204" t="str">
        <f t="shared" si="29"/>
        <v/>
      </c>
      <c r="BJ197" s="204"/>
    </row>
    <row r="198" spans="10:62" x14ac:dyDescent="0.25">
      <c r="J198" s="84" t="str">
        <f t="shared" si="30"/>
        <v/>
      </c>
      <c r="L198" s="71" t="str">
        <f t="shared" si="27"/>
        <v/>
      </c>
      <c r="M198" s="54" t="str">
        <f t="shared" si="31"/>
        <v/>
      </c>
      <c r="N198" s="54" t="str">
        <f t="shared" si="32"/>
        <v/>
      </c>
      <c r="O198" s="51" t="str">
        <f t="shared" si="33"/>
        <v/>
      </c>
      <c r="AL198" s="51" t="str">
        <f t="shared" si="28"/>
        <v/>
      </c>
      <c r="AM198" s="51" t="str">
        <f t="shared" si="34"/>
        <v/>
      </c>
      <c r="BI198" s="204" t="str">
        <f t="shared" si="29"/>
        <v/>
      </c>
      <c r="BJ198" s="204"/>
    </row>
    <row r="199" spans="10:62" x14ac:dyDescent="0.25">
      <c r="J199" s="84" t="str">
        <f t="shared" si="30"/>
        <v/>
      </c>
      <c r="L199" s="71" t="str">
        <f t="shared" si="27"/>
        <v/>
      </c>
      <c r="M199" s="54" t="str">
        <f t="shared" si="31"/>
        <v/>
      </c>
      <c r="N199" s="54" t="str">
        <f t="shared" si="32"/>
        <v/>
      </c>
      <c r="O199" s="51" t="str">
        <f t="shared" si="33"/>
        <v/>
      </c>
      <c r="AL199" s="51" t="str">
        <f t="shared" si="28"/>
        <v/>
      </c>
      <c r="AM199" s="51" t="str">
        <f t="shared" si="34"/>
        <v/>
      </c>
      <c r="BI199" s="204" t="str">
        <f t="shared" si="29"/>
        <v/>
      </c>
      <c r="BJ199" s="204"/>
    </row>
    <row r="200" spans="10:62" x14ac:dyDescent="0.25">
      <c r="J200" s="84" t="str">
        <f t="shared" si="30"/>
        <v/>
      </c>
      <c r="L200" s="71" t="str">
        <f t="shared" si="27"/>
        <v/>
      </c>
      <c r="M200" s="54" t="str">
        <f t="shared" si="31"/>
        <v/>
      </c>
      <c r="N200" s="54" t="str">
        <f t="shared" si="32"/>
        <v/>
      </c>
      <c r="O200" s="51" t="str">
        <f t="shared" si="33"/>
        <v/>
      </c>
      <c r="AL200" s="51" t="str">
        <f t="shared" si="28"/>
        <v/>
      </c>
      <c r="AM200" s="51" t="str">
        <f t="shared" si="34"/>
        <v/>
      </c>
      <c r="BI200" s="204" t="str">
        <f t="shared" si="29"/>
        <v/>
      </c>
      <c r="BJ200" s="204"/>
    </row>
    <row r="201" spans="10:62" x14ac:dyDescent="0.25">
      <c r="J201" s="84" t="str">
        <f t="shared" si="30"/>
        <v/>
      </c>
      <c r="L201" s="71" t="str">
        <f t="shared" ref="L201:L264" si="35">IF(AND(AT201="",BA201="",BH201="",BI201=""),"",MAX(AT201,BA201,BH201,BI201))</f>
        <v/>
      </c>
      <c r="M201" s="54" t="str">
        <f t="shared" si="31"/>
        <v/>
      </c>
      <c r="N201" s="54" t="str">
        <f t="shared" si="32"/>
        <v/>
      </c>
      <c r="O201" s="51" t="str">
        <f t="shared" si="33"/>
        <v/>
      </c>
      <c r="AL201" s="51" t="str">
        <f t="shared" ref="AL201:AL264" si="36">IF(OR(AK201="",$AO$7=""),"",(AK201-($AO$7+273)))</f>
        <v/>
      </c>
      <c r="AM201" s="51" t="str">
        <f t="shared" si="34"/>
        <v/>
      </c>
      <c r="BI201" s="204" t="str">
        <f t="shared" ref="BI201:BI264" si="37">IF(F201="","",IF($BJ$9="Sim",10,""))</f>
        <v/>
      </c>
      <c r="BJ201" s="204"/>
    </row>
    <row r="202" spans="10:62" x14ac:dyDescent="0.25">
      <c r="J202" s="84" t="str">
        <f t="shared" ref="J202:J265" si="38">IF(OR(F202="",H202=""),"",F202-H202)</f>
        <v/>
      </c>
      <c r="L202" s="71" t="str">
        <f t="shared" si="35"/>
        <v/>
      </c>
      <c r="M202" s="54" t="str">
        <f t="shared" ref="M202:M265" si="39">IF(OR(H202="",K202=""),"",(H202+3-((2*K202)/(5*H202))))</f>
        <v/>
      </c>
      <c r="N202" s="54" t="str">
        <f t="shared" ref="N202:N265" si="40">IF(AND(L202="",M202=""),"",MAX(L202,M202))</f>
        <v/>
      </c>
      <c r="O202" s="51" t="str">
        <f t="shared" ref="O202:O265" si="41">IF(OR(F202="",N202=""),"",(IF(N202&lt;F202,"OK","Subir")))</f>
        <v/>
      </c>
      <c r="AL202" s="51" t="str">
        <f t="shared" si="36"/>
        <v/>
      </c>
      <c r="AM202" s="51" t="str">
        <f t="shared" ref="AM202:AM265" si="42">IF(AL202="","",IF(AL202&lt;50,50,AL202))</f>
        <v/>
      </c>
      <c r="BI202" s="204" t="str">
        <f t="shared" si="37"/>
        <v/>
      </c>
      <c r="BJ202" s="204"/>
    </row>
    <row r="203" spans="10:62" x14ac:dyDescent="0.25">
      <c r="J203" s="84" t="str">
        <f t="shared" si="38"/>
        <v/>
      </c>
      <c r="L203" s="71" t="str">
        <f t="shared" si="35"/>
        <v/>
      </c>
      <c r="M203" s="54" t="str">
        <f t="shared" si="39"/>
        <v/>
      </c>
      <c r="N203" s="54" t="str">
        <f t="shared" si="40"/>
        <v/>
      </c>
      <c r="O203" s="51" t="str">
        <f t="shared" si="41"/>
        <v/>
      </c>
      <c r="AL203" s="51" t="str">
        <f t="shared" si="36"/>
        <v/>
      </c>
      <c r="AM203" s="51" t="str">
        <f t="shared" si="42"/>
        <v/>
      </c>
      <c r="BI203" s="204" t="str">
        <f t="shared" si="37"/>
        <v/>
      </c>
      <c r="BJ203" s="204"/>
    </row>
    <row r="204" spans="10:62" x14ac:dyDescent="0.25">
      <c r="J204" s="84" t="str">
        <f t="shared" si="38"/>
        <v/>
      </c>
      <c r="L204" s="71" t="str">
        <f t="shared" si="35"/>
        <v/>
      </c>
      <c r="M204" s="54" t="str">
        <f t="shared" si="39"/>
        <v/>
      </c>
      <c r="N204" s="54" t="str">
        <f t="shared" si="40"/>
        <v/>
      </c>
      <c r="O204" s="51" t="str">
        <f t="shared" si="41"/>
        <v/>
      </c>
      <c r="AL204" s="51" t="str">
        <f t="shared" si="36"/>
        <v/>
      </c>
      <c r="AM204" s="51" t="str">
        <f t="shared" si="42"/>
        <v/>
      </c>
      <c r="BI204" s="204" t="str">
        <f t="shared" si="37"/>
        <v/>
      </c>
      <c r="BJ204" s="204"/>
    </row>
    <row r="205" spans="10:62" x14ac:dyDescent="0.25">
      <c r="J205" s="84" t="str">
        <f t="shared" si="38"/>
        <v/>
      </c>
      <c r="L205" s="71" t="str">
        <f t="shared" si="35"/>
        <v/>
      </c>
      <c r="M205" s="54" t="str">
        <f t="shared" si="39"/>
        <v/>
      </c>
      <c r="N205" s="54" t="str">
        <f t="shared" si="40"/>
        <v/>
      </c>
      <c r="O205" s="51" t="str">
        <f t="shared" si="41"/>
        <v/>
      </c>
      <c r="AL205" s="51" t="str">
        <f t="shared" si="36"/>
        <v/>
      </c>
      <c r="AM205" s="51" t="str">
        <f t="shared" si="42"/>
        <v/>
      </c>
      <c r="BI205" s="204" t="str">
        <f t="shared" si="37"/>
        <v/>
      </c>
      <c r="BJ205" s="204"/>
    </row>
    <row r="206" spans="10:62" x14ac:dyDescent="0.25">
      <c r="J206" s="84" t="str">
        <f t="shared" si="38"/>
        <v/>
      </c>
      <c r="L206" s="71" t="str">
        <f t="shared" si="35"/>
        <v/>
      </c>
      <c r="M206" s="54" t="str">
        <f t="shared" si="39"/>
        <v/>
      </c>
      <c r="N206" s="54" t="str">
        <f t="shared" si="40"/>
        <v/>
      </c>
      <c r="O206" s="51" t="str">
        <f t="shared" si="41"/>
        <v/>
      </c>
      <c r="AL206" s="51" t="str">
        <f t="shared" si="36"/>
        <v/>
      </c>
      <c r="AM206" s="51" t="str">
        <f t="shared" si="42"/>
        <v/>
      </c>
      <c r="BI206" s="204" t="str">
        <f t="shared" si="37"/>
        <v/>
      </c>
      <c r="BJ206" s="204"/>
    </row>
    <row r="207" spans="10:62" x14ac:dyDescent="0.25">
      <c r="J207" s="84" t="str">
        <f t="shared" si="38"/>
        <v/>
      </c>
      <c r="L207" s="71" t="str">
        <f t="shared" si="35"/>
        <v/>
      </c>
      <c r="M207" s="54" t="str">
        <f t="shared" si="39"/>
        <v/>
      </c>
      <c r="N207" s="54" t="str">
        <f t="shared" si="40"/>
        <v/>
      </c>
      <c r="O207" s="51" t="str">
        <f t="shared" si="41"/>
        <v/>
      </c>
      <c r="AL207" s="51" t="str">
        <f t="shared" si="36"/>
        <v/>
      </c>
      <c r="AM207" s="51" t="str">
        <f t="shared" si="42"/>
        <v/>
      </c>
      <c r="BI207" s="204" t="str">
        <f t="shared" si="37"/>
        <v/>
      </c>
      <c r="BJ207" s="204"/>
    </row>
    <row r="208" spans="10:62" x14ac:dyDescent="0.25">
      <c r="J208" s="84" t="str">
        <f t="shared" si="38"/>
        <v/>
      </c>
      <c r="L208" s="71" t="str">
        <f t="shared" si="35"/>
        <v/>
      </c>
      <c r="M208" s="54" t="str">
        <f t="shared" si="39"/>
        <v/>
      </c>
      <c r="N208" s="54" t="str">
        <f t="shared" si="40"/>
        <v/>
      </c>
      <c r="O208" s="51" t="str">
        <f t="shared" si="41"/>
        <v/>
      </c>
      <c r="AL208" s="51" t="str">
        <f t="shared" si="36"/>
        <v/>
      </c>
      <c r="AM208" s="51" t="str">
        <f t="shared" si="42"/>
        <v/>
      </c>
      <c r="BI208" s="204" t="str">
        <f t="shared" si="37"/>
        <v/>
      </c>
      <c r="BJ208" s="204"/>
    </row>
    <row r="209" spans="10:62" x14ac:dyDescent="0.25">
      <c r="J209" s="84" t="str">
        <f t="shared" si="38"/>
        <v/>
      </c>
      <c r="L209" s="71" t="str">
        <f t="shared" si="35"/>
        <v/>
      </c>
      <c r="M209" s="54" t="str">
        <f t="shared" si="39"/>
        <v/>
      </c>
      <c r="N209" s="54" t="str">
        <f t="shared" si="40"/>
        <v/>
      </c>
      <c r="O209" s="51" t="str">
        <f t="shared" si="41"/>
        <v/>
      </c>
      <c r="AL209" s="51" t="str">
        <f t="shared" si="36"/>
        <v/>
      </c>
      <c r="AM209" s="51" t="str">
        <f t="shared" si="42"/>
        <v/>
      </c>
      <c r="BI209" s="204" t="str">
        <f t="shared" si="37"/>
        <v/>
      </c>
      <c r="BJ209" s="204"/>
    </row>
    <row r="210" spans="10:62" x14ac:dyDescent="0.25">
      <c r="J210" s="84" t="str">
        <f t="shared" si="38"/>
        <v/>
      </c>
      <c r="L210" s="71" t="str">
        <f t="shared" si="35"/>
        <v/>
      </c>
      <c r="M210" s="54" t="str">
        <f t="shared" si="39"/>
        <v/>
      </c>
      <c r="N210" s="54" t="str">
        <f t="shared" si="40"/>
        <v/>
      </c>
      <c r="O210" s="51" t="str">
        <f t="shared" si="41"/>
        <v/>
      </c>
      <c r="AL210" s="51" t="str">
        <f t="shared" si="36"/>
        <v/>
      </c>
      <c r="AM210" s="51" t="str">
        <f t="shared" si="42"/>
        <v/>
      </c>
      <c r="BI210" s="204" t="str">
        <f t="shared" si="37"/>
        <v/>
      </c>
      <c r="BJ210" s="204"/>
    </row>
    <row r="211" spans="10:62" x14ac:dyDescent="0.25">
      <c r="J211" s="84" t="str">
        <f t="shared" si="38"/>
        <v/>
      </c>
      <c r="L211" s="71" t="str">
        <f t="shared" si="35"/>
        <v/>
      </c>
      <c r="M211" s="54" t="str">
        <f t="shared" si="39"/>
        <v/>
      </c>
      <c r="N211" s="54" t="str">
        <f t="shared" si="40"/>
        <v/>
      </c>
      <c r="O211" s="51" t="str">
        <f t="shared" si="41"/>
        <v/>
      </c>
      <c r="AL211" s="51" t="str">
        <f t="shared" si="36"/>
        <v/>
      </c>
      <c r="AM211" s="51" t="str">
        <f t="shared" si="42"/>
        <v/>
      </c>
      <c r="BI211" s="204" t="str">
        <f t="shared" si="37"/>
        <v/>
      </c>
      <c r="BJ211" s="204"/>
    </row>
    <row r="212" spans="10:62" x14ac:dyDescent="0.25">
      <c r="J212" s="84" t="str">
        <f t="shared" si="38"/>
        <v/>
      </c>
      <c r="L212" s="71" t="str">
        <f t="shared" si="35"/>
        <v/>
      </c>
      <c r="M212" s="54" t="str">
        <f t="shared" si="39"/>
        <v/>
      </c>
      <c r="N212" s="54" t="str">
        <f t="shared" si="40"/>
        <v/>
      </c>
      <c r="O212" s="51" t="str">
        <f t="shared" si="41"/>
        <v/>
      </c>
      <c r="AL212" s="51" t="str">
        <f t="shared" si="36"/>
        <v/>
      </c>
      <c r="AM212" s="51" t="str">
        <f t="shared" si="42"/>
        <v/>
      </c>
      <c r="BI212" s="204" t="str">
        <f t="shared" si="37"/>
        <v/>
      </c>
      <c r="BJ212" s="204"/>
    </row>
    <row r="213" spans="10:62" x14ac:dyDescent="0.25">
      <c r="J213" s="84" t="str">
        <f t="shared" si="38"/>
        <v/>
      </c>
      <c r="L213" s="71" t="str">
        <f t="shared" si="35"/>
        <v/>
      </c>
      <c r="M213" s="54" t="str">
        <f t="shared" si="39"/>
        <v/>
      </c>
      <c r="N213" s="54" t="str">
        <f t="shared" si="40"/>
        <v/>
      </c>
      <c r="O213" s="51" t="str">
        <f t="shared" si="41"/>
        <v/>
      </c>
      <c r="AL213" s="51" t="str">
        <f t="shared" si="36"/>
        <v/>
      </c>
      <c r="AM213" s="51" t="str">
        <f t="shared" si="42"/>
        <v/>
      </c>
      <c r="BI213" s="204" t="str">
        <f t="shared" si="37"/>
        <v/>
      </c>
      <c r="BJ213" s="204"/>
    </row>
    <row r="214" spans="10:62" x14ac:dyDescent="0.25">
      <c r="J214" s="84" t="str">
        <f t="shared" si="38"/>
        <v/>
      </c>
      <c r="L214" s="71" t="str">
        <f t="shared" si="35"/>
        <v/>
      </c>
      <c r="M214" s="54" t="str">
        <f t="shared" si="39"/>
        <v/>
      </c>
      <c r="N214" s="54" t="str">
        <f t="shared" si="40"/>
        <v/>
      </c>
      <c r="O214" s="51" t="str">
        <f t="shared" si="41"/>
        <v/>
      </c>
      <c r="AL214" s="51" t="str">
        <f t="shared" si="36"/>
        <v/>
      </c>
      <c r="AM214" s="51" t="str">
        <f t="shared" si="42"/>
        <v/>
      </c>
      <c r="BI214" s="204" t="str">
        <f t="shared" si="37"/>
        <v/>
      </c>
      <c r="BJ214" s="204"/>
    </row>
    <row r="215" spans="10:62" x14ac:dyDescent="0.25">
      <c r="J215" s="84" t="str">
        <f t="shared" si="38"/>
        <v/>
      </c>
      <c r="L215" s="71" t="str">
        <f t="shared" si="35"/>
        <v/>
      </c>
      <c r="M215" s="54" t="str">
        <f t="shared" si="39"/>
        <v/>
      </c>
      <c r="N215" s="54" t="str">
        <f t="shared" si="40"/>
        <v/>
      </c>
      <c r="O215" s="51" t="str">
        <f t="shared" si="41"/>
        <v/>
      </c>
      <c r="AL215" s="51" t="str">
        <f t="shared" si="36"/>
        <v/>
      </c>
      <c r="AM215" s="51" t="str">
        <f t="shared" si="42"/>
        <v/>
      </c>
      <c r="BI215" s="204" t="str">
        <f t="shared" si="37"/>
        <v/>
      </c>
      <c r="BJ215" s="204"/>
    </row>
    <row r="216" spans="10:62" x14ac:dyDescent="0.25">
      <c r="J216" s="84" t="str">
        <f t="shared" si="38"/>
        <v/>
      </c>
      <c r="L216" s="71" t="str">
        <f t="shared" si="35"/>
        <v/>
      </c>
      <c r="M216" s="54" t="str">
        <f t="shared" si="39"/>
        <v/>
      </c>
      <c r="N216" s="54" t="str">
        <f t="shared" si="40"/>
        <v/>
      </c>
      <c r="O216" s="51" t="str">
        <f t="shared" si="41"/>
        <v/>
      </c>
      <c r="AL216" s="51" t="str">
        <f t="shared" si="36"/>
        <v/>
      </c>
      <c r="AM216" s="51" t="str">
        <f t="shared" si="42"/>
        <v/>
      </c>
      <c r="BI216" s="204" t="str">
        <f t="shared" si="37"/>
        <v/>
      </c>
      <c r="BJ216" s="204"/>
    </row>
    <row r="217" spans="10:62" x14ac:dyDescent="0.25">
      <c r="J217" s="84" t="str">
        <f t="shared" si="38"/>
        <v/>
      </c>
      <c r="L217" s="71" t="str">
        <f t="shared" si="35"/>
        <v/>
      </c>
      <c r="M217" s="54" t="str">
        <f t="shared" si="39"/>
        <v/>
      </c>
      <c r="N217" s="54" t="str">
        <f t="shared" si="40"/>
        <v/>
      </c>
      <c r="O217" s="51" t="str">
        <f t="shared" si="41"/>
        <v/>
      </c>
      <c r="AL217" s="51" t="str">
        <f t="shared" si="36"/>
        <v/>
      </c>
      <c r="AM217" s="51" t="str">
        <f t="shared" si="42"/>
        <v/>
      </c>
      <c r="BI217" s="204" t="str">
        <f t="shared" si="37"/>
        <v/>
      </c>
      <c r="BJ217" s="204"/>
    </row>
    <row r="218" spans="10:62" x14ac:dyDescent="0.25">
      <c r="J218" s="84" t="str">
        <f t="shared" si="38"/>
        <v/>
      </c>
      <c r="L218" s="71" t="str">
        <f t="shared" si="35"/>
        <v/>
      </c>
      <c r="M218" s="54" t="str">
        <f t="shared" si="39"/>
        <v/>
      </c>
      <c r="N218" s="54" t="str">
        <f t="shared" si="40"/>
        <v/>
      </c>
      <c r="O218" s="51" t="str">
        <f t="shared" si="41"/>
        <v/>
      </c>
      <c r="AL218" s="51" t="str">
        <f t="shared" si="36"/>
        <v/>
      </c>
      <c r="AM218" s="51" t="str">
        <f t="shared" si="42"/>
        <v/>
      </c>
      <c r="BI218" s="204" t="str">
        <f t="shared" si="37"/>
        <v/>
      </c>
      <c r="BJ218" s="204"/>
    </row>
    <row r="219" spans="10:62" x14ac:dyDescent="0.25">
      <c r="J219" s="84" t="str">
        <f t="shared" si="38"/>
        <v/>
      </c>
      <c r="L219" s="71" t="str">
        <f t="shared" si="35"/>
        <v/>
      </c>
      <c r="M219" s="54" t="str">
        <f t="shared" si="39"/>
        <v/>
      </c>
      <c r="N219" s="54" t="str">
        <f t="shared" si="40"/>
        <v/>
      </c>
      <c r="O219" s="51" t="str">
        <f t="shared" si="41"/>
        <v/>
      </c>
      <c r="AL219" s="51" t="str">
        <f t="shared" si="36"/>
        <v/>
      </c>
      <c r="AM219" s="51" t="str">
        <f t="shared" si="42"/>
        <v/>
      </c>
      <c r="BI219" s="204" t="str">
        <f t="shared" si="37"/>
        <v/>
      </c>
      <c r="BJ219" s="204"/>
    </row>
    <row r="220" spans="10:62" x14ac:dyDescent="0.25">
      <c r="J220" s="84" t="str">
        <f t="shared" si="38"/>
        <v/>
      </c>
      <c r="L220" s="71" t="str">
        <f t="shared" si="35"/>
        <v/>
      </c>
      <c r="M220" s="54" t="str">
        <f t="shared" si="39"/>
        <v/>
      </c>
      <c r="N220" s="54" t="str">
        <f t="shared" si="40"/>
        <v/>
      </c>
      <c r="O220" s="51" t="str">
        <f t="shared" si="41"/>
        <v/>
      </c>
      <c r="AL220" s="51" t="str">
        <f t="shared" si="36"/>
        <v/>
      </c>
      <c r="AM220" s="51" t="str">
        <f t="shared" si="42"/>
        <v/>
      </c>
      <c r="BI220" s="204" t="str">
        <f t="shared" si="37"/>
        <v/>
      </c>
      <c r="BJ220" s="204"/>
    </row>
    <row r="221" spans="10:62" x14ac:dyDescent="0.25">
      <c r="J221" s="84" t="str">
        <f t="shared" si="38"/>
        <v/>
      </c>
      <c r="L221" s="71" t="str">
        <f t="shared" si="35"/>
        <v/>
      </c>
      <c r="M221" s="54" t="str">
        <f t="shared" si="39"/>
        <v/>
      </c>
      <c r="N221" s="54" t="str">
        <f t="shared" si="40"/>
        <v/>
      </c>
      <c r="O221" s="51" t="str">
        <f t="shared" si="41"/>
        <v/>
      </c>
      <c r="AL221" s="51" t="str">
        <f t="shared" si="36"/>
        <v/>
      </c>
      <c r="AM221" s="51" t="str">
        <f t="shared" si="42"/>
        <v/>
      </c>
      <c r="BI221" s="204" t="str">
        <f t="shared" si="37"/>
        <v/>
      </c>
      <c r="BJ221" s="204"/>
    </row>
    <row r="222" spans="10:62" x14ac:dyDescent="0.25">
      <c r="J222" s="84" t="str">
        <f t="shared" si="38"/>
        <v/>
      </c>
      <c r="L222" s="71" t="str">
        <f t="shared" si="35"/>
        <v/>
      </c>
      <c r="M222" s="54" t="str">
        <f t="shared" si="39"/>
        <v/>
      </c>
      <c r="N222" s="54" t="str">
        <f t="shared" si="40"/>
        <v/>
      </c>
      <c r="O222" s="51" t="str">
        <f t="shared" si="41"/>
        <v/>
      </c>
      <c r="AL222" s="51" t="str">
        <f t="shared" si="36"/>
        <v/>
      </c>
      <c r="AM222" s="51" t="str">
        <f t="shared" si="42"/>
        <v/>
      </c>
      <c r="BI222" s="204" t="str">
        <f t="shared" si="37"/>
        <v/>
      </c>
      <c r="BJ222" s="204"/>
    </row>
    <row r="223" spans="10:62" x14ac:dyDescent="0.25">
      <c r="J223" s="84" t="str">
        <f t="shared" si="38"/>
        <v/>
      </c>
      <c r="L223" s="71" t="str">
        <f t="shared" si="35"/>
        <v/>
      </c>
      <c r="M223" s="54" t="str">
        <f t="shared" si="39"/>
        <v/>
      </c>
      <c r="N223" s="54" t="str">
        <f t="shared" si="40"/>
        <v/>
      </c>
      <c r="O223" s="51" t="str">
        <f t="shared" si="41"/>
        <v/>
      </c>
      <c r="AL223" s="51" t="str">
        <f t="shared" si="36"/>
        <v/>
      </c>
      <c r="AM223" s="51" t="str">
        <f t="shared" si="42"/>
        <v/>
      </c>
      <c r="BI223" s="204" t="str">
        <f t="shared" si="37"/>
        <v/>
      </c>
      <c r="BJ223" s="204"/>
    </row>
    <row r="224" spans="10:62" x14ac:dyDescent="0.25">
      <c r="J224" s="84" t="str">
        <f t="shared" si="38"/>
        <v/>
      </c>
      <c r="L224" s="71" t="str">
        <f t="shared" si="35"/>
        <v/>
      </c>
      <c r="M224" s="54" t="str">
        <f t="shared" si="39"/>
        <v/>
      </c>
      <c r="N224" s="54" t="str">
        <f t="shared" si="40"/>
        <v/>
      </c>
      <c r="O224" s="51" t="str">
        <f t="shared" si="41"/>
        <v/>
      </c>
      <c r="AL224" s="51" t="str">
        <f t="shared" si="36"/>
        <v/>
      </c>
      <c r="AM224" s="51" t="str">
        <f t="shared" si="42"/>
        <v/>
      </c>
      <c r="BI224" s="204" t="str">
        <f t="shared" si="37"/>
        <v/>
      </c>
      <c r="BJ224" s="204"/>
    </row>
    <row r="225" spans="10:62" x14ac:dyDescent="0.25">
      <c r="J225" s="84" t="str">
        <f t="shared" si="38"/>
        <v/>
      </c>
      <c r="L225" s="71" t="str">
        <f t="shared" si="35"/>
        <v/>
      </c>
      <c r="M225" s="54" t="str">
        <f t="shared" si="39"/>
        <v/>
      </c>
      <c r="N225" s="54" t="str">
        <f t="shared" si="40"/>
        <v/>
      </c>
      <c r="O225" s="51" t="str">
        <f t="shared" si="41"/>
        <v/>
      </c>
      <c r="AL225" s="51" t="str">
        <f t="shared" si="36"/>
        <v/>
      </c>
      <c r="AM225" s="51" t="str">
        <f t="shared" si="42"/>
        <v/>
      </c>
      <c r="BI225" s="204" t="str">
        <f t="shared" si="37"/>
        <v/>
      </c>
      <c r="BJ225" s="204"/>
    </row>
    <row r="226" spans="10:62" x14ac:dyDescent="0.25">
      <c r="J226" s="84" t="str">
        <f t="shared" si="38"/>
        <v/>
      </c>
      <c r="L226" s="71" t="str">
        <f t="shared" si="35"/>
        <v/>
      </c>
      <c r="M226" s="54" t="str">
        <f t="shared" si="39"/>
        <v/>
      </c>
      <c r="N226" s="54" t="str">
        <f t="shared" si="40"/>
        <v/>
      </c>
      <c r="O226" s="51" t="str">
        <f t="shared" si="41"/>
        <v/>
      </c>
      <c r="AL226" s="51" t="str">
        <f t="shared" si="36"/>
        <v/>
      </c>
      <c r="AM226" s="51" t="str">
        <f t="shared" si="42"/>
        <v/>
      </c>
      <c r="BI226" s="204" t="str">
        <f t="shared" si="37"/>
        <v/>
      </c>
      <c r="BJ226" s="204"/>
    </row>
    <row r="227" spans="10:62" x14ac:dyDescent="0.25">
      <c r="J227" s="84" t="str">
        <f t="shared" si="38"/>
        <v/>
      </c>
      <c r="L227" s="71" t="str">
        <f t="shared" si="35"/>
        <v/>
      </c>
      <c r="M227" s="54" t="str">
        <f t="shared" si="39"/>
        <v/>
      </c>
      <c r="N227" s="54" t="str">
        <f t="shared" si="40"/>
        <v/>
      </c>
      <c r="O227" s="51" t="str">
        <f t="shared" si="41"/>
        <v/>
      </c>
      <c r="AL227" s="51" t="str">
        <f t="shared" si="36"/>
        <v/>
      </c>
      <c r="AM227" s="51" t="str">
        <f t="shared" si="42"/>
        <v/>
      </c>
      <c r="BI227" s="204" t="str">
        <f t="shared" si="37"/>
        <v/>
      </c>
      <c r="BJ227" s="204"/>
    </row>
    <row r="228" spans="10:62" x14ac:dyDescent="0.25">
      <c r="J228" s="84" t="str">
        <f t="shared" si="38"/>
        <v/>
      </c>
      <c r="L228" s="71" t="str">
        <f t="shared" si="35"/>
        <v/>
      </c>
      <c r="M228" s="54" t="str">
        <f t="shared" si="39"/>
        <v/>
      </c>
      <c r="N228" s="54" t="str">
        <f t="shared" si="40"/>
        <v/>
      </c>
      <c r="O228" s="51" t="str">
        <f t="shared" si="41"/>
        <v/>
      </c>
      <c r="AL228" s="51" t="str">
        <f t="shared" si="36"/>
        <v/>
      </c>
      <c r="AM228" s="51" t="str">
        <f t="shared" si="42"/>
        <v/>
      </c>
      <c r="BI228" s="204" t="str">
        <f t="shared" si="37"/>
        <v/>
      </c>
      <c r="BJ228" s="204"/>
    </row>
    <row r="229" spans="10:62" x14ac:dyDescent="0.25">
      <c r="J229" s="84" t="str">
        <f t="shared" si="38"/>
        <v/>
      </c>
      <c r="L229" s="71" t="str">
        <f t="shared" si="35"/>
        <v/>
      </c>
      <c r="M229" s="54" t="str">
        <f t="shared" si="39"/>
        <v/>
      </c>
      <c r="N229" s="54" t="str">
        <f t="shared" si="40"/>
        <v/>
      </c>
      <c r="O229" s="51" t="str">
        <f t="shared" si="41"/>
        <v/>
      </c>
      <c r="AL229" s="51" t="str">
        <f t="shared" si="36"/>
        <v/>
      </c>
      <c r="AM229" s="51" t="str">
        <f t="shared" si="42"/>
        <v/>
      </c>
      <c r="BI229" s="204" t="str">
        <f t="shared" si="37"/>
        <v/>
      </c>
      <c r="BJ229" s="204"/>
    </row>
    <row r="230" spans="10:62" x14ac:dyDescent="0.25">
      <c r="J230" s="84" t="str">
        <f t="shared" si="38"/>
        <v/>
      </c>
      <c r="L230" s="71" t="str">
        <f t="shared" si="35"/>
        <v/>
      </c>
      <c r="M230" s="54" t="str">
        <f t="shared" si="39"/>
        <v/>
      </c>
      <c r="N230" s="54" t="str">
        <f t="shared" si="40"/>
        <v/>
      </c>
      <c r="O230" s="51" t="str">
        <f t="shared" si="41"/>
        <v/>
      </c>
      <c r="AL230" s="51" t="str">
        <f t="shared" si="36"/>
        <v/>
      </c>
      <c r="AM230" s="51" t="str">
        <f t="shared" si="42"/>
        <v/>
      </c>
      <c r="BI230" s="204" t="str">
        <f t="shared" si="37"/>
        <v/>
      </c>
      <c r="BJ230" s="204"/>
    </row>
    <row r="231" spans="10:62" x14ac:dyDescent="0.25">
      <c r="J231" s="84" t="str">
        <f t="shared" si="38"/>
        <v/>
      </c>
      <c r="L231" s="71" t="str">
        <f t="shared" si="35"/>
        <v/>
      </c>
      <c r="M231" s="54" t="str">
        <f t="shared" si="39"/>
        <v/>
      </c>
      <c r="N231" s="54" t="str">
        <f t="shared" si="40"/>
        <v/>
      </c>
      <c r="O231" s="51" t="str">
        <f t="shared" si="41"/>
        <v/>
      </c>
      <c r="AL231" s="51" t="str">
        <f t="shared" si="36"/>
        <v/>
      </c>
      <c r="AM231" s="51" t="str">
        <f t="shared" si="42"/>
        <v/>
      </c>
      <c r="BI231" s="204" t="str">
        <f t="shared" si="37"/>
        <v/>
      </c>
      <c r="BJ231" s="204"/>
    </row>
    <row r="232" spans="10:62" x14ac:dyDescent="0.25">
      <c r="J232" s="84" t="str">
        <f t="shared" si="38"/>
        <v/>
      </c>
      <c r="L232" s="71" t="str">
        <f t="shared" si="35"/>
        <v/>
      </c>
      <c r="M232" s="54" t="str">
        <f t="shared" si="39"/>
        <v/>
      </c>
      <c r="N232" s="54" t="str">
        <f t="shared" si="40"/>
        <v/>
      </c>
      <c r="O232" s="51" t="str">
        <f t="shared" si="41"/>
        <v/>
      </c>
      <c r="AL232" s="51" t="str">
        <f t="shared" si="36"/>
        <v/>
      </c>
      <c r="AM232" s="51" t="str">
        <f t="shared" si="42"/>
        <v/>
      </c>
      <c r="BI232" s="204" t="str">
        <f t="shared" si="37"/>
        <v/>
      </c>
      <c r="BJ232" s="204"/>
    </row>
    <row r="233" spans="10:62" x14ac:dyDescent="0.25">
      <c r="J233" s="84" t="str">
        <f t="shared" si="38"/>
        <v/>
      </c>
      <c r="L233" s="71" t="str">
        <f t="shared" si="35"/>
        <v/>
      </c>
      <c r="M233" s="54" t="str">
        <f t="shared" si="39"/>
        <v/>
      </c>
      <c r="N233" s="54" t="str">
        <f t="shared" si="40"/>
        <v/>
      </c>
      <c r="O233" s="51" t="str">
        <f t="shared" si="41"/>
        <v/>
      </c>
      <c r="AL233" s="51" t="str">
        <f t="shared" si="36"/>
        <v/>
      </c>
      <c r="AM233" s="51" t="str">
        <f t="shared" si="42"/>
        <v/>
      </c>
      <c r="BI233" s="204" t="str">
        <f t="shared" si="37"/>
        <v/>
      </c>
      <c r="BJ233" s="204"/>
    </row>
    <row r="234" spans="10:62" x14ac:dyDescent="0.25">
      <c r="J234" s="84" t="str">
        <f t="shared" si="38"/>
        <v/>
      </c>
      <c r="L234" s="71" t="str">
        <f t="shared" si="35"/>
        <v/>
      </c>
      <c r="M234" s="54" t="str">
        <f t="shared" si="39"/>
        <v/>
      </c>
      <c r="N234" s="54" t="str">
        <f t="shared" si="40"/>
        <v/>
      </c>
      <c r="O234" s="51" t="str">
        <f t="shared" si="41"/>
        <v/>
      </c>
      <c r="AL234" s="51" t="str">
        <f t="shared" si="36"/>
        <v/>
      </c>
      <c r="AM234" s="51" t="str">
        <f t="shared" si="42"/>
        <v/>
      </c>
      <c r="BI234" s="204" t="str">
        <f t="shared" si="37"/>
        <v/>
      </c>
      <c r="BJ234" s="204"/>
    </row>
    <row r="235" spans="10:62" x14ac:dyDescent="0.25">
      <c r="J235" s="84" t="str">
        <f t="shared" si="38"/>
        <v/>
      </c>
      <c r="L235" s="71" t="str">
        <f t="shared" si="35"/>
        <v/>
      </c>
      <c r="M235" s="54" t="str">
        <f t="shared" si="39"/>
        <v/>
      </c>
      <c r="N235" s="54" t="str">
        <f t="shared" si="40"/>
        <v/>
      </c>
      <c r="O235" s="51" t="str">
        <f t="shared" si="41"/>
        <v/>
      </c>
      <c r="AL235" s="51" t="str">
        <f t="shared" si="36"/>
        <v/>
      </c>
      <c r="AM235" s="51" t="str">
        <f t="shared" si="42"/>
        <v/>
      </c>
      <c r="BI235" s="204" t="str">
        <f t="shared" si="37"/>
        <v/>
      </c>
      <c r="BJ235" s="204"/>
    </row>
    <row r="236" spans="10:62" x14ac:dyDescent="0.25">
      <c r="J236" s="84" t="str">
        <f t="shared" si="38"/>
        <v/>
      </c>
      <c r="L236" s="71" t="str">
        <f t="shared" si="35"/>
        <v/>
      </c>
      <c r="M236" s="54" t="str">
        <f t="shared" si="39"/>
        <v/>
      </c>
      <c r="N236" s="54" t="str">
        <f t="shared" si="40"/>
        <v/>
      </c>
      <c r="O236" s="51" t="str">
        <f t="shared" si="41"/>
        <v/>
      </c>
      <c r="AL236" s="51" t="str">
        <f t="shared" si="36"/>
        <v/>
      </c>
      <c r="AM236" s="51" t="str">
        <f t="shared" si="42"/>
        <v/>
      </c>
      <c r="BI236" s="204" t="str">
        <f t="shared" si="37"/>
        <v/>
      </c>
      <c r="BJ236" s="204"/>
    </row>
    <row r="237" spans="10:62" x14ac:dyDescent="0.25">
      <c r="J237" s="84" t="str">
        <f t="shared" si="38"/>
        <v/>
      </c>
      <c r="L237" s="71" t="str">
        <f t="shared" si="35"/>
        <v/>
      </c>
      <c r="M237" s="54" t="str">
        <f t="shared" si="39"/>
        <v/>
      </c>
      <c r="N237" s="54" t="str">
        <f t="shared" si="40"/>
        <v/>
      </c>
      <c r="O237" s="51" t="str">
        <f t="shared" si="41"/>
        <v/>
      </c>
      <c r="AL237" s="51" t="str">
        <f t="shared" si="36"/>
        <v/>
      </c>
      <c r="AM237" s="51" t="str">
        <f t="shared" si="42"/>
        <v/>
      </c>
      <c r="BI237" s="204" t="str">
        <f t="shared" si="37"/>
        <v/>
      </c>
      <c r="BJ237" s="204"/>
    </row>
    <row r="238" spans="10:62" x14ac:dyDescent="0.25">
      <c r="J238" s="84" t="str">
        <f t="shared" si="38"/>
        <v/>
      </c>
      <c r="L238" s="71" t="str">
        <f t="shared" si="35"/>
        <v/>
      </c>
      <c r="M238" s="54" t="str">
        <f t="shared" si="39"/>
        <v/>
      </c>
      <c r="N238" s="54" t="str">
        <f t="shared" si="40"/>
        <v/>
      </c>
      <c r="O238" s="51" t="str">
        <f t="shared" si="41"/>
        <v/>
      </c>
      <c r="AL238" s="51" t="str">
        <f t="shared" si="36"/>
        <v/>
      </c>
      <c r="AM238" s="51" t="str">
        <f t="shared" si="42"/>
        <v/>
      </c>
      <c r="BI238" s="204" t="str">
        <f t="shared" si="37"/>
        <v/>
      </c>
      <c r="BJ238" s="204"/>
    </row>
    <row r="239" spans="10:62" x14ac:dyDescent="0.25">
      <c r="J239" s="84" t="str">
        <f t="shared" si="38"/>
        <v/>
      </c>
      <c r="L239" s="71" t="str">
        <f t="shared" si="35"/>
        <v/>
      </c>
      <c r="M239" s="54" t="str">
        <f t="shared" si="39"/>
        <v/>
      </c>
      <c r="N239" s="54" t="str">
        <f t="shared" si="40"/>
        <v/>
      </c>
      <c r="O239" s="51" t="str">
        <f t="shared" si="41"/>
        <v/>
      </c>
      <c r="AL239" s="51" t="str">
        <f t="shared" si="36"/>
        <v/>
      </c>
      <c r="AM239" s="51" t="str">
        <f t="shared" si="42"/>
        <v/>
      </c>
      <c r="BI239" s="204" t="str">
        <f t="shared" si="37"/>
        <v/>
      </c>
      <c r="BJ239" s="204"/>
    </row>
    <row r="240" spans="10:62" x14ac:dyDescent="0.25">
      <c r="J240" s="84" t="str">
        <f t="shared" si="38"/>
        <v/>
      </c>
      <c r="L240" s="71" t="str">
        <f t="shared" si="35"/>
        <v/>
      </c>
      <c r="M240" s="54" t="str">
        <f t="shared" si="39"/>
        <v/>
      </c>
      <c r="N240" s="54" t="str">
        <f t="shared" si="40"/>
        <v/>
      </c>
      <c r="O240" s="51" t="str">
        <f t="shared" si="41"/>
        <v/>
      </c>
      <c r="AL240" s="51" t="str">
        <f t="shared" si="36"/>
        <v/>
      </c>
      <c r="AM240" s="51" t="str">
        <f t="shared" si="42"/>
        <v/>
      </c>
      <c r="BI240" s="204" t="str">
        <f t="shared" si="37"/>
        <v/>
      </c>
      <c r="BJ240" s="204"/>
    </row>
    <row r="241" spans="10:62" x14ac:dyDescent="0.25">
      <c r="J241" s="84" t="str">
        <f t="shared" si="38"/>
        <v/>
      </c>
      <c r="L241" s="71" t="str">
        <f t="shared" si="35"/>
        <v/>
      </c>
      <c r="M241" s="54" t="str">
        <f t="shared" si="39"/>
        <v/>
      </c>
      <c r="N241" s="54" t="str">
        <f t="shared" si="40"/>
        <v/>
      </c>
      <c r="O241" s="51" t="str">
        <f t="shared" si="41"/>
        <v/>
      </c>
      <c r="AL241" s="51" t="str">
        <f t="shared" si="36"/>
        <v/>
      </c>
      <c r="AM241" s="51" t="str">
        <f t="shared" si="42"/>
        <v/>
      </c>
      <c r="BI241" s="204" t="str">
        <f t="shared" si="37"/>
        <v/>
      </c>
      <c r="BJ241" s="204"/>
    </row>
    <row r="242" spans="10:62" x14ac:dyDescent="0.25">
      <c r="J242" s="84" t="str">
        <f t="shared" si="38"/>
        <v/>
      </c>
      <c r="L242" s="71" t="str">
        <f t="shared" si="35"/>
        <v/>
      </c>
      <c r="M242" s="54" t="str">
        <f t="shared" si="39"/>
        <v/>
      </c>
      <c r="N242" s="54" t="str">
        <f t="shared" si="40"/>
        <v/>
      </c>
      <c r="O242" s="51" t="str">
        <f t="shared" si="41"/>
        <v/>
      </c>
      <c r="AL242" s="51" t="str">
        <f t="shared" si="36"/>
        <v/>
      </c>
      <c r="AM242" s="51" t="str">
        <f t="shared" si="42"/>
        <v/>
      </c>
      <c r="BI242" s="204" t="str">
        <f t="shared" si="37"/>
        <v/>
      </c>
      <c r="BJ242" s="204"/>
    </row>
    <row r="243" spans="10:62" x14ac:dyDescent="0.25">
      <c r="J243" s="84" t="str">
        <f t="shared" si="38"/>
        <v/>
      </c>
      <c r="L243" s="71" t="str">
        <f t="shared" si="35"/>
        <v/>
      </c>
      <c r="M243" s="54" t="str">
        <f t="shared" si="39"/>
        <v/>
      </c>
      <c r="N243" s="54" t="str">
        <f t="shared" si="40"/>
        <v/>
      </c>
      <c r="O243" s="51" t="str">
        <f t="shared" si="41"/>
        <v/>
      </c>
      <c r="AL243" s="51" t="str">
        <f t="shared" si="36"/>
        <v/>
      </c>
      <c r="AM243" s="51" t="str">
        <f t="shared" si="42"/>
        <v/>
      </c>
      <c r="BI243" s="204" t="str">
        <f t="shared" si="37"/>
        <v/>
      </c>
      <c r="BJ243" s="204"/>
    </row>
    <row r="244" spans="10:62" x14ac:dyDescent="0.25">
      <c r="J244" s="84" t="str">
        <f t="shared" si="38"/>
        <v/>
      </c>
      <c r="L244" s="71" t="str">
        <f t="shared" si="35"/>
        <v/>
      </c>
      <c r="M244" s="54" t="str">
        <f t="shared" si="39"/>
        <v/>
      </c>
      <c r="N244" s="54" t="str">
        <f t="shared" si="40"/>
        <v/>
      </c>
      <c r="O244" s="51" t="str">
        <f t="shared" si="41"/>
        <v/>
      </c>
      <c r="AL244" s="51" t="str">
        <f t="shared" si="36"/>
        <v/>
      </c>
      <c r="AM244" s="51" t="str">
        <f t="shared" si="42"/>
        <v/>
      </c>
      <c r="BI244" s="204" t="str">
        <f t="shared" si="37"/>
        <v/>
      </c>
      <c r="BJ244" s="204"/>
    </row>
    <row r="245" spans="10:62" x14ac:dyDescent="0.25">
      <c r="J245" s="84" t="str">
        <f t="shared" si="38"/>
        <v/>
      </c>
      <c r="L245" s="71" t="str">
        <f t="shared" si="35"/>
        <v/>
      </c>
      <c r="M245" s="54" t="str">
        <f t="shared" si="39"/>
        <v/>
      </c>
      <c r="N245" s="54" t="str">
        <f t="shared" si="40"/>
        <v/>
      </c>
      <c r="O245" s="51" t="str">
        <f t="shared" si="41"/>
        <v/>
      </c>
      <c r="AL245" s="51" t="str">
        <f t="shared" si="36"/>
        <v/>
      </c>
      <c r="AM245" s="51" t="str">
        <f t="shared" si="42"/>
        <v/>
      </c>
      <c r="BI245" s="204" t="str">
        <f t="shared" si="37"/>
        <v/>
      </c>
      <c r="BJ245" s="204"/>
    </row>
    <row r="246" spans="10:62" x14ac:dyDescent="0.25">
      <c r="J246" s="84" t="str">
        <f t="shared" si="38"/>
        <v/>
      </c>
      <c r="L246" s="71" t="str">
        <f t="shared" si="35"/>
        <v/>
      </c>
      <c r="M246" s="54" t="str">
        <f t="shared" si="39"/>
        <v/>
      </c>
      <c r="N246" s="54" t="str">
        <f t="shared" si="40"/>
        <v/>
      </c>
      <c r="O246" s="51" t="str">
        <f t="shared" si="41"/>
        <v/>
      </c>
      <c r="AL246" s="51" t="str">
        <f t="shared" si="36"/>
        <v/>
      </c>
      <c r="AM246" s="51" t="str">
        <f t="shared" si="42"/>
        <v/>
      </c>
      <c r="BI246" s="204" t="str">
        <f t="shared" si="37"/>
        <v/>
      </c>
      <c r="BJ246" s="204"/>
    </row>
    <row r="247" spans="10:62" x14ac:dyDescent="0.25">
      <c r="J247" s="84" t="str">
        <f t="shared" si="38"/>
        <v/>
      </c>
      <c r="L247" s="71" t="str">
        <f t="shared" si="35"/>
        <v/>
      </c>
      <c r="M247" s="54" t="str">
        <f t="shared" si="39"/>
        <v/>
      </c>
      <c r="N247" s="54" t="str">
        <f t="shared" si="40"/>
        <v/>
      </c>
      <c r="O247" s="51" t="str">
        <f t="shared" si="41"/>
        <v/>
      </c>
      <c r="AL247" s="51" t="str">
        <f t="shared" si="36"/>
        <v/>
      </c>
      <c r="AM247" s="51" t="str">
        <f t="shared" si="42"/>
        <v/>
      </c>
      <c r="BI247" s="204" t="str">
        <f t="shared" si="37"/>
        <v/>
      </c>
      <c r="BJ247" s="204"/>
    </row>
    <row r="248" spans="10:62" x14ac:dyDescent="0.25">
      <c r="J248" s="84" t="str">
        <f t="shared" si="38"/>
        <v/>
      </c>
      <c r="L248" s="71" t="str">
        <f t="shared" si="35"/>
        <v/>
      </c>
      <c r="M248" s="54" t="str">
        <f t="shared" si="39"/>
        <v/>
      </c>
      <c r="N248" s="54" t="str">
        <f t="shared" si="40"/>
        <v/>
      </c>
      <c r="O248" s="51" t="str">
        <f t="shared" si="41"/>
        <v/>
      </c>
      <c r="AL248" s="51" t="str">
        <f t="shared" si="36"/>
        <v/>
      </c>
      <c r="AM248" s="51" t="str">
        <f t="shared" si="42"/>
        <v/>
      </c>
      <c r="BI248" s="204" t="str">
        <f t="shared" si="37"/>
        <v/>
      </c>
      <c r="BJ248" s="204"/>
    </row>
    <row r="249" spans="10:62" x14ac:dyDescent="0.25">
      <c r="J249" s="84" t="str">
        <f t="shared" si="38"/>
        <v/>
      </c>
      <c r="L249" s="71" t="str">
        <f t="shared" si="35"/>
        <v/>
      </c>
      <c r="M249" s="54" t="str">
        <f t="shared" si="39"/>
        <v/>
      </c>
      <c r="N249" s="54" t="str">
        <f t="shared" si="40"/>
        <v/>
      </c>
      <c r="O249" s="51" t="str">
        <f t="shared" si="41"/>
        <v/>
      </c>
      <c r="AL249" s="51" t="str">
        <f t="shared" si="36"/>
        <v/>
      </c>
      <c r="AM249" s="51" t="str">
        <f t="shared" si="42"/>
        <v/>
      </c>
      <c r="BI249" s="204" t="str">
        <f t="shared" si="37"/>
        <v/>
      </c>
      <c r="BJ249" s="204"/>
    </row>
    <row r="250" spans="10:62" x14ac:dyDescent="0.25">
      <c r="J250" s="84" t="str">
        <f t="shared" si="38"/>
        <v/>
      </c>
      <c r="L250" s="71" t="str">
        <f t="shared" si="35"/>
        <v/>
      </c>
      <c r="M250" s="54" t="str">
        <f t="shared" si="39"/>
        <v/>
      </c>
      <c r="N250" s="54" t="str">
        <f t="shared" si="40"/>
        <v/>
      </c>
      <c r="O250" s="51" t="str">
        <f t="shared" si="41"/>
        <v/>
      </c>
      <c r="AL250" s="51" t="str">
        <f t="shared" si="36"/>
        <v/>
      </c>
      <c r="AM250" s="51" t="str">
        <f t="shared" si="42"/>
        <v/>
      </c>
      <c r="BI250" s="204" t="str">
        <f t="shared" si="37"/>
        <v/>
      </c>
      <c r="BJ250" s="204"/>
    </row>
    <row r="251" spans="10:62" x14ac:dyDescent="0.25">
      <c r="J251" s="84" t="str">
        <f t="shared" si="38"/>
        <v/>
      </c>
      <c r="L251" s="71" t="str">
        <f t="shared" si="35"/>
        <v/>
      </c>
      <c r="M251" s="54" t="str">
        <f t="shared" si="39"/>
        <v/>
      </c>
      <c r="N251" s="54" t="str">
        <f t="shared" si="40"/>
        <v/>
      </c>
      <c r="O251" s="51" t="str">
        <f t="shared" si="41"/>
        <v/>
      </c>
      <c r="AL251" s="51" t="str">
        <f t="shared" si="36"/>
        <v/>
      </c>
      <c r="AM251" s="51" t="str">
        <f t="shared" si="42"/>
        <v/>
      </c>
      <c r="BI251" s="204" t="str">
        <f t="shared" si="37"/>
        <v/>
      </c>
      <c r="BJ251" s="204"/>
    </row>
    <row r="252" spans="10:62" x14ac:dyDescent="0.25">
      <c r="J252" s="84" t="str">
        <f t="shared" si="38"/>
        <v/>
      </c>
      <c r="L252" s="71" t="str">
        <f t="shared" si="35"/>
        <v/>
      </c>
      <c r="M252" s="54" t="str">
        <f t="shared" si="39"/>
        <v/>
      </c>
      <c r="N252" s="54" t="str">
        <f t="shared" si="40"/>
        <v/>
      </c>
      <c r="O252" s="51" t="str">
        <f t="shared" si="41"/>
        <v/>
      </c>
      <c r="AL252" s="51" t="str">
        <f t="shared" si="36"/>
        <v/>
      </c>
      <c r="AM252" s="51" t="str">
        <f t="shared" si="42"/>
        <v/>
      </c>
      <c r="BI252" s="204" t="str">
        <f t="shared" si="37"/>
        <v/>
      </c>
      <c r="BJ252" s="204"/>
    </row>
    <row r="253" spans="10:62" x14ac:dyDescent="0.25">
      <c r="J253" s="84" t="str">
        <f t="shared" si="38"/>
        <v/>
      </c>
      <c r="L253" s="71" t="str">
        <f t="shared" si="35"/>
        <v/>
      </c>
      <c r="M253" s="54" t="str">
        <f t="shared" si="39"/>
        <v/>
      </c>
      <c r="N253" s="54" t="str">
        <f t="shared" si="40"/>
        <v/>
      </c>
      <c r="O253" s="51" t="str">
        <f t="shared" si="41"/>
        <v/>
      </c>
      <c r="AL253" s="51" t="str">
        <f t="shared" si="36"/>
        <v/>
      </c>
      <c r="AM253" s="51" t="str">
        <f t="shared" si="42"/>
        <v/>
      </c>
      <c r="BI253" s="204" t="str">
        <f t="shared" si="37"/>
        <v/>
      </c>
      <c r="BJ253" s="204"/>
    </row>
    <row r="254" spans="10:62" x14ac:dyDescent="0.25">
      <c r="J254" s="84" t="str">
        <f t="shared" si="38"/>
        <v/>
      </c>
      <c r="L254" s="71" t="str">
        <f t="shared" si="35"/>
        <v/>
      </c>
      <c r="M254" s="54" t="str">
        <f t="shared" si="39"/>
        <v/>
      </c>
      <c r="N254" s="54" t="str">
        <f t="shared" si="40"/>
        <v/>
      </c>
      <c r="O254" s="51" t="str">
        <f t="shared" si="41"/>
        <v/>
      </c>
      <c r="AL254" s="51" t="str">
        <f t="shared" si="36"/>
        <v/>
      </c>
      <c r="AM254" s="51" t="str">
        <f t="shared" si="42"/>
        <v/>
      </c>
      <c r="BI254" s="204" t="str">
        <f t="shared" si="37"/>
        <v/>
      </c>
      <c r="BJ254" s="204"/>
    </row>
    <row r="255" spans="10:62" x14ac:dyDescent="0.25">
      <c r="J255" s="84" t="str">
        <f t="shared" si="38"/>
        <v/>
      </c>
      <c r="L255" s="71" t="str">
        <f t="shared" si="35"/>
        <v/>
      </c>
      <c r="M255" s="54" t="str">
        <f t="shared" si="39"/>
        <v/>
      </c>
      <c r="N255" s="54" t="str">
        <f t="shared" si="40"/>
        <v/>
      </c>
      <c r="O255" s="51" t="str">
        <f t="shared" si="41"/>
        <v/>
      </c>
      <c r="AL255" s="51" t="str">
        <f t="shared" si="36"/>
        <v/>
      </c>
      <c r="AM255" s="51" t="str">
        <f t="shared" si="42"/>
        <v/>
      </c>
      <c r="BI255" s="204" t="str">
        <f t="shared" si="37"/>
        <v/>
      </c>
      <c r="BJ255" s="204"/>
    </row>
    <row r="256" spans="10:62" x14ac:dyDescent="0.25">
      <c r="J256" s="84" t="str">
        <f t="shared" si="38"/>
        <v/>
      </c>
      <c r="L256" s="71" t="str">
        <f t="shared" si="35"/>
        <v/>
      </c>
      <c r="M256" s="54" t="str">
        <f t="shared" si="39"/>
        <v/>
      </c>
      <c r="N256" s="54" t="str">
        <f t="shared" si="40"/>
        <v/>
      </c>
      <c r="O256" s="51" t="str">
        <f t="shared" si="41"/>
        <v/>
      </c>
      <c r="AL256" s="51" t="str">
        <f t="shared" si="36"/>
        <v/>
      </c>
      <c r="AM256" s="51" t="str">
        <f t="shared" si="42"/>
        <v/>
      </c>
      <c r="BI256" s="204" t="str">
        <f t="shared" si="37"/>
        <v/>
      </c>
      <c r="BJ256" s="204"/>
    </row>
    <row r="257" spans="10:62" x14ac:dyDescent="0.25">
      <c r="J257" s="84" t="str">
        <f t="shared" si="38"/>
        <v/>
      </c>
      <c r="L257" s="71" t="str">
        <f t="shared" si="35"/>
        <v/>
      </c>
      <c r="M257" s="54" t="str">
        <f t="shared" si="39"/>
        <v/>
      </c>
      <c r="N257" s="54" t="str">
        <f t="shared" si="40"/>
        <v/>
      </c>
      <c r="O257" s="51" t="str">
        <f t="shared" si="41"/>
        <v/>
      </c>
      <c r="AL257" s="51" t="str">
        <f t="shared" si="36"/>
        <v/>
      </c>
      <c r="AM257" s="51" t="str">
        <f t="shared" si="42"/>
        <v/>
      </c>
      <c r="BI257" s="204" t="str">
        <f t="shared" si="37"/>
        <v/>
      </c>
      <c r="BJ257" s="204"/>
    </row>
    <row r="258" spans="10:62" x14ac:dyDescent="0.25">
      <c r="J258" s="84" t="str">
        <f t="shared" si="38"/>
        <v/>
      </c>
      <c r="L258" s="71" t="str">
        <f t="shared" si="35"/>
        <v/>
      </c>
      <c r="M258" s="54" t="str">
        <f t="shared" si="39"/>
        <v/>
      </c>
      <c r="N258" s="54" t="str">
        <f t="shared" si="40"/>
        <v/>
      </c>
      <c r="O258" s="51" t="str">
        <f t="shared" si="41"/>
        <v/>
      </c>
      <c r="AL258" s="51" t="str">
        <f t="shared" si="36"/>
        <v/>
      </c>
      <c r="AM258" s="51" t="str">
        <f t="shared" si="42"/>
        <v/>
      </c>
      <c r="BI258" s="204" t="str">
        <f t="shared" si="37"/>
        <v/>
      </c>
      <c r="BJ258" s="204"/>
    </row>
    <row r="259" spans="10:62" x14ac:dyDescent="0.25">
      <c r="J259" s="84" t="str">
        <f t="shared" si="38"/>
        <v/>
      </c>
      <c r="L259" s="71" t="str">
        <f t="shared" si="35"/>
        <v/>
      </c>
      <c r="M259" s="54" t="str">
        <f t="shared" si="39"/>
        <v/>
      </c>
      <c r="N259" s="54" t="str">
        <f t="shared" si="40"/>
        <v/>
      </c>
      <c r="O259" s="51" t="str">
        <f t="shared" si="41"/>
        <v/>
      </c>
      <c r="AL259" s="51" t="str">
        <f t="shared" si="36"/>
        <v/>
      </c>
      <c r="AM259" s="51" t="str">
        <f t="shared" si="42"/>
        <v/>
      </c>
      <c r="BI259" s="204" t="str">
        <f t="shared" si="37"/>
        <v/>
      </c>
      <c r="BJ259" s="204"/>
    </row>
    <row r="260" spans="10:62" x14ac:dyDescent="0.25">
      <c r="J260" s="84" t="str">
        <f t="shared" si="38"/>
        <v/>
      </c>
      <c r="L260" s="71" t="str">
        <f t="shared" si="35"/>
        <v/>
      </c>
      <c r="M260" s="54" t="str">
        <f t="shared" si="39"/>
        <v/>
      </c>
      <c r="N260" s="54" t="str">
        <f t="shared" si="40"/>
        <v/>
      </c>
      <c r="O260" s="51" t="str">
        <f t="shared" si="41"/>
        <v/>
      </c>
      <c r="AL260" s="51" t="str">
        <f t="shared" si="36"/>
        <v/>
      </c>
      <c r="AM260" s="51" t="str">
        <f t="shared" si="42"/>
        <v/>
      </c>
      <c r="BI260" s="204" t="str">
        <f t="shared" si="37"/>
        <v/>
      </c>
      <c r="BJ260" s="204"/>
    </row>
    <row r="261" spans="10:62" x14ac:dyDescent="0.25">
      <c r="J261" s="84" t="str">
        <f t="shared" si="38"/>
        <v/>
      </c>
      <c r="L261" s="71" t="str">
        <f t="shared" si="35"/>
        <v/>
      </c>
      <c r="M261" s="54" t="str">
        <f t="shared" si="39"/>
        <v/>
      </c>
      <c r="N261" s="54" t="str">
        <f t="shared" si="40"/>
        <v/>
      </c>
      <c r="O261" s="51" t="str">
        <f t="shared" si="41"/>
        <v/>
      </c>
      <c r="AL261" s="51" t="str">
        <f t="shared" si="36"/>
        <v/>
      </c>
      <c r="AM261" s="51" t="str">
        <f t="shared" si="42"/>
        <v/>
      </c>
      <c r="BI261" s="204" t="str">
        <f t="shared" si="37"/>
        <v/>
      </c>
      <c r="BJ261" s="204"/>
    </row>
    <row r="262" spans="10:62" x14ac:dyDescent="0.25">
      <c r="J262" s="84" t="str">
        <f t="shared" si="38"/>
        <v/>
      </c>
      <c r="L262" s="71" t="str">
        <f t="shared" si="35"/>
        <v/>
      </c>
      <c r="M262" s="54" t="str">
        <f t="shared" si="39"/>
        <v/>
      </c>
      <c r="N262" s="54" t="str">
        <f t="shared" si="40"/>
        <v/>
      </c>
      <c r="O262" s="51" t="str">
        <f t="shared" si="41"/>
        <v/>
      </c>
      <c r="AL262" s="51" t="str">
        <f t="shared" si="36"/>
        <v/>
      </c>
      <c r="AM262" s="51" t="str">
        <f t="shared" si="42"/>
        <v/>
      </c>
      <c r="BI262" s="204" t="str">
        <f t="shared" si="37"/>
        <v/>
      </c>
      <c r="BJ262" s="204"/>
    </row>
    <row r="263" spans="10:62" x14ac:dyDescent="0.25">
      <c r="J263" s="84" t="str">
        <f t="shared" si="38"/>
        <v/>
      </c>
      <c r="L263" s="71" t="str">
        <f t="shared" si="35"/>
        <v/>
      </c>
      <c r="M263" s="54" t="str">
        <f t="shared" si="39"/>
        <v/>
      </c>
      <c r="N263" s="54" t="str">
        <f t="shared" si="40"/>
        <v/>
      </c>
      <c r="O263" s="51" t="str">
        <f t="shared" si="41"/>
        <v/>
      </c>
      <c r="AL263" s="51" t="str">
        <f t="shared" si="36"/>
        <v/>
      </c>
      <c r="AM263" s="51" t="str">
        <f t="shared" si="42"/>
        <v/>
      </c>
      <c r="BI263" s="204" t="str">
        <f t="shared" si="37"/>
        <v/>
      </c>
      <c r="BJ263" s="204"/>
    </row>
    <row r="264" spans="10:62" x14ac:dyDescent="0.25">
      <c r="J264" s="84" t="str">
        <f t="shared" si="38"/>
        <v/>
      </c>
      <c r="L264" s="71" t="str">
        <f t="shared" si="35"/>
        <v/>
      </c>
      <c r="M264" s="54" t="str">
        <f t="shared" si="39"/>
        <v/>
      </c>
      <c r="N264" s="54" t="str">
        <f t="shared" si="40"/>
        <v/>
      </c>
      <c r="O264" s="51" t="str">
        <f t="shared" si="41"/>
        <v/>
      </c>
      <c r="AL264" s="51" t="str">
        <f t="shared" si="36"/>
        <v/>
      </c>
      <c r="AM264" s="51" t="str">
        <f t="shared" si="42"/>
        <v/>
      </c>
      <c r="BI264" s="204" t="str">
        <f t="shared" si="37"/>
        <v/>
      </c>
      <c r="BJ264" s="204"/>
    </row>
    <row r="265" spans="10:62" x14ac:dyDescent="0.25">
      <c r="J265" s="84" t="str">
        <f t="shared" si="38"/>
        <v/>
      </c>
      <c r="L265" s="71" t="str">
        <f t="shared" ref="L265:L328" si="43">IF(AND(AT265="",BA265="",BH265="",BI265=""),"",MAX(AT265,BA265,BH265,BI265))</f>
        <v/>
      </c>
      <c r="M265" s="54" t="str">
        <f t="shared" si="39"/>
        <v/>
      </c>
      <c r="N265" s="54" t="str">
        <f t="shared" si="40"/>
        <v/>
      </c>
      <c r="O265" s="51" t="str">
        <f t="shared" si="41"/>
        <v/>
      </c>
      <c r="AL265" s="51" t="str">
        <f t="shared" ref="AL265:AL328" si="44">IF(OR(AK265="",$AO$7=""),"",(AK265-($AO$7+273)))</f>
        <v/>
      </c>
      <c r="AM265" s="51" t="str">
        <f t="shared" si="42"/>
        <v/>
      </c>
      <c r="BI265" s="204" t="str">
        <f t="shared" ref="BI265:BI328" si="45">IF(F265="","",IF($BJ$9="Sim",10,""))</f>
        <v/>
      </c>
      <c r="BJ265" s="204"/>
    </row>
    <row r="266" spans="10:62" x14ac:dyDescent="0.25">
      <c r="J266" s="84" t="str">
        <f t="shared" ref="J266:J329" si="46">IF(OR(F266="",H266=""),"",F266-H266)</f>
        <v/>
      </c>
      <c r="L266" s="71" t="str">
        <f t="shared" si="43"/>
        <v/>
      </c>
      <c r="M266" s="54" t="str">
        <f t="shared" ref="M266:M329" si="47">IF(OR(H266="",K266=""),"",(H266+3-((2*K266)/(5*H266))))</f>
        <v/>
      </c>
      <c r="N266" s="54" t="str">
        <f t="shared" ref="N266:N329" si="48">IF(AND(L266="",M266=""),"",MAX(L266,M266))</f>
        <v/>
      </c>
      <c r="O266" s="51" t="str">
        <f t="shared" ref="O266:O329" si="49">IF(OR(F266="",N266=""),"",(IF(N266&lt;F266,"OK","Subir")))</f>
        <v/>
      </c>
      <c r="AL266" s="51" t="str">
        <f t="shared" si="44"/>
        <v/>
      </c>
      <c r="AM266" s="51" t="str">
        <f t="shared" ref="AM266:AM329" si="50">IF(AL266="","",IF(AL266&lt;50,50,AL266))</f>
        <v/>
      </c>
      <c r="BI266" s="204" t="str">
        <f t="shared" si="45"/>
        <v/>
      </c>
      <c r="BJ266" s="204"/>
    </row>
    <row r="267" spans="10:62" x14ac:dyDescent="0.25">
      <c r="J267" s="84" t="str">
        <f t="shared" si="46"/>
        <v/>
      </c>
      <c r="L267" s="71" t="str">
        <f t="shared" si="43"/>
        <v/>
      </c>
      <c r="M267" s="54" t="str">
        <f t="shared" si="47"/>
        <v/>
      </c>
      <c r="N267" s="54" t="str">
        <f t="shared" si="48"/>
        <v/>
      </c>
      <c r="O267" s="51" t="str">
        <f t="shared" si="49"/>
        <v/>
      </c>
      <c r="AL267" s="51" t="str">
        <f t="shared" si="44"/>
        <v/>
      </c>
      <c r="AM267" s="51" t="str">
        <f t="shared" si="50"/>
        <v/>
      </c>
      <c r="BI267" s="204" t="str">
        <f t="shared" si="45"/>
        <v/>
      </c>
      <c r="BJ267" s="204"/>
    </row>
    <row r="268" spans="10:62" x14ac:dyDescent="0.25">
      <c r="J268" s="84" t="str">
        <f t="shared" si="46"/>
        <v/>
      </c>
      <c r="L268" s="71" t="str">
        <f t="shared" si="43"/>
        <v/>
      </c>
      <c r="M268" s="54" t="str">
        <f t="shared" si="47"/>
        <v/>
      </c>
      <c r="N268" s="54" t="str">
        <f t="shared" si="48"/>
        <v/>
      </c>
      <c r="O268" s="51" t="str">
        <f t="shared" si="49"/>
        <v/>
      </c>
      <c r="AL268" s="51" t="str">
        <f t="shared" si="44"/>
        <v/>
      </c>
      <c r="AM268" s="51" t="str">
        <f t="shared" si="50"/>
        <v/>
      </c>
      <c r="BI268" s="204" t="str">
        <f t="shared" si="45"/>
        <v/>
      </c>
      <c r="BJ268" s="204"/>
    </row>
    <row r="269" spans="10:62" x14ac:dyDescent="0.25">
      <c r="J269" s="84" t="str">
        <f t="shared" si="46"/>
        <v/>
      </c>
      <c r="L269" s="71" t="str">
        <f t="shared" si="43"/>
        <v/>
      </c>
      <c r="M269" s="54" t="str">
        <f t="shared" si="47"/>
        <v/>
      </c>
      <c r="N269" s="54" t="str">
        <f t="shared" si="48"/>
        <v/>
      </c>
      <c r="O269" s="51" t="str">
        <f t="shared" si="49"/>
        <v/>
      </c>
      <c r="AL269" s="51" t="str">
        <f t="shared" si="44"/>
        <v/>
      </c>
      <c r="AM269" s="51" t="str">
        <f t="shared" si="50"/>
        <v/>
      </c>
      <c r="BI269" s="204" t="str">
        <f t="shared" si="45"/>
        <v/>
      </c>
      <c r="BJ269" s="204"/>
    </row>
    <row r="270" spans="10:62" x14ac:dyDescent="0.25">
      <c r="J270" s="84" t="str">
        <f t="shared" si="46"/>
        <v/>
      </c>
      <c r="L270" s="71" t="str">
        <f t="shared" si="43"/>
        <v/>
      </c>
      <c r="M270" s="54" t="str">
        <f t="shared" si="47"/>
        <v/>
      </c>
      <c r="N270" s="54" t="str">
        <f t="shared" si="48"/>
        <v/>
      </c>
      <c r="O270" s="51" t="str">
        <f t="shared" si="49"/>
        <v/>
      </c>
      <c r="AL270" s="51" t="str">
        <f t="shared" si="44"/>
        <v/>
      </c>
      <c r="AM270" s="51" t="str">
        <f t="shared" si="50"/>
        <v/>
      </c>
      <c r="BI270" s="204" t="str">
        <f t="shared" si="45"/>
        <v/>
      </c>
      <c r="BJ270" s="204"/>
    </row>
    <row r="271" spans="10:62" x14ac:dyDescent="0.25">
      <c r="J271" s="84" t="str">
        <f t="shared" si="46"/>
        <v/>
      </c>
      <c r="L271" s="71" t="str">
        <f t="shared" si="43"/>
        <v/>
      </c>
      <c r="M271" s="54" t="str">
        <f t="shared" si="47"/>
        <v/>
      </c>
      <c r="N271" s="54" t="str">
        <f t="shared" si="48"/>
        <v/>
      </c>
      <c r="O271" s="51" t="str">
        <f t="shared" si="49"/>
        <v/>
      </c>
      <c r="AL271" s="51" t="str">
        <f t="shared" si="44"/>
        <v/>
      </c>
      <c r="AM271" s="51" t="str">
        <f t="shared" si="50"/>
        <v/>
      </c>
      <c r="BI271" s="204" t="str">
        <f t="shared" si="45"/>
        <v/>
      </c>
      <c r="BJ271" s="204"/>
    </row>
    <row r="272" spans="10:62" x14ac:dyDescent="0.25">
      <c r="J272" s="84" t="str">
        <f t="shared" si="46"/>
        <v/>
      </c>
      <c r="L272" s="71" t="str">
        <f t="shared" si="43"/>
        <v/>
      </c>
      <c r="M272" s="54" t="str">
        <f t="shared" si="47"/>
        <v/>
      </c>
      <c r="N272" s="54" t="str">
        <f t="shared" si="48"/>
        <v/>
      </c>
      <c r="O272" s="51" t="str">
        <f t="shared" si="49"/>
        <v/>
      </c>
      <c r="AL272" s="51" t="str">
        <f t="shared" si="44"/>
        <v/>
      </c>
      <c r="AM272" s="51" t="str">
        <f t="shared" si="50"/>
        <v/>
      </c>
      <c r="BI272" s="204" t="str">
        <f t="shared" si="45"/>
        <v/>
      </c>
      <c r="BJ272" s="204"/>
    </row>
    <row r="273" spans="10:62" x14ac:dyDescent="0.25">
      <c r="J273" s="84" t="str">
        <f t="shared" si="46"/>
        <v/>
      </c>
      <c r="L273" s="71" t="str">
        <f t="shared" si="43"/>
        <v/>
      </c>
      <c r="M273" s="54" t="str">
        <f t="shared" si="47"/>
        <v/>
      </c>
      <c r="N273" s="54" t="str">
        <f t="shared" si="48"/>
        <v/>
      </c>
      <c r="O273" s="51" t="str">
        <f t="shared" si="49"/>
        <v/>
      </c>
      <c r="AL273" s="51" t="str">
        <f t="shared" si="44"/>
        <v/>
      </c>
      <c r="AM273" s="51" t="str">
        <f t="shared" si="50"/>
        <v/>
      </c>
      <c r="BI273" s="204" t="str">
        <f t="shared" si="45"/>
        <v/>
      </c>
      <c r="BJ273" s="204"/>
    </row>
    <row r="274" spans="10:62" x14ac:dyDescent="0.25">
      <c r="J274" s="84" t="str">
        <f t="shared" si="46"/>
        <v/>
      </c>
      <c r="L274" s="71" t="str">
        <f t="shared" si="43"/>
        <v/>
      </c>
      <c r="M274" s="54" t="str">
        <f t="shared" si="47"/>
        <v/>
      </c>
      <c r="N274" s="54" t="str">
        <f t="shared" si="48"/>
        <v/>
      </c>
      <c r="O274" s="51" t="str">
        <f t="shared" si="49"/>
        <v/>
      </c>
      <c r="AL274" s="51" t="str">
        <f t="shared" si="44"/>
        <v/>
      </c>
      <c r="AM274" s="51" t="str">
        <f t="shared" si="50"/>
        <v/>
      </c>
      <c r="BI274" s="204" t="str">
        <f t="shared" si="45"/>
        <v/>
      </c>
      <c r="BJ274" s="204"/>
    </row>
    <row r="275" spans="10:62" x14ac:dyDescent="0.25">
      <c r="J275" s="84" t="str">
        <f t="shared" si="46"/>
        <v/>
      </c>
      <c r="L275" s="71" t="str">
        <f t="shared" si="43"/>
        <v/>
      </c>
      <c r="M275" s="54" t="str">
        <f t="shared" si="47"/>
        <v/>
      </c>
      <c r="N275" s="54" t="str">
        <f t="shared" si="48"/>
        <v/>
      </c>
      <c r="O275" s="51" t="str">
        <f t="shared" si="49"/>
        <v/>
      </c>
      <c r="AL275" s="51" t="str">
        <f t="shared" si="44"/>
        <v/>
      </c>
      <c r="AM275" s="51" t="str">
        <f t="shared" si="50"/>
        <v/>
      </c>
      <c r="BI275" s="204" t="str">
        <f t="shared" si="45"/>
        <v/>
      </c>
      <c r="BJ275" s="204"/>
    </row>
    <row r="276" spans="10:62" x14ac:dyDescent="0.25">
      <c r="J276" s="84" t="str">
        <f t="shared" si="46"/>
        <v/>
      </c>
      <c r="L276" s="71" t="str">
        <f t="shared" si="43"/>
        <v/>
      </c>
      <c r="M276" s="54" t="str">
        <f t="shared" si="47"/>
        <v/>
      </c>
      <c r="N276" s="54" t="str">
        <f t="shared" si="48"/>
        <v/>
      </c>
      <c r="O276" s="51" t="str">
        <f t="shared" si="49"/>
        <v/>
      </c>
      <c r="AL276" s="51" t="str">
        <f t="shared" si="44"/>
        <v/>
      </c>
      <c r="AM276" s="51" t="str">
        <f t="shared" si="50"/>
        <v/>
      </c>
      <c r="BI276" s="204" t="str">
        <f t="shared" si="45"/>
        <v/>
      </c>
      <c r="BJ276" s="204"/>
    </row>
    <row r="277" spans="10:62" x14ac:dyDescent="0.25">
      <c r="J277" s="84" t="str">
        <f t="shared" si="46"/>
        <v/>
      </c>
      <c r="L277" s="71" t="str">
        <f t="shared" si="43"/>
        <v/>
      </c>
      <c r="M277" s="54" t="str">
        <f t="shared" si="47"/>
        <v/>
      </c>
      <c r="N277" s="54" t="str">
        <f t="shared" si="48"/>
        <v/>
      </c>
      <c r="O277" s="51" t="str">
        <f t="shared" si="49"/>
        <v/>
      </c>
      <c r="AL277" s="51" t="str">
        <f t="shared" si="44"/>
        <v/>
      </c>
      <c r="AM277" s="51" t="str">
        <f t="shared" si="50"/>
        <v/>
      </c>
      <c r="BI277" s="204" t="str">
        <f t="shared" si="45"/>
        <v/>
      </c>
      <c r="BJ277" s="204"/>
    </row>
    <row r="278" spans="10:62" x14ac:dyDescent="0.25">
      <c r="J278" s="84" t="str">
        <f t="shared" si="46"/>
        <v/>
      </c>
      <c r="L278" s="71" t="str">
        <f t="shared" si="43"/>
        <v/>
      </c>
      <c r="M278" s="54" t="str">
        <f t="shared" si="47"/>
        <v/>
      </c>
      <c r="N278" s="54" t="str">
        <f t="shared" si="48"/>
        <v/>
      </c>
      <c r="O278" s="51" t="str">
        <f t="shared" si="49"/>
        <v/>
      </c>
      <c r="AL278" s="51" t="str">
        <f t="shared" si="44"/>
        <v/>
      </c>
      <c r="AM278" s="51" t="str">
        <f t="shared" si="50"/>
        <v/>
      </c>
      <c r="BI278" s="204" t="str">
        <f t="shared" si="45"/>
        <v/>
      </c>
      <c r="BJ278" s="204"/>
    </row>
    <row r="279" spans="10:62" x14ac:dyDescent="0.25">
      <c r="J279" s="84" t="str">
        <f t="shared" si="46"/>
        <v/>
      </c>
      <c r="L279" s="71" t="str">
        <f t="shared" si="43"/>
        <v/>
      </c>
      <c r="M279" s="54" t="str">
        <f t="shared" si="47"/>
        <v/>
      </c>
      <c r="N279" s="54" t="str">
        <f t="shared" si="48"/>
        <v/>
      </c>
      <c r="O279" s="51" t="str">
        <f t="shared" si="49"/>
        <v/>
      </c>
      <c r="AL279" s="51" t="str">
        <f t="shared" si="44"/>
        <v/>
      </c>
      <c r="AM279" s="51" t="str">
        <f t="shared" si="50"/>
        <v/>
      </c>
      <c r="BI279" s="204" t="str">
        <f t="shared" si="45"/>
        <v/>
      </c>
      <c r="BJ279" s="204"/>
    </row>
    <row r="280" spans="10:62" x14ac:dyDescent="0.25">
      <c r="J280" s="84" t="str">
        <f t="shared" si="46"/>
        <v/>
      </c>
      <c r="L280" s="71" t="str">
        <f t="shared" si="43"/>
        <v/>
      </c>
      <c r="M280" s="54" t="str">
        <f t="shared" si="47"/>
        <v/>
      </c>
      <c r="N280" s="54" t="str">
        <f t="shared" si="48"/>
        <v/>
      </c>
      <c r="O280" s="51" t="str">
        <f t="shared" si="49"/>
        <v/>
      </c>
      <c r="AL280" s="51" t="str">
        <f t="shared" si="44"/>
        <v/>
      </c>
      <c r="AM280" s="51" t="str">
        <f t="shared" si="50"/>
        <v/>
      </c>
      <c r="BI280" s="204" t="str">
        <f t="shared" si="45"/>
        <v/>
      </c>
      <c r="BJ280" s="204"/>
    </row>
    <row r="281" spans="10:62" x14ac:dyDescent="0.25">
      <c r="J281" s="84" t="str">
        <f t="shared" si="46"/>
        <v/>
      </c>
      <c r="L281" s="71" t="str">
        <f t="shared" si="43"/>
        <v/>
      </c>
      <c r="M281" s="54" t="str">
        <f t="shared" si="47"/>
        <v/>
      </c>
      <c r="N281" s="54" t="str">
        <f t="shared" si="48"/>
        <v/>
      </c>
      <c r="O281" s="51" t="str">
        <f t="shared" si="49"/>
        <v/>
      </c>
      <c r="AL281" s="51" t="str">
        <f t="shared" si="44"/>
        <v/>
      </c>
      <c r="AM281" s="51" t="str">
        <f t="shared" si="50"/>
        <v/>
      </c>
      <c r="BI281" s="204" t="str">
        <f t="shared" si="45"/>
        <v/>
      </c>
      <c r="BJ281" s="204"/>
    </row>
    <row r="282" spans="10:62" x14ac:dyDescent="0.25">
      <c r="J282" s="84" t="str">
        <f t="shared" si="46"/>
        <v/>
      </c>
      <c r="L282" s="71" t="str">
        <f t="shared" si="43"/>
        <v/>
      </c>
      <c r="M282" s="54" t="str">
        <f t="shared" si="47"/>
        <v/>
      </c>
      <c r="N282" s="54" t="str">
        <f t="shared" si="48"/>
        <v/>
      </c>
      <c r="O282" s="51" t="str">
        <f t="shared" si="49"/>
        <v/>
      </c>
      <c r="AL282" s="51" t="str">
        <f t="shared" si="44"/>
        <v/>
      </c>
      <c r="AM282" s="51" t="str">
        <f t="shared" si="50"/>
        <v/>
      </c>
      <c r="BI282" s="204" t="str">
        <f t="shared" si="45"/>
        <v/>
      </c>
      <c r="BJ282" s="204"/>
    </row>
    <row r="283" spans="10:62" x14ac:dyDescent="0.25">
      <c r="J283" s="84" t="str">
        <f t="shared" si="46"/>
        <v/>
      </c>
      <c r="L283" s="71" t="str">
        <f t="shared" si="43"/>
        <v/>
      </c>
      <c r="M283" s="54" t="str">
        <f t="shared" si="47"/>
        <v/>
      </c>
      <c r="N283" s="54" t="str">
        <f t="shared" si="48"/>
        <v/>
      </c>
      <c r="O283" s="51" t="str">
        <f t="shared" si="49"/>
        <v/>
      </c>
      <c r="AL283" s="51" t="str">
        <f t="shared" si="44"/>
        <v/>
      </c>
      <c r="AM283" s="51" t="str">
        <f t="shared" si="50"/>
        <v/>
      </c>
      <c r="BI283" s="204" t="str">
        <f t="shared" si="45"/>
        <v/>
      </c>
      <c r="BJ283" s="204"/>
    </row>
    <row r="284" spans="10:62" x14ac:dyDescent="0.25">
      <c r="J284" s="84" t="str">
        <f t="shared" si="46"/>
        <v/>
      </c>
      <c r="L284" s="71" t="str">
        <f t="shared" si="43"/>
        <v/>
      </c>
      <c r="M284" s="54" t="str">
        <f t="shared" si="47"/>
        <v/>
      </c>
      <c r="N284" s="54" t="str">
        <f t="shared" si="48"/>
        <v/>
      </c>
      <c r="O284" s="51" t="str">
        <f t="shared" si="49"/>
        <v/>
      </c>
      <c r="AL284" s="51" t="str">
        <f t="shared" si="44"/>
        <v/>
      </c>
      <c r="AM284" s="51" t="str">
        <f t="shared" si="50"/>
        <v/>
      </c>
      <c r="BI284" s="204" t="str">
        <f t="shared" si="45"/>
        <v/>
      </c>
      <c r="BJ284" s="204"/>
    </row>
    <row r="285" spans="10:62" x14ac:dyDescent="0.25">
      <c r="J285" s="84" t="str">
        <f t="shared" si="46"/>
        <v/>
      </c>
      <c r="L285" s="71" t="str">
        <f t="shared" si="43"/>
        <v/>
      </c>
      <c r="M285" s="54" t="str">
        <f t="shared" si="47"/>
        <v/>
      </c>
      <c r="N285" s="54" t="str">
        <f t="shared" si="48"/>
        <v/>
      </c>
      <c r="O285" s="51" t="str">
        <f t="shared" si="49"/>
        <v/>
      </c>
      <c r="AL285" s="51" t="str">
        <f t="shared" si="44"/>
        <v/>
      </c>
      <c r="AM285" s="51" t="str">
        <f t="shared" si="50"/>
        <v/>
      </c>
      <c r="BI285" s="204" t="str">
        <f t="shared" si="45"/>
        <v/>
      </c>
      <c r="BJ285" s="204"/>
    </row>
    <row r="286" spans="10:62" x14ac:dyDescent="0.25">
      <c r="J286" s="84" t="str">
        <f t="shared" si="46"/>
        <v/>
      </c>
      <c r="L286" s="71" t="str">
        <f t="shared" si="43"/>
        <v/>
      </c>
      <c r="M286" s="54" t="str">
        <f t="shared" si="47"/>
        <v/>
      </c>
      <c r="N286" s="54" t="str">
        <f t="shared" si="48"/>
        <v/>
      </c>
      <c r="O286" s="51" t="str">
        <f t="shared" si="49"/>
        <v/>
      </c>
      <c r="AL286" s="51" t="str">
        <f t="shared" si="44"/>
        <v/>
      </c>
      <c r="AM286" s="51" t="str">
        <f t="shared" si="50"/>
        <v/>
      </c>
      <c r="BI286" s="204" t="str">
        <f t="shared" si="45"/>
        <v/>
      </c>
      <c r="BJ286" s="204"/>
    </row>
    <row r="287" spans="10:62" x14ac:dyDescent="0.25">
      <c r="J287" s="84" t="str">
        <f t="shared" si="46"/>
        <v/>
      </c>
      <c r="L287" s="71" t="str">
        <f t="shared" si="43"/>
        <v/>
      </c>
      <c r="M287" s="54" t="str">
        <f t="shared" si="47"/>
        <v/>
      </c>
      <c r="N287" s="54" t="str">
        <f t="shared" si="48"/>
        <v/>
      </c>
      <c r="O287" s="51" t="str">
        <f t="shared" si="49"/>
        <v/>
      </c>
      <c r="AL287" s="51" t="str">
        <f t="shared" si="44"/>
        <v/>
      </c>
      <c r="AM287" s="51" t="str">
        <f t="shared" si="50"/>
        <v/>
      </c>
      <c r="BI287" s="204" t="str">
        <f t="shared" si="45"/>
        <v/>
      </c>
      <c r="BJ287" s="204"/>
    </row>
    <row r="288" spans="10:62" x14ac:dyDescent="0.25">
      <c r="J288" s="84" t="str">
        <f t="shared" si="46"/>
        <v/>
      </c>
      <c r="L288" s="71" t="str">
        <f t="shared" si="43"/>
        <v/>
      </c>
      <c r="M288" s="54" t="str">
        <f t="shared" si="47"/>
        <v/>
      </c>
      <c r="N288" s="54" t="str">
        <f t="shared" si="48"/>
        <v/>
      </c>
      <c r="O288" s="51" t="str">
        <f t="shared" si="49"/>
        <v/>
      </c>
      <c r="AL288" s="51" t="str">
        <f t="shared" si="44"/>
        <v/>
      </c>
      <c r="AM288" s="51" t="str">
        <f t="shared" si="50"/>
        <v/>
      </c>
      <c r="BI288" s="204" t="str">
        <f t="shared" si="45"/>
        <v/>
      </c>
      <c r="BJ288" s="204"/>
    </row>
    <row r="289" spans="10:62" x14ac:dyDescent="0.25">
      <c r="J289" s="84" t="str">
        <f t="shared" si="46"/>
        <v/>
      </c>
      <c r="L289" s="71" t="str">
        <f t="shared" si="43"/>
        <v/>
      </c>
      <c r="M289" s="54" t="str">
        <f t="shared" si="47"/>
        <v/>
      </c>
      <c r="N289" s="54" t="str">
        <f t="shared" si="48"/>
        <v/>
      </c>
      <c r="O289" s="51" t="str">
        <f t="shared" si="49"/>
        <v/>
      </c>
      <c r="AL289" s="51" t="str">
        <f t="shared" si="44"/>
        <v/>
      </c>
      <c r="AM289" s="51" t="str">
        <f t="shared" si="50"/>
        <v/>
      </c>
      <c r="BI289" s="204" t="str">
        <f t="shared" si="45"/>
        <v/>
      </c>
      <c r="BJ289" s="204"/>
    </row>
    <row r="290" spans="10:62" x14ac:dyDescent="0.25">
      <c r="J290" s="84" t="str">
        <f t="shared" si="46"/>
        <v/>
      </c>
      <c r="L290" s="71" t="str">
        <f t="shared" si="43"/>
        <v/>
      </c>
      <c r="M290" s="54" t="str">
        <f t="shared" si="47"/>
        <v/>
      </c>
      <c r="N290" s="54" t="str">
        <f t="shared" si="48"/>
        <v/>
      </c>
      <c r="O290" s="51" t="str">
        <f t="shared" si="49"/>
        <v/>
      </c>
      <c r="AL290" s="51" t="str">
        <f t="shared" si="44"/>
        <v/>
      </c>
      <c r="AM290" s="51" t="str">
        <f t="shared" si="50"/>
        <v/>
      </c>
      <c r="BI290" s="204" t="str">
        <f t="shared" si="45"/>
        <v/>
      </c>
      <c r="BJ290" s="204"/>
    </row>
    <row r="291" spans="10:62" x14ac:dyDescent="0.25">
      <c r="J291" s="84" t="str">
        <f t="shared" si="46"/>
        <v/>
      </c>
      <c r="L291" s="71" t="str">
        <f t="shared" si="43"/>
        <v/>
      </c>
      <c r="M291" s="54" t="str">
        <f t="shared" si="47"/>
        <v/>
      </c>
      <c r="N291" s="54" t="str">
        <f t="shared" si="48"/>
        <v/>
      </c>
      <c r="O291" s="51" t="str">
        <f t="shared" si="49"/>
        <v/>
      </c>
      <c r="AL291" s="51" t="str">
        <f t="shared" si="44"/>
        <v/>
      </c>
      <c r="AM291" s="51" t="str">
        <f t="shared" si="50"/>
        <v/>
      </c>
      <c r="BI291" s="204" t="str">
        <f t="shared" si="45"/>
        <v/>
      </c>
      <c r="BJ291" s="204"/>
    </row>
    <row r="292" spans="10:62" x14ac:dyDescent="0.25">
      <c r="J292" s="84" t="str">
        <f t="shared" si="46"/>
        <v/>
      </c>
      <c r="L292" s="71" t="str">
        <f t="shared" si="43"/>
        <v/>
      </c>
      <c r="M292" s="54" t="str">
        <f t="shared" si="47"/>
        <v/>
      </c>
      <c r="N292" s="54" t="str">
        <f t="shared" si="48"/>
        <v/>
      </c>
      <c r="O292" s="51" t="str">
        <f t="shared" si="49"/>
        <v/>
      </c>
      <c r="AL292" s="51" t="str">
        <f t="shared" si="44"/>
        <v/>
      </c>
      <c r="AM292" s="51" t="str">
        <f t="shared" si="50"/>
        <v/>
      </c>
      <c r="BI292" s="204" t="str">
        <f t="shared" si="45"/>
        <v/>
      </c>
      <c r="BJ292" s="204"/>
    </row>
    <row r="293" spans="10:62" x14ac:dyDescent="0.25">
      <c r="J293" s="84" t="str">
        <f t="shared" si="46"/>
        <v/>
      </c>
      <c r="L293" s="71" t="str">
        <f t="shared" si="43"/>
        <v/>
      </c>
      <c r="M293" s="54" t="str">
        <f t="shared" si="47"/>
        <v/>
      </c>
      <c r="N293" s="54" t="str">
        <f t="shared" si="48"/>
        <v/>
      </c>
      <c r="O293" s="51" t="str">
        <f t="shared" si="49"/>
        <v/>
      </c>
      <c r="AL293" s="51" t="str">
        <f t="shared" si="44"/>
        <v/>
      </c>
      <c r="AM293" s="51" t="str">
        <f t="shared" si="50"/>
        <v/>
      </c>
      <c r="BI293" s="204" t="str">
        <f t="shared" si="45"/>
        <v/>
      </c>
      <c r="BJ293" s="204"/>
    </row>
    <row r="294" spans="10:62" x14ac:dyDescent="0.25">
      <c r="J294" s="84" t="str">
        <f t="shared" si="46"/>
        <v/>
      </c>
      <c r="L294" s="71" t="str">
        <f t="shared" si="43"/>
        <v/>
      </c>
      <c r="M294" s="54" t="str">
        <f t="shared" si="47"/>
        <v/>
      </c>
      <c r="N294" s="54" t="str">
        <f t="shared" si="48"/>
        <v/>
      </c>
      <c r="O294" s="51" t="str">
        <f t="shared" si="49"/>
        <v/>
      </c>
      <c r="AL294" s="51" t="str">
        <f t="shared" si="44"/>
        <v/>
      </c>
      <c r="AM294" s="51" t="str">
        <f t="shared" si="50"/>
        <v/>
      </c>
      <c r="BI294" s="204" t="str">
        <f t="shared" si="45"/>
        <v/>
      </c>
      <c r="BJ294" s="204"/>
    </row>
    <row r="295" spans="10:62" x14ac:dyDescent="0.25">
      <c r="J295" s="84" t="str">
        <f t="shared" si="46"/>
        <v/>
      </c>
      <c r="L295" s="71" t="str">
        <f t="shared" si="43"/>
        <v/>
      </c>
      <c r="M295" s="54" t="str">
        <f t="shared" si="47"/>
        <v/>
      </c>
      <c r="N295" s="54" t="str">
        <f t="shared" si="48"/>
        <v/>
      </c>
      <c r="O295" s="51" t="str">
        <f t="shared" si="49"/>
        <v/>
      </c>
      <c r="AL295" s="51" t="str">
        <f t="shared" si="44"/>
        <v/>
      </c>
      <c r="AM295" s="51" t="str">
        <f t="shared" si="50"/>
        <v/>
      </c>
      <c r="BI295" s="204" t="str">
        <f t="shared" si="45"/>
        <v/>
      </c>
      <c r="BJ295" s="204"/>
    </row>
    <row r="296" spans="10:62" x14ac:dyDescent="0.25">
      <c r="J296" s="84" t="str">
        <f t="shared" si="46"/>
        <v/>
      </c>
      <c r="L296" s="71" t="str">
        <f t="shared" si="43"/>
        <v/>
      </c>
      <c r="M296" s="54" t="str">
        <f t="shared" si="47"/>
        <v/>
      </c>
      <c r="N296" s="54" t="str">
        <f t="shared" si="48"/>
        <v/>
      </c>
      <c r="O296" s="51" t="str">
        <f t="shared" si="49"/>
        <v/>
      </c>
      <c r="AL296" s="51" t="str">
        <f t="shared" si="44"/>
        <v/>
      </c>
      <c r="AM296" s="51" t="str">
        <f t="shared" si="50"/>
        <v/>
      </c>
      <c r="BI296" s="204" t="str">
        <f t="shared" si="45"/>
        <v/>
      </c>
      <c r="BJ296" s="204"/>
    </row>
    <row r="297" spans="10:62" x14ac:dyDescent="0.25">
      <c r="J297" s="84" t="str">
        <f t="shared" si="46"/>
        <v/>
      </c>
      <c r="L297" s="71" t="str">
        <f t="shared" si="43"/>
        <v/>
      </c>
      <c r="M297" s="54" t="str">
        <f t="shared" si="47"/>
        <v/>
      </c>
      <c r="N297" s="54" t="str">
        <f t="shared" si="48"/>
        <v/>
      </c>
      <c r="O297" s="51" t="str">
        <f t="shared" si="49"/>
        <v/>
      </c>
      <c r="AL297" s="51" t="str">
        <f t="shared" si="44"/>
        <v/>
      </c>
      <c r="AM297" s="51" t="str">
        <f t="shared" si="50"/>
        <v/>
      </c>
      <c r="BI297" s="204" t="str">
        <f t="shared" si="45"/>
        <v/>
      </c>
      <c r="BJ297" s="204"/>
    </row>
    <row r="298" spans="10:62" x14ac:dyDescent="0.25">
      <c r="J298" s="84" t="str">
        <f t="shared" si="46"/>
        <v/>
      </c>
      <c r="L298" s="71" t="str">
        <f t="shared" si="43"/>
        <v/>
      </c>
      <c r="M298" s="54" t="str">
        <f t="shared" si="47"/>
        <v/>
      </c>
      <c r="N298" s="54" t="str">
        <f t="shared" si="48"/>
        <v/>
      </c>
      <c r="O298" s="51" t="str">
        <f t="shared" si="49"/>
        <v/>
      </c>
      <c r="AL298" s="51" t="str">
        <f t="shared" si="44"/>
        <v/>
      </c>
      <c r="AM298" s="51" t="str">
        <f t="shared" si="50"/>
        <v/>
      </c>
      <c r="BI298" s="204" t="str">
        <f t="shared" si="45"/>
        <v/>
      </c>
      <c r="BJ298" s="204"/>
    </row>
    <row r="299" spans="10:62" x14ac:dyDescent="0.25">
      <c r="J299" s="84" t="str">
        <f t="shared" si="46"/>
        <v/>
      </c>
      <c r="L299" s="71" t="str">
        <f t="shared" si="43"/>
        <v/>
      </c>
      <c r="M299" s="54" t="str">
        <f t="shared" si="47"/>
        <v/>
      </c>
      <c r="N299" s="54" t="str">
        <f t="shared" si="48"/>
        <v/>
      </c>
      <c r="O299" s="51" t="str">
        <f t="shared" si="49"/>
        <v/>
      </c>
      <c r="AL299" s="51" t="str">
        <f t="shared" si="44"/>
        <v/>
      </c>
      <c r="AM299" s="51" t="str">
        <f t="shared" si="50"/>
        <v/>
      </c>
      <c r="BI299" s="204" t="str">
        <f t="shared" si="45"/>
        <v/>
      </c>
      <c r="BJ299" s="204"/>
    </row>
    <row r="300" spans="10:62" x14ac:dyDescent="0.25">
      <c r="J300" s="84" t="str">
        <f t="shared" si="46"/>
        <v/>
      </c>
      <c r="L300" s="71" t="str">
        <f t="shared" si="43"/>
        <v/>
      </c>
      <c r="M300" s="54" t="str">
        <f t="shared" si="47"/>
        <v/>
      </c>
      <c r="N300" s="54" t="str">
        <f t="shared" si="48"/>
        <v/>
      </c>
      <c r="O300" s="51" t="str">
        <f t="shared" si="49"/>
        <v/>
      </c>
      <c r="AL300" s="51" t="str">
        <f t="shared" si="44"/>
        <v/>
      </c>
      <c r="AM300" s="51" t="str">
        <f t="shared" si="50"/>
        <v/>
      </c>
      <c r="BI300" s="204" t="str">
        <f t="shared" si="45"/>
        <v/>
      </c>
      <c r="BJ300" s="204"/>
    </row>
    <row r="301" spans="10:62" x14ac:dyDescent="0.25">
      <c r="J301" s="84" t="str">
        <f t="shared" si="46"/>
        <v/>
      </c>
      <c r="L301" s="71" t="str">
        <f t="shared" si="43"/>
        <v/>
      </c>
      <c r="M301" s="54" t="str">
        <f t="shared" si="47"/>
        <v/>
      </c>
      <c r="N301" s="54" t="str">
        <f t="shared" si="48"/>
        <v/>
      </c>
      <c r="O301" s="51" t="str">
        <f t="shared" si="49"/>
        <v/>
      </c>
      <c r="AL301" s="51" t="str">
        <f t="shared" si="44"/>
        <v/>
      </c>
      <c r="AM301" s="51" t="str">
        <f t="shared" si="50"/>
        <v/>
      </c>
      <c r="BI301" s="204" t="str">
        <f t="shared" si="45"/>
        <v/>
      </c>
      <c r="BJ301" s="204"/>
    </row>
    <row r="302" spans="10:62" x14ac:dyDescent="0.25">
      <c r="J302" s="84" t="str">
        <f t="shared" si="46"/>
        <v/>
      </c>
      <c r="L302" s="71" t="str">
        <f t="shared" si="43"/>
        <v/>
      </c>
      <c r="M302" s="54" t="str">
        <f t="shared" si="47"/>
        <v/>
      </c>
      <c r="N302" s="54" t="str">
        <f t="shared" si="48"/>
        <v/>
      </c>
      <c r="O302" s="51" t="str">
        <f t="shared" si="49"/>
        <v/>
      </c>
      <c r="AL302" s="51" t="str">
        <f t="shared" si="44"/>
        <v/>
      </c>
      <c r="AM302" s="51" t="str">
        <f t="shared" si="50"/>
        <v/>
      </c>
      <c r="BI302" s="204" t="str">
        <f t="shared" si="45"/>
        <v/>
      </c>
      <c r="BJ302" s="204"/>
    </row>
    <row r="303" spans="10:62" x14ac:dyDescent="0.25">
      <c r="J303" s="84" t="str">
        <f t="shared" si="46"/>
        <v/>
      </c>
      <c r="L303" s="71" t="str">
        <f t="shared" si="43"/>
        <v/>
      </c>
      <c r="M303" s="54" t="str">
        <f t="shared" si="47"/>
        <v/>
      </c>
      <c r="N303" s="54" t="str">
        <f t="shared" si="48"/>
        <v/>
      </c>
      <c r="O303" s="51" t="str">
        <f t="shared" si="49"/>
        <v/>
      </c>
      <c r="AL303" s="51" t="str">
        <f t="shared" si="44"/>
        <v/>
      </c>
      <c r="AM303" s="51" t="str">
        <f t="shared" si="50"/>
        <v/>
      </c>
      <c r="BI303" s="204" t="str">
        <f t="shared" si="45"/>
        <v/>
      </c>
      <c r="BJ303" s="204"/>
    </row>
    <row r="304" spans="10:62" x14ac:dyDescent="0.25">
      <c r="J304" s="84" t="str">
        <f t="shared" si="46"/>
        <v/>
      </c>
      <c r="L304" s="71" t="str">
        <f t="shared" si="43"/>
        <v/>
      </c>
      <c r="M304" s="54" t="str">
        <f t="shared" si="47"/>
        <v/>
      </c>
      <c r="N304" s="54" t="str">
        <f t="shared" si="48"/>
        <v/>
      </c>
      <c r="O304" s="51" t="str">
        <f t="shared" si="49"/>
        <v/>
      </c>
      <c r="AL304" s="51" t="str">
        <f t="shared" si="44"/>
        <v/>
      </c>
      <c r="AM304" s="51" t="str">
        <f t="shared" si="50"/>
        <v/>
      </c>
      <c r="BI304" s="204" t="str">
        <f t="shared" si="45"/>
        <v/>
      </c>
      <c r="BJ304" s="204"/>
    </row>
    <row r="305" spans="10:62" x14ac:dyDescent="0.25">
      <c r="J305" s="84" t="str">
        <f t="shared" si="46"/>
        <v/>
      </c>
      <c r="L305" s="71" t="str">
        <f t="shared" si="43"/>
        <v/>
      </c>
      <c r="M305" s="54" t="str">
        <f t="shared" si="47"/>
        <v/>
      </c>
      <c r="N305" s="54" t="str">
        <f t="shared" si="48"/>
        <v/>
      </c>
      <c r="O305" s="51" t="str">
        <f t="shared" si="49"/>
        <v/>
      </c>
      <c r="AL305" s="51" t="str">
        <f t="shared" si="44"/>
        <v/>
      </c>
      <c r="AM305" s="51" t="str">
        <f t="shared" si="50"/>
        <v/>
      </c>
      <c r="BI305" s="204" t="str">
        <f t="shared" si="45"/>
        <v/>
      </c>
      <c r="BJ305" s="204"/>
    </row>
    <row r="306" spans="10:62" x14ac:dyDescent="0.25">
      <c r="J306" s="84" t="str">
        <f t="shared" si="46"/>
        <v/>
      </c>
      <c r="L306" s="71" t="str">
        <f t="shared" si="43"/>
        <v/>
      </c>
      <c r="M306" s="54" t="str">
        <f t="shared" si="47"/>
        <v/>
      </c>
      <c r="N306" s="54" t="str">
        <f t="shared" si="48"/>
        <v/>
      </c>
      <c r="O306" s="51" t="str">
        <f t="shared" si="49"/>
        <v/>
      </c>
      <c r="AL306" s="51" t="str">
        <f t="shared" si="44"/>
        <v/>
      </c>
      <c r="AM306" s="51" t="str">
        <f t="shared" si="50"/>
        <v/>
      </c>
      <c r="BI306" s="204" t="str">
        <f t="shared" si="45"/>
        <v/>
      </c>
      <c r="BJ306" s="204"/>
    </row>
    <row r="307" spans="10:62" x14ac:dyDescent="0.25">
      <c r="J307" s="84" t="str">
        <f t="shared" si="46"/>
        <v/>
      </c>
      <c r="L307" s="71" t="str">
        <f t="shared" si="43"/>
        <v/>
      </c>
      <c r="M307" s="54" t="str">
        <f t="shared" si="47"/>
        <v/>
      </c>
      <c r="N307" s="54" t="str">
        <f t="shared" si="48"/>
        <v/>
      </c>
      <c r="O307" s="51" t="str">
        <f t="shared" si="49"/>
        <v/>
      </c>
      <c r="AL307" s="51" t="str">
        <f t="shared" si="44"/>
        <v/>
      </c>
      <c r="AM307" s="51" t="str">
        <f t="shared" si="50"/>
        <v/>
      </c>
      <c r="BI307" s="204" t="str">
        <f t="shared" si="45"/>
        <v/>
      </c>
      <c r="BJ307" s="204"/>
    </row>
    <row r="308" spans="10:62" x14ac:dyDescent="0.25">
      <c r="J308" s="84" t="str">
        <f t="shared" si="46"/>
        <v/>
      </c>
      <c r="L308" s="71" t="str">
        <f t="shared" si="43"/>
        <v/>
      </c>
      <c r="M308" s="54" t="str">
        <f t="shared" si="47"/>
        <v/>
      </c>
      <c r="N308" s="54" t="str">
        <f t="shared" si="48"/>
        <v/>
      </c>
      <c r="O308" s="51" t="str">
        <f t="shared" si="49"/>
        <v/>
      </c>
      <c r="AL308" s="51" t="str">
        <f t="shared" si="44"/>
        <v/>
      </c>
      <c r="AM308" s="51" t="str">
        <f t="shared" si="50"/>
        <v/>
      </c>
      <c r="BI308" s="204" t="str">
        <f t="shared" si="45"/>
        <v/>
      </c>
      <c r="BJ308" s="204"/>
    </row>
    <row r="309" spans="10:62" x14ac:dyDescent="0.25">
      <c r="J309" s="84" t="str">
        <f t="shared" si="46"/>
        <v/>
      </c>
      <c r="L309" s="71" t="str">
        <f t="shared" si="43"/>
        <v/>
      </c>
      <c r="M309" s="54" t="str">
        <f t="shared" si="47"/>
        <v/>
      </c>
      <c r="N309" s="54" t="str">
        <f t="shared" si="48"/>
        <v/>
      </c>
      <c r="O309" s="51" t="str">
        <f t="shared" si="49"/>
        <v/>
      </c>
      <c r="AL309" s="51" t="str">
        <f t="shared" si="44"/>
        <v/>
      </c>
      <c r="AM309" s="51" t="str">
        <f t="shared" si="50"/>
        <v/>
      </c>
      <c r="BI309" s="204" t="str">
        <f t="shared" si="45"/>
        <v/>
      </c>
      <c r="BJ309" s="204"/>
    </row>
    <row r="310" spans="10:62" x14ac:dyDescent="0.25">
      <c r="J310" s="84" t="str">
        <f t="shared" si="46"/>
        <v/>
      </c>
      <c r="L310" s="71" t="str">
        <f t="shared" si="43"/>
        <v/>
      </c>
      <c r="M310" s="54" t="str">
        <f t="shared" si="47"/>
        <v/>
      </c>
      <c r="N310" s="54" t="str">
        <f t="shared" si="48"/>
        <v/>
      </c>
      <c r="O310" s="51" t="str">
        <f t="shared" si="49"/>
        <v/>
      </c>
      <c r="AL310" s="51" t="str">
        <f t="shared" si="44"/>
        <v/>
      </c>
      <c r="AM310" s="51" t="str">
        <f t="shared" si="50"/>
        <v/>
      </c>
      <c r="BI310" s="204" t="str">
        <f t="shared" si="45"/>
        <v/>
      </c>
      <c r="BJ310" s="204"/>
    </row>
    <row r="311" spans="10:62" x14ac:dyDescent="0.25">
      <c r="J311" s="84" t="str">
        <f t="shared" si="46"/>
        <v/>
      </c>
      <c r="L311" s="71" t="str">
        <f t="shared" si="43"/>
        <v/>
      </c>
      <c r="M311" s="54" t="str">
        <f t="shared" si="47"/>
        <v/>
      </c>
      <c r="N311" s="54" t="str">
        <f t="shared" si="48"/>
        <v/>
      </c>
      <c r="O311" s="51" t="str">
        <f t="shared" si="49"/>
        <v/>
      </c>
      <c r="AL311" s="51" t="str">
        <f t="shared" si="44"/>
        <v/>
      </c>
      <c r="AM311" s="51" t="str">
        <f t="shared" si="50"/>
        <v/>
      </c>
      <c r="BI311" s="204" t="str">
        <f t="shared" si="45"/>
        <v/>
      </c>
      <c r="BJ311" s="204"/>
    </row>
    <row r="312" spans="10:62" x14ac:dyDescent="0.25">
      <c r="J312" s="84" t="str">
        <f t="shared" si="46"/>
        <v/>
      </c>
      <c r="L312" s="71" t="str">
        <f t="shared" si="43"/>
        <v/>
      </c>
      <c r="M312" s="54" t="str">
        <f t="shared" si="47"/>
        <v/>
      </c>
      <c r="N312" s="54" t="str">
        <f t="shared" si="48"/>
        <v/>
      </c>
      <c r="O312" s="51" t="str">
        <f t="shared" si="49"/>
        <v/>
      </c>
      <c r="AL312" s="51" t="str">
        <f t="shared" si="44"/>
        <v/>
      </c>
      <c r="AM312" s="51" t="str">
        <f t="shared" si="50"/>
        <v/>
      </c>
      <c r="BI312" s="204" t="str">
        <f t="shared" si="45"/>
        <v/>
      </c>
      <c r="BJ312" s="204"/>
    </row>
    <row r="313" spans="10:62" x14ac:dyDescent="0.25">
      <c r="J313" s="84" t="str">
        <f t="shared" si="46"/>
        <v/>
      </c>
      <c r="L313" s="71" t="str">
        <f t="shared" si="43"/>
        <v/>
      </c>
      <c r="M313" s="54" t="str">
        <f t="shared" si="47"/>
        <v/>
      </c>
      <c r="N313" s="54" t="str">
        <f t="shared" si="48"/>
        <v/>
      </c>
      <c r="O313" s="51" t="str">
        <f t="shared" si="49"/>
        <v/>
      </c>
      <c r="AL313" s="51" t="str">
        <f t="shared" si="44"/>
        <v/>
      </c>
      <c r="AM313" s="51" t="str">
        <f t="shared" si="50"/>
        <v/>
      </c>
      <c r="BI313" s="204" t="str">
        <f t="shared" si="45"/>
        <v/>
      </c>
      <c r="BJ313" s="204"/>
    </row>
    <row r="314" spans="10:62" x14ac:dyDescent="0.25">
      <c r="J314" s="84" t="str">
        <f t="shared" si="46"/>
        <v/>
      </c>
      <c r="L314" s="71" t="str">
        <f t="shared" si="43"/>
        <v/>
      </c>
      <c r="M314" s="54" t="str">
        <f t="shared" si="47"/>
        <v/>
      </c>
      <c r="N314" s="54" t="str">
        <f t="shared" si="48"/>
        <v/>
      </c>
      <c r="O314" s="51" t="str">
        <f t="shared" si="49"/>
        <v/>
      </c>
      <c r="AL314" s="51" t="str">
        <f t="shared" si="44"/>
        <v/>
      </c>
      <c r="AM314" s="51" t="str">
        <f t="shared" si="50"/>
        <v/>
      </c>
      <c r="BI314" s="204" t="str">
        <f t="shared" si="45"/>
        <v/>
      </c>
      <c r="BJ314" s="204"/>
    </row>
    <row r="315" spans="10:62" x14ac:dyDescent="0.25">
      <c r="J315" s="84" t="str">
        <f t="shared" si="46"/>
        <v/>
      </c>
      <c r="L315" s="71" t="str">
        <f t="shared" si="43"/>
        <v/>
      </c>
      <c r="M315" s="54" t="str">
        <f t="shared" si="47"/>
        <v/>
      </c>
      <c r="N315" s="54" t="str">
        <f t="shared" si="48"/>
        <v/>
      </c>
      <c r="O315" s="51" t="str">
        <f t="shared" si="49"/>
        <v/>
      </c>
      <c r="AL315" s="51" t="str">
        <f t="shared" si="44"/>
        <v/>
      </c>
      <c r="AM315" s="51" t="str">
        <f t="shared" si="50"/>
        <v/>
      </c>
      <c r="BI315" s="204" t="str">
        <f t="shared" si="45"/>
        <v/>
      </c>
      <c r="BJ315" s="204"/>
    </row>
    <row r="316" spans="10:62" x14ac:dyDescent="0.25">
      <c r="J316" s="84" t="str">
        <f t="shared" si="46"/>
        <v/>
      </c>
      <c r="L316" s="71" t="str">
        <f t="shared" si="43"/>
        <v/>
      </c>
      <c r="M316" s="54" t="str">
        <f t="shared" si="47"/>
        <v/>
      </c>
      <c r="N316" s="54" t="str">
        <f t="shared" si="48"/>
        <v/>
      </c>
      <c r="O316" s="51" t="str">
        <f t="shared" si="49"/>
        <v/>
      </c>
      <c r="AL316" s="51" t="str">
        <f t="shared" si="44"/>
        <v/>
      </c>
      <c r="AM316" s="51" t="str">
        <f t="shared" si="50"/>
        <v/>
      </c>
      <c r="BI316" s="204" t="str">
        <f t="shared" si="45"/>
        <v/>
      </c>
      <c r="BJ316" s="204"/>
    </row>
    <row r="317" spans="10:62" x14ac:dyDescent="0.25">
      <c r="J317" s="84" t="str">
        <f t="shared" si="46"/>
        <v/>
      </c>
      <c r="L317" s="71" t="str">
        <f t="shared" si="43"/>
        <v/>
      </c>
      <c r="M317" s="54" t="str">
        <f t="shared" si="47"/>
        <v/>
      </c>
      <c r="N317" s="54" t="str">
        <f t="shared" si="48"/>
        <v/>
      </c>
      <c r="O317" s="51" t="str">
        <f t="shared" si="49"/>
        <v/>
      </c>
      <c r="AL317" s="51" t="str">
        <f t="shared" si="44"/>
        <v/>
      </c>
      <c r="AM317" s="51" t="str">
        <f t="shared" si="50"/>
        <v/>
      </c>
      <c r="BI317" s="204" t="str">
        <f t="shared" si="45"/>
        <v/>
      </c>
      <c r="BJ317" s="204"/>
    </row>
    <row r="318" spans="10:62" x14ac:dyDescent="0.25">
      <c r="J318" s="84" t="str">
        <f t="shared" si="46"/>
        <v/>
      </c>
      <c r="L318" s="71" t="str">
        <f t="shared" si="43"/>
        <v/>
      </c>
      <c r="M318" s="54" t="str">
        <f t="shared" si="47"/>
        <v/>
      </c>
      <c r="N318" s="54" t="str">
        <f t="shared" si="48"/>
        <v/>
      </c>
      <c r="O318" s="51" t="str">
        <f t="shared" si="49"/>
        <v/>
      </c>
      <c r="AL318" s="51" t="str">
        <f t="shared" si="44"/>
        <v/>
      </c>
      <c r="AM318" s="51" t="str">
        <f t="shared" si="50"/>
        <v/>
      </c>
      <c r="BI318" s="204" t="str">
        <f t="shared" si="45"/>
        <v/>
      </c>
      <c r="BJ318" s="204"/>
    </row>
    <row r="319" spans="10:62" x14ac:dyDescent="0.25">
      <c r="J319" s="84" t="str">
        <f t="shared" si="46"/>
        <v/>
      </c>
      <c r="L319" s="71" t="str">
        <f t="shared" si="43"/>
        <v/>
      </c>
      <c r="M319" s="54" t="str">
        <f t="shared" si="47"/>
        <v/>
      </c>
      <c r="N319" s="54" t="str">
        <f t="shared" si="48"/>
        <v/>
      </c>
      <c r="O319" s="51" t="str">
        <f t="shared" si="49"/>
        <v/>
      </c>
      <c r="AL319" s="51" t="str">
        <f t="shared" si="44"/>
        <v/>
      </c>
      <c r="AM319" s="51" t="str">
        <f t="shared" si="50"/>
        <v/>
      </c>
      <c r="BI319" s="204" t="str">
        <f t="shared" si="45"/>
        <v/>
      </c>
      <c r="BJ319" s="204"/>
    </row>
    <row r="320" spans="10:62" x14ac:dyDescent="0.25">
      <c r="J320" s="84" t="str">
        <f t="shared" si="46"/>
        <v/>
      </c>
      <c r="L320" s="71" t="str">
        <f t="shared" si="43"/>
        <v/>
      </c>
      <c r="M320" s="54" t="str">
        <f t="shared" si="47"/>
        <v/>
      </c>
      <c r="N320" s="54" t="str">
        <f t="shared" si="48"/>
        <v/>
      </c>
      <c r="O320" s="51" t="str">
        <f t="shared" si="49"/>
        <v/>
      </c>
      <c r="AL320" s="51" t="str">
        <f t="shared" si="44"/>
        <v/>
      </c>
      <c r="AM320" s="51" t="str">
        <f t="shared" si="50"/>
        <v/>
      </c>
      <c r="BI320" s="204" t="str">
        <f t="shared" si="45"/>
        <v/>
      </c>
      <c r="BJ320" s="204"/>
    </row>
    <row r="321" spans="10:62" x14ac:dyDescent="0.25">
      <c r="J321" s="84" t="str">
        <f t="shared" si="46"/>
        <v/>
      </c>
      <c r="L321" s="71" t="str">
        <f t="shared" si="43"/>
        <v/>
      </c>
      <c r="M321" s="54" t="str">
        <f t="shared" si="47"/>
        <v/>
      </c>
      <c r="N321" s="54" t="str">
        <f t="shared" si="48"/>
        <v/>
      </c>
      <c r="O321" s="51" t="str">
        <f t="shared" si="49"/>
        <v/>
      </c>
      <c r="AL321" s="51" t="str">
        <f t="shared" si="44"/>
        <v/>
      </c>
      <c r="AM321" s="51" t="str">
        <f t="shared" si="50"/>
        <v/>
      </c>
      <c r="BI321" s="204" t="str">
        <f t="shared" si="45"/>
        <v/>
      </c>
      <c r="BJ321" s="204"/>
    </row>
    <row r="322" spans="10:62" x14ac:dyDescent="0.25">
      <c r="J322" s="84" t="str">
        <f t="shared" si="46"/>
        <v/>
      </c>
      <c r="L322" s="71" t="str">
        <f t="shared" si="43"/>
        <v/>
      </c>
      <c r="M322" s="54" t="str">
        <f t="shared" si="47"/>
        <v/>
      </c>
      <c r="N322" s="54" t="str">
        <f t="shared" si="48"/>
        <v/>
      </c>
      <c r="O322" s="51" t="str">
        <f t="shared" si="49"/>
        <v/>
      </c>
      <c r="AL322" s="51" t="str">
        <f t="shared" si="44"/>
        <v/>
      </c>
      <c r="AM322" s="51" t="str">
        <f t="shared" si="50"/>
        <v/>
      </c>
      <c r="BI322" s="204" t="str">
        <f t="shared" si="45"/>
        <v/>
      </c>
      <c r="BJ322" s="204"/>
    </row>
    <row r="323" spans="10:62" x14ac:dyDescent="0.25">
      <c r="J323" s="84" t="str">
        <f t="shared" si="46"/>
        <v/>
      </c>
      <c r="L323" s="71" t="str">
        <f t="shared" si="43"/>
        <v/>
      </c>
      <c r="M323" s="54" t="str">
        <f t="shared" si="47"/>
        <v/>
      </c>
      <c r="N323" s="54" t="str">
        <f t="shared" si="48"/>
        <v/>
      </c>
      <c r="O323" s="51" t="str">
        <f t="shared" si="49"/>
        <v/>
      </c>
      <c r="AL323" s="51" t="str">
        <f t="shared" si="44"/>
        <v/>
      </c>
      <c r="AM323" s="51" t="str">
        <f t="shared" si="50"/>
        <v/>
      </c>
      <c r="BI323" s="204" t="str">
        <f t="shared" si="45"/>
        <v/>
      </c>
      <c r="BJ323" s="204"/>
    </row>
    <row r="324" spans="10:62" x14ac:dyDescent="0.25">
      <c r="J324" s="84" t="str">
        <f t="shared" si="46"/>
        <v/>
      </c>
      <c r="L324" s="71" t="str">
        <f t="shared" si="43"/>
        <v/>
      </c>
      <c r="M324" s="54" t="str">
        <f t="shared" si="47"/>
        <v/>
      </c>
      <c r="N324" s="54" t="str">
        <f t="shared" si="48"/>
        <v/>
      </c>
      <c r="O324" s="51" t="str">
        <f t="shared" si="49"/>
        <v/>
      </c>
      <c r="AL324" s="51" t="str">
        <f t="shared" si="44"/>
        <v/>
      </c>
      <c r="AM324" s="51" t="str">
        <f t="shared" si="50"/>
        <v/>
      </c>
      <c r="BI324" s="204" t="str">
        <f t="shared" si="45"/>
        <v/>
      </c>
      <c r="BJ324" s="204"/>
    </row>
    <row r="325" spans="10:62" x14ac:dyDescent="0.25">
      <c r="J325" s="84" t="str">
        <f t="shared" si="46"/>
        <v/>
      </c>
      <c r="L325" s="71" t="str">
        <f t="shared" si="43"/>
        <v/>
      </c>
      <c r="M325" s="54" t="str">
        <f t="shared" si="47"/>
        <v/>
      </c>
      <c r="N325" s="54" t="str">
        <f t="shared" si="48"/>
        <v/>
      </c>
      <c r="O325" s="51" t="str">
        <f t="shared" si="49"/>
        <v/>
      </c>
      <c r="AL325" s="51" t="str">
        <f t="shared" si="44"/>
        <v/>
      </c>
      <c r="AM325" s="51" t="str">
        <f t="shared" si="50"/>
        <v/>
      </c>
      <c r="BI325" s="204" t="str">
        <f t="shared" si="45"/>
        <v/>
      </c>
      <c r="BJ325" s="204"/>
    </row>
    <row r="326" spans="10:62" x14ac:dyDescent="0.25">
      <c r="J326" s="84" t="str">
        <f t="shared" si="46"/>
        <v/>
      </c>
      <c r="L326" s="71" t="str">
        <f t="shared" si="43"/>
        <v/>
      </c>
      <c r="M326" s="54" t="str">
        <f t="shared" si="47"/>
        <v/>
      </c>
      <c r="N326" s="54" t="str">
        <f t="shared" si="48"/>
        <v/>
      </c>
      <c r="O326" s="51" t="str">
        <f t="shared" si="49"/>
        <v/>
      </c>
      <c r="AL326" s="51" t="str">
        <f t="shared" si="44"/>
        <v/>
      </c>
      <c r="AM326" s="51" t="str">
        <f t="shared" si="50"/>
        <v/>
      </c>
      <c r="BI326" s="204" t="str">
        <f t="shared" si="45"/>
        <v/>
      </c>
      <c r="BJ326" s="204"/>
    </row>
    <row r="327" spans="10:62" x14ac:dyDescent="0.25">
      <c r="J327" s="84" t="str">
        <f t="shared" si="46"/>
        <v/>
      </c>
      <c r="L327" s="71" t="str">
        <f t="shared" si="43"/>
        <v/>
      </c>
      <c r="M327" s="54" t="str">
        <f t="shared" si="47"/>
        <v/>
      </c>
      <c r="N327" s="54" t="str">
        <f t="shared" si="48"/>
        <v/>
      </c>
      <c r="O327" s="51" t="str">
        <f t="shared" si="49"/>
        <v/>
      </c>
      <c r="AL327" s="51" t="str">
        <f t="shared" si="44"/>
        <v/>
      </c>
      <c r="AM327" s="51" t="str">
        <f t="shared" si="50"/>
        <v/>
      </c>
      <c r="BI327" s="204" t="str">
        <f t="shared" si="45"/>
        <v/>
      </c>
      <c r="BJ327" s="204"/>
    </row>
    <row r="328" spans="10:62" x14ac:dyDescent="0.25">
      <c r="J328" s="84" t="str">
        <f t="shared" si="46"/>
        <v/>
      </c>
      <c r="L328" s="71" t="str">
        <f t="shared" si="43"/>
        <v/>
      </c>
      <c r="M328" s="54" t="str">
        <f t="shared" si="47"/>
        <v/>
      </c>
      <c r="N328" s="54" t="str">
        <f t="shared" si="48"/>
        <v/>
      </c>
      <c r="O328" s="51" t="str">
        <f t="shared" si="49"/>
        <v/>
      </c>
      <c r="AL328" s="51" t="str">
        <f t="shared" si="44"/>
        <v/>
      </c>
      <c r="AM328" s="51" t="str">
        <f t="shared" si="50"/>
        <v/>
      </c>
      <c r="BI328" s="204" t="str">
        <f t="shared" si="45"/>
        <v/>
      </c>
      <c r="BJ328" s="204"/>
    </row>
    <row r="329" spans="10:62" x14ac:dyDescent="0.25">
      <c r="J329" s="84" t="str">
        <f t="shared" si="46"/>
        <v/>
      </c>
      <c r="L329" s="71" t="str">
        <f t="shared" ref="L329:L392" si="51">IF(AND(AT329="",BA329="",BH329="",BI329=""),"",MAX(AT329,BA329,BH329,BI329))</f>
        <v/>
      </c>
      <c r="M329" s="54" t="str">
        <f t="shared" si="47"/>
        <v/>
      </c>
      <c r="N329" s="54" t="str">
        <f t="shared" si="48"/>
        <v/>
      </c>
      <c r="O329" s="51" t="str">
        <f t="shared" si="49"/>
        <v/>
      </c>
      <c r="AL329" s="51" t="str">
        <f t="shared" ref="AL329:AL392" si="52">IF(OR(AK329="",$AO$7=""),"",(AK329-($AO$7+273)))</f>
        <v/>
      </c>
      <c r="AM329" s="51" t="str">
        <f t="shared" si="50"/>
        <v/>
      </c>
      <c r="BI329" s="204" t="str">
        <f t="shared" ref="BI329:BI392" si="53">IF(F329="","",IF($BJ$9="Sim",10,""))</f>
        <v/>
      </c>
      <c r="BJ329" s="204"/>
    </row>
    <row r="330" spans="10:62" x14ac:dyDescent="0.25">
      <c r="J330" s="84" t="str">
        <f t="shared" ref="J330:J393" si="54">IF(OR(F330="",H330=""),"",F330-H330)</f>
        <v/>
      </c>
      <c r="L330" s="71" t="str">
        <f t="shared" si="51"/>
        <v/>
      </c>
      <c r="M330" s="54" t="str">
        <f t="shared" ref="M330:M393" si="55">IF(OR(H330="",K330=""),"",(H330+3-((2*K330)/(5*H330))))</f>
        <v/>
      </c>
      <c r="N330" s="54" t="str">
        <f t="shared" ref="N330:N393" si="56">IF(AND(L330="",M330=""),"",MAX(L330,M330))</f>
        <v/>
      </c>
      <c r="O330" s="51" t="str">
        <f t="shared" ref="O330:O393" si="57">IF(OR(F330="",N330=""),"",(IF(N330&lt;F330,"OK","Subir")))</f>
        <v/>
      </c>
      <c r="AL330" s="51" t="str">
        <f t="shared" si="52"/>
        <v/>
      </c>
      <c r="AM330" s="51" t="str">
        <f t="shared" ref="AM330:AM393" si="58">IF(AL330="","",IF(AL330&lt;50,50,AL330))</f>
        <v/>
      </c>
      <c r="BI330" s="204" t="str">
        <f t="shared" si="53"/>
        <v/>
      </c>
      <c r="BJ330" s="204"/>
    </row>
    <row r="331" spans="10:62" x14ac:dyDescent="0.25">
      <c r="J331" s="84" t="str">
        <f t="shared" si="54"/>
        <v/>
      </c>
      <c r="L331" s="71" t="str">
        <f t="shared" si="51"/>
        <v/>
      </c>
      <c r="M331" s="54" t="str">
        <f t="shared" si="55"/>
        <v/>
      </c>
      <c r="N331" s="54" t="str">
        <f t="shared" si="56"/>
        <v/>
      </c>
      <c r="O331" s="51" t="str">
        <f t="shared" si="57"/>
        <v/>
      </c>
      <c r="AL331" s="51" t="str">
        <f t="shared" si="52"/>
        <v/>
      </c>
      <c r="AM331" s="51" t="str">
        <f t="shared" si="58"/>
        <v/>
      </c>
      <c r="BI331" s="204" t="str">
        <f t="shared" si="53"/>
        <v/>
      </c>
      <c r="BJ331" s="204"/>
    </row>
    <row r="332" spans="10:62" x14ac:dyDescent="0.25">
      <c r="J332" s="84" t="str">
        <f t="shared" si="54"/>
        <v/>
      </c>
      <c r="L332" s="71" t="str">
        <f t="shared" si="51"/>
        <v/>
      </c>
      <c r="M332" s="54" t="str">
        <f t="shared" si="55"/>
        <v/>
      </c>
      <c r="N332" s="54" t="str">
        <f t="shared" si="56"/>
        <v/>
      </c>
      <c r="O332" s="51" t="str">
        <f t="shared" si="57"/>
        <v/>
      </c>
      <c r="AL332" s="51" t="str">
        <f t="shared" si="52"/>
        <v/>
      </c>
      <c r="AM332" s="51" t="str">
        <f t="shared" si="58"/>
        <v/>
      </c>
      <c r="BI332" s="204" t="str">
        <f t="shared" si="53"/>
        <v/>
      </c>
      <c r="BJ332" s="204"/>
    </row>
    <row r="333" spans="10:62" x14ac:dyDescent="0.25">
      <c r="J333" s="84" t="str">
        <f t="shared" si="54"/>
        <v/>
      </c>
      <c r="L333" s="71" t="str">
        <f t="shared" si="51"/>
        <v/>
      </c>
      <c r="M333" s="54" t="str">
        <f t="shared" si="55"/>
        <v/>
      </c>
      <c r="N333" s="54" t="str">
        <f t="shared" si="56"/>
        <v/>
      </c>
      <c r="O333" s="51" t="str">
        <f t="shared" si="57"/>
        <v/>
      </c>
      <c r="AL333" s="51" t="str">
        <f t="shared" si="52"/>
        <v/>
      </c>
      <c r="AM333" s="51" t="str">
        <f t="shared" si="58"/>
        <v/>
      </c>
      <c r="BI333" s="204" t="str">
        <f t="shared" si="53"/>
        <v/>
      </c>
      <c r="BJ333" s="204"/>
    </row>
    <row r="334" spans="10:62" x14ac:dyDescent="0.25">
      <c r="J334" s="84" t="str">
        <f t="shared" si="54"/>
        <v/>
      </c>
      <c r="L334" s="71" t="str">
        <f t="shared" si="51"/>
        <v/>
      </c>
      <c r="M334" s="54" t="str">
        <f t="shared" si="55"/>
        <v/>
      </c>
      <c r="N334" s="54" t="str">
        <f t="shared" si="56"/>
        <v/>
      </c>
      <c r="O334" s="51" t="str">
        <f t="shared" si="57"/>
        <v/>
      </c>
      <c r="AL334" s="51" t="str">
        <f t="shared" si="52"/>
        <v/>
      </c>
      <c r="AM334" s="51" t="str">
        <f t="shared" si="58"/>
        <v/>
      </c>
      <c r="BI334" s="204" t="str">
        <f t="shared" si="53"/>
        <v/>
      </c>
      <c r="BJ334" s="204"/>
    </row>
    <row r="335" spans="10:62" x14ac:dyDescent="0.25">
      <c r="J335" s="84" t="str">
        <f t="shared" si="54"/>
        <v/>
      </c>
      <c r="L335" s="71" t="str">
        <f t="shared" si="51"/>
        <v/>
      </c>
      <c r="M335" s="54" t="str">
        <f t="shared" si="55"/>
        <v/>
      </c>
      <c r="N335" s="54" t="str">
        <f t="shared" si="56"/>
        <v/>
      </c>
      <c r="O335" s="51" t="str">
        <f t="shared" si="57"/>
        <v/>
      </c>
      <c r="AL335" s="51" t="str">
        <f t="shared" si="52"/>
        <v/>
      </c>
      <c r="AM335" s="51" t="str">
        <f t="shared" si="58"/>
        <v/>
      </c>
      <c r="BI335" s="204" t="str">
        <f t="shared" si="53"/>
        <v/>
      </c>
      <c r="BJ335" s="204"/>
    </row>
    <row r="336" spans="10:62" x14ac:dyDescent="0.25">
      <c r="J336" s="84" t="str">
        <f t="shared" si="54"/>
        <v/>
      </c>
      <c r="L336" s="71" t="str">
        <f t="shared" si="51"/>
        <v/>
      </c>
      <c r="M336" s="54" t="str">
        <f t="shared" si="55"/>
        <v/>
      </c>
      <c r="N336" s="54" t="str">
        <f t="shared" si="56"/>
        <v/>
      </c>
      <c r="O336" s="51" t="str">
        <f t="shared" si="57"/>
        <v/>
      </c>
      <c r="AL336" s="51" t="str">
        <f t="shared" si="52"/>
        <v/>
      </c>
      <c r="AM336" s="51" t="str">
        <f t="shared" si="58"/>
        <v/>
      </c>
      <c r="BI336" s="204" t="str">
        <f t="shared" si="53"/>
        <v/>
      </c>
      <c r="BJ336" s="204"/>
    </row>
    <row r="337" spans="10:62" x14ac:dyDescent="0.25">
      <c r="J337" s="84" t="str">
        <f t="shared" si="54"/>
        <v/>
      </c>
      <c r="L337" s="71" t="str">
        <f t="shared" si="51"/>
        <v/>
      </c>
      <c r="M337" s="54" t="str">
        <f t="shared" si="55"/>
        <v/>
      </c>
      <c r="N337" s="54" t="str">
        <f t="shared" si="56"/>
        <v/>
      </c>
      <c r="O337" s="51" t="str">
        <f t="shared" si="57"/>
        <v/>
      </c>
      <c r="AL337" s="51" t="str">
        <f t="shared" si="52"/>
        <v/>
      </c>
      <c r="AM337" s="51" t="str">
        <f t="shared" si="58"/>
        <v/>
      </c>
      <c r="BI337" s="204" t="str">
        <f t="shared" si="53"/>
        <v/>
      </c>
      <c r="BJ337" s="204"/>
    </row>
    <row r="338" spans="10:62" x14ac:dyDescent="0.25">
      <c r="J338" s="84" t="str">
        <f t="shared" si="54"/>
        <v/>
      </c>
      <c r="L338" s="71" t="str">
        <f t="shared" si="51"/>
        <v/>
      </c>
      <c r="M338" s="54" t="str">
        <f t="shared" si="55"/>
        <v/>
      </c>
      <c r="N338" s="54" t="str">
        <f t="shared" si="56"/>
        <v/>
      </c>
      <c r="O338" s="51" t="str">
        <f t="shared" si="57"/>
        <v/>
      </c>
      <c r="AL338" s="51" t="str">
        <f t="shared" si="52"/>
        <v/>
      </c>
      <c r="AM338" s="51" t="str">
        <f t="shared" si="58"/>
        <v/>
      </c>
      <c r="BI338" s="204" t="str">
        <f t="shared" si="53"/>
        <v/>
      </c>
      <c r="BJ338" s="204"/>
    </row>
    <row r="339" spans="10:62" x14ac:dyDescent="0.25">
      <c r="J339" s="84" t="str">
        <f t="shared" si="54"/>
        <v/>
      </c>
      <c r="L339" s="71" t="str">
        <f t="shared" si="51"/>
        <v/>
      </c>
      <c r="M339" s="54" t="str">
        <f t="shared" si="55"/>
        <v/>
      </c>
      <c r="N339" s="54" t="str">
        <f t="shared" si="56"/>
        <v/>
      </c>
      <c r="O339" s="51" t="str">
        <f t="shared" si="57"/>
        <v/>
      </c>
      <c r="AL339" s="51" t="str">
        <f t="shared" si="52"/>
        <v/>
      </c>
      <c r="AM339" s="51" t="str">
        <f t="shared" si="58"/>
        <v/>
      </c>
      <c r="BI339" s="204" t="str">
        <f t="shared" si="53"/>
        <v/>
      </c>
      <c r="BJ339" s="204"/>
    </row>
    <row r="340" spans="10:62" x14ac:dyDescent="0.25">
      <c r="J340" s="84" t="str">
        <f t="shared" si="54"/>
        <v/>
      </c>
      <c r="L340" s="71" t="str">
        <f t="shared" si="51"/>
        <v/>
      </c>
      <c r="M340" s="54" t="str">
        <f t="shared" si="55"/>
        <v/>
      </c>
      <c r="N340" s="54" t="str">
        <f t="shared" si="56"/>
        <v/>
      </c>
      <c r="O340" s="51" t="str">
        <f t="shared" si="57"/>
        <v/>
      </c>
      <c r="AL340" s="51" t="str">
        <f t="shared" si="52"/>
        <v/>
      </c>
      <c r="AM340" s="51" t="str">
        <f t="shared" si="58"/>
        <v/>
      </c>
      <c r="BI340" s="204" t="str">
        <f t="shared" si="53"/>
        <v/>
      </c>
      <c r="BJ340" s="204"/>
    </row>
    <row r="341" spans="10:62" x14ac:dyDescent="0.25">
      <c r="J341" s="84" t="str">
        <f t="shared" si="54"/>
        <v/>
      </c>
      <c r="L341" s="71" t="str">
        <f t="shared" si="51"/>
        <v/>
      </c>
      <c r="M341" s="54" t="str">
        <f t="shared" si="55"/>
        <v/>
      </c>
      <c r="N341" s="54" t="str">
        <f t="shared" si="56"/>
        <v/>
      </c>
      <c r="O341" s="51" t="str">
        <f t="shared" si="57"/>
        <v/>
      </c>
      <c r="AL341" s="51" t="str">
        <f t="shared" si="52"/>
        <v/>
      </c>
      <c r="AM341" s="51" t="str">
        <f t="shared" si="58"/>
        <v/>
      </c>
      <c r="BI341" s="204" t="str">
        <f t="shared" si="53"/>
        <v/>
      </c>
      <c r="BJ341" s="204"/>
    </row>
    <row r="342" spans="10:62" x14ac:dyDescent="0.25">
      <c r="J342" s="84" t="str">
        <f t="shared" si="54"/>
        <v/>
      </c>
      <c r="L342" s="71" t="str">
        <f t="shared" si="51"/>
        <v/>
      </c>
      <c r="M342" s="54" t="str">
        <f t="shared" si="55"/>
        <v/>
      </c>
      <c r="N342" s="54" t="str">
        <f t="shared" si="56"/>
        <v/>
      </c>
      <c r="O342" s="51" t="str">
        <f t="shared" si="57"/>
        <v/>
      </c>
      <c r="AL342" s="51" t="str">
        <f t="shared" si="52"/>
        <v/>
      </c>
      <c r="AM342" s="51" t="str">
        <f t="shared" si="58"/>
        <v/>
      </c>
      <c r="BI342" s="204" t="str">
        <f t="shared" si="53"/>
        <v/>
      </c>
      <c r="BJ342" s="204"/>
    </row>
    <row r="343" spans="10:62" x14ac:dyDescent="0.25">
      <c r="J343" s="84" t="str">
        <f t="shared" si="54"/>
        <v/>
      </c>
      <c r="L343" s="71" t="str">
        <f t="shared" si="51"/>
        <v/>
      </c>
      <c r="M343" s="54" t="str">
        <f t="shared" si="55"/>
        <v/>
      </c>
      <c r="N343" s="54" t="str">
        <f t="shared" si="56"/>
        <v/>
      </c>
      <c r="O343" s="51" t="str">
        <f t="shared" si="57"/>
        <v/>
      </c>
      <c r="AL343" s="51" t="str">
        <f t="shared" si="52"/>
        <v/>
      </c>
      <c r="AM343" s="51" t="str">
        <f t="shared" si="58"/>
        <v/>
      </c>
      <c r="BI343" s="204" t="str">
        <f t="shared" si="53"/>
        <v/>
      </c>
      <c r="BJ343" s="204"/>
    </row>
    <row r="344" spans="10:62" x14ac:dyDescent="0.25">
      <c r="J344" s="84" t="str">
        <f t="shared" si="54"/>
        <v/>
      </c>
      <c r="L344" s="71" t="str">
        <f t="shared" si="51"/>
        <v/>
      </c>
      <c r="M344" s="54" t="str">
        <f t="shared" si="55"/>
        <v/>
      </c>
      <c r="N344" s="54" t="str">
        <f t="shared" si="56"/>
        <v/>
      </c>
      <c r="O344" s="51" t="str">
        <f t="shared" si="57"/>
        <v/>
      </c>
      <c r="AL344" s="51" t="str">
        <f t="shared" si="52"/>
        <v/>
      </c>
      <c r="AM344" s="51" t="str">
        <f t="shared" si="58"/>
        <v/>
      </c>
      <c r="BI344" s="204" t="str">
        <f t="shared" si="53"/>
        <v/>
      </c>
      <c r="BJ344" s="204"/>
    </row>
    <row r="345" spans="10:62" x14ac:dyDescent="0.25">
      <c r="J345" s="84" t="str">
        <f t="shared" si="54"/>
        <v/>
      </c>
      <c r="L345" s="71" t="str">
        <f t="shared" si="51"/>
        <v/>
      </c>
      <c r="M345" s="54" t="str">
        <f t="shared" si="55"/>
        <v/>
      </c>
      <c r="N345" s="54" t="str">
        <f t="shared" si="56"/>
        <v/>
      </c>
      <c r="O345" s="51" t="str">
        <f t="shared" si="57"/>
        <v/>
      </c>
      <c r="AL345" s="51" t="str">
        <f t="shared" si="52"/>
        <v/>
      </c>
      <c r="AM345" s="51" t="str">
        <f t="shared" si="58"/>
        <v/>
      </c>
      <c r="BI345" s="204" t="str">
        <f t="shared" si="53"/>
        <v/>
      </c>
      <c r="BJ345" s="204"/>
    </row>
    <row r="346" spans="10:62" x14ac:dyDescent="0.25">
      <c r="J346" s="84" t="str">
        <f t="shared" si="54"/>
        <v/>
      </c>
      <c r="L346" s="71" t="str">
        <f t="shared" si="51"/>
        <v/>
      </c>
      <c r="M346" s="54" t="str">
        <f t="shared" si="55"/>
        <v/>
      </c>
      <c r="N346" s="54" t="str">
        <f t="shared" si="56"/>
        <v/>
      </c>
      <c r="O346" s="51" t="str">
        <f t="shared" si="57"/>
        <v/>
      </c>
      <c r="AL346" s="51" t="str">
        <f t="shared" si="52"/>
        <v/>
      </c>
      <c r="AM346" s="51" t="str">
        <f t="shared" si="58"/>
        <v/>
      </c>
      <c r="BI346" s="204" t="str">
        <f t="shared" si="53"/>
        <v/>
      </c>
      <c r="BJ346" s="204"/>
    </row>
    <row r="347" spans="10:62" x14ac:dyDescent="0.25">
      <c r="J347" s="84" t="str">
        <f t="shared" si="54"/>
        <v/>
      </c>
      <c r="L347" s="71" t="str">
        <f t="shared" si="51"/>
        <v/>
      </c>
      <c r="M347" s="54" t="str">
        <f t="shared" si="55"/>
        <v/>
      </c>
      <c r="N347" s="54" t="str">
        <f t="shared" si="56"/>
        <v/>
      </c>
      <c r="O347" s="51" t="str">
        <f t="shared" si="57"/>
        <v/>
      </c>
      <c r="AL347" s="51" t="str">
        <f t="shared" si="52"/>
        <v/>
      </c>
      <c r="AM347" s="51" t="str">
        <f t="shared" si="58"/>
        <v/>
      </c>
      <c r="BI347" s="204" t="str">
        <f t="shared" si="53"/>
        <v/>
      </c>
      <c r="BJ347" s="204"/>
    </row>
    <row r="348" spans="10:62" x14ac:dyDescent="0.25">
      <c r="J348" s="84" t="str">
        <f t="shared" si="54"/>
        <v/>
      </c>
      <c r="L348" s="71" t="str">
        <f t="shared" si="51"/>
        <v/>
      </c>
      <c r="M348" s="54" t="str">
        <f t="shared" si="55"/>
        <v/>
      </c>
      <c r="N348" s="54" t="str">
        <f t="shared" si="56"/>
        <v/>
      </c>
      <c r="O348" s="51" t="str">
        <f t="shared" si="57"/>
        <v/>
      </c>
      <c r="AL348" s="51" t="str">
        <f t="shared" si="52"/>
        <v/>
      </c>
      <c r="AM348" s="51" t="str">
        <f t="shared" si="58"/>
        <v/>
      </c>
      <c r="BI348" s="204" t="str">
        <f t="shared" si="53"/>
        <v/>
      </c>
      <c r="BJ348" s="204"/>
    </row>
    <row r="349" spans="10:62" x14ac:dyDescent="0.25">
      <c r="J349" s="84" t="str">
        <f t="shared" si="54"/>
        <v/>
      </c>
      <c r="L349" s="71" t="str">
        <f t="shared" si="51"/>
        <v/>
      </c>
      <c r="M349" s="54" t="str">
        <f t="shared" si="55"/>
        <v/>
      </c>
      <c r="N349" s="54" t="str">
        <f t="shared" si="56"/>
        <v/>
      </c>
      <c r="O349" s="51" t="str">
        <f t="shared" si="57"/>
        <v/>
      </c>
      <c r="AL349" s="51" t="str">
        <f t="shared" si="52"/>
        <v/>
      </c>
      <c r="AM349" s="51" t="str">
        <f t="shared" si="58"/>
        <v/>
      </c>
      <c r="BI349" s="204" t="str">
        <f t="shared" si="53"/>
        <v/>
      </c>
      <c r="BJ349" s="204"/>
    </row>
    <row r="350" spans="10:62" x14ac:dyDescent="0.25">
      <c r="J350" s="84" t="str">
        <f t="shared" si="54"/>
        <v/>
      </c>
      <c r="L350" s="71" t="str">
        <f t="shared" si="51"/>
        <v/>
      </c>
      <c r="M350" s="54" t="str">
        <f t="shared" si="55"/>
        <v/>
      </c>
      <c r="N350" s="54" t="str">
        <f t="shared" si="56"/>
        <v/>
      </c>
      <c r="O350" s="51" t="str">
        <f t="shared" si="57"/>
        <v/>
      </c>
      <c r="AL350" s="51" t="str">
        <f t="shared" si="52"/>
        <v/>
      </c>
      <c r="AM350" s="51" t="str">
        <f t="shared" si="58"/>
        <v/>
      </c>
      <c r="BI350" s="204" t="str">
        <f t="shared" si="53"/>
        <v/>
      </c>
      <c r="BJ350" s="204"/>
    </row>
    <row r="351" spans="10:62" x14ac:dyDescent="0.25">
      <c r="J351" s="84" t="str">
        <f t="shared" si="54"/>
        <v/>
      </c>
      <c r="L351" s="71" t="str">
        <f t="shared" si="51"/>
        <v/>
      </c>
      <c r="M351" s="54" t="str">
        <f t="shared" si="55"/>
        <v/>
      </c>
      <c r="N351" s="54" t="str">
        <f t="shared" si="56"/>
        <v/>
      </c>
      <c r="O351" s="51" t="str">
        <f t="shared" si="57"/>
        <v/>
      </c>
      <c r="AL351" s="51" t="str">
        <f t="shared" si="52"/>
        <v/>
      </c>
      <c r="AM351" s="51" t="str">
        <f t="shared" si="58"/>
        <v/>
      </c>
      <c r="BI351" s="204" t="str">
        <f t="shared" si="53"/>
        <v/>
      </c>
      <c r="BJ351" s="204"/>
    </row>
    <row r="352" spans="10:62" x14ac:dyDescent="0.25">
      <c r="J352" s="84" t="str">
        <f t="shared" si="54"/>
        <v/>
      </c>
      <c r="L352" s="71" t="str">
        <f t="shared" si="51"/>
        <v/>
      </c>
      <c r="M352" s="54" t="str">
        <f t="shared" si="55"/>
        <v/>
      </c>
      <c r="N352" s="54" t="str">
        <f t="shared" si="56"/>
        <v/>
      </c>
      <c r="O352" s="51" t="str">
        <f t="shared" si="57"/>
        <v/>
      </c>
      <c r="AL352" s="51" t="str">
        <f t="shared" si="52"/>
        <v/>
      </c>
      <c r="AM352" s="51" t="str">
        <f t="shared" si="58"/>
        <v/>
      </c>
      <c r="BI352" s="204" t="str">
        <f t="shared" si="53"/>
        <v/>
      </c>
      <c r="BJ352" s="204"/>
    </row>
    <row r="353" spans="10:62" x14ac:dyDescent="0.25">
      <c r="J353" s="84" t="str">
        <f t="shared" si="54"/>
        <v/>
      </c>
      <c r="L353" s="71" t="str">
        <f t="shared" si="51"/>
        <v/>
      </c>
      <c r="M353" s="54" t="str">
        <f t="shared" si="55"/>
        <v/>
      </c>
      <c r="N353" s="54" t="str">
        <f t="shared" si="56"/>
        <v/>
      </c>
      <c r="O353" s="51" t="str">
        <f t="shared" si="57"/>
        <v/>
      </c>
      <c r="AL353" s="51" t="str">
        <f t="shared" si="52"/>
        <v/>
      </c>
      <c r="AM353" s="51" t="str">
        <f t="shared" si="58"/>
        <v/>
      </c>
      <c r="BI353" s="204" t="str">
        <f t="shared" si="53"/>
        <v/>
      </c>
      <c r="BJ353" s="204"/>
    </row>
    <row r="354" spans="10:62" x14ac:dyDescent="0.25">
      <c r="J354" s="84" t="str">
        <f t="shared" si="54"/>
        <v/>
      </c>
      <c r="L354" s="71" t="str">
        <f t="shared" si="51"/>
        <v/>
      </c>
      <c r="M354" s="54" t="str">
        <f t="shared" si="55"/>
        <v/>
      </c>
      <c r="N354" s="54" t="str">
        <f t="shared" si="56"/>
        <v/>
      </c>
      <c r="O354" s="51" t="str">
        <f t="shared" si="57"/>
        <v/>
      </c>
      <c r="AL354" s="51" t="str">
        <f t="shared" si="52"/>
        <v/>
      </c>
      <c r="AM354" s="51" t="str">
        <f t="shared" si="58"/>
        <v/>
      </c>
      <c r="BI354" s="204" t="str">
        <f t="shared" si="53"/>
        <v/>
      </c>
      <c r="BJ354" s="204"/>
    </row>
    <row r="355" spans="10:62" x14ac:dyDescent="0.25">
      <c r="J355" s="84" t="str">
        <f t="shared" si="54"/>
        <v/>
      </c>
      <c r="L355" s="71" t="str">
        <f t="shared" si="51"/>
        <v/>
      </c>
      <c r="M355" s="54" t="str">
        <f t="shared" si="55"/>
        <v/>
      </c>
      <c r="N355" s="54" t="str">
        <f t="shared" si="56"/>
        <v/>
      </c>
      <c r="O355" s="51" t="str">
        <f t="shared" si="57"/>
        <v/>
      </c>
      <c r="AL355" s="51" t="str">
        <f t="shared" si="52"/>
        <v/>
      </c>
      <c r="AM355" s="51" t="str">
        <f t="shared" si="58"/>
        <v/>
      </c>
      <c r="BI355" s="204" t="str">
        <f t="shared" si="53"/>
        <v/>
      </c>
      <c r="BJ355" s="204"/>
    </row>
    <row r="356" spans="10:62" x14ac:dyDescent="0.25">
      <c r="J356" s="84" t="str">
        <f t="shared" si="54"/>
        <v/>
      </c>
      <c r="L356" s="71" t="str">
        <f t="shared" si="51"/>
        <v/>
      </c>
      <c r="M356" s="54" t="str">
        <f t="shared" si="55"/>
        <v/>
      </c>
      <c r="N356" s="54" t="str">
        <f t="shared" si="56"/>
        <v/>
      </c>
      <c r="O356" s="51" t="str">
        <f t="shared" si="57"/>
        <v/>
      </c>
      <c r="AL356" s="51" t="str">
        <f t="shared" si="52"/>
        <v/>
      </c>
      <c r="AM356" s="51" t="str">
        <f t="shared" si="58"/>
        <v/>
      </c>
      <c r="BI356" s="204" t="str">
        <f t="shared" si="53"/>
        <v/>
      </c>
      <c r="BJ356" s="204"/>
    </row>
    <row r="357" spans="10:62" x14ac:dyDescent="0.25">
      <c r="J357" s="84" t="str">
        <f t="shared" si="54"/>
        <v/>
      </c>
      <c r="L357" s="71" t="str">
        <f t="shared" si="51"/>
        <v/>
      </c>
      <c r="M357" s="54" t="str">
        <f t="shared" si="55"/>
        <v/>
      </c>
      <c r="N357" s="54" t="str">
        <f t="shared" si="56"/>
        <v/>
      </c>
      <c r="O357" s="51" t="str">
        <f t="shared" si="57"/>
        <v/>
      </c>
      <c r="AL357" s="51" t="str">
        <f t="shared" si="52"/>
        <v/>
      </c>
      <c r="AM357" s="51" t="str">
        <f t="shared" si="58"/>
        <v/>
      </c>
      <c r="BI357" s="204" t="str">
        <f t="shared" si="53"/>
        <v/>
      </c>
      <c r="BJ357" s="204"/>
    </row>
    <row r="358" spans="10:62" x14ac:dyDescent="0.25">
      <c r="J358" s="84" t="str">
        <f t="shared" si="54"/>
        <v/>
      </c>
      <c r="L358" s="71" t="str">
        <f t="shared" si="51"/>
        <v/>
      </c>
      <c r="M358" s="54" t="str">
        <f t="shared" si="55"/>
        <v/>
      </c>
      <c r="N358" s="54" t="str">
        <f t="shared" si="56"/>
        <v/>
      </c>
      <c r="O358" s="51" t="str">
        <f t="shared" si="57"/>
        <v/>
      </c>
      <c r="AL358" s="51" t="str">
        <f t="shared" si="52"/>
        <v/>
      </c>
      <c r="AM358" s="51" t="str">
        <f t="shared" si="58"/>
        <v/>
      </c>
      <c r="BI358" s="204" t="str">
        <f t="shared" si="53"/>
        <v/>
      </c>
      <c r="BJ358" s="204"/>
    </row>
    <row r="359" spans="10:62" x14ac:dyDescent="0.25">
      <c r="J359" s="84" t="str">
        <f t="shared" si="54"/>
        <v/>
      </c>
      <c r="L359" s="71" t="str">
        <f t="shared" si="51"/>
        <v/>
      </c>
      <c r="M359" s="54" t="str">
        <f t="shared" si="55"/>
        <v/>
      </c>
      <c r="N359" s="54" t="str">
        <f t="shared" si="56"/>
        <v/>
      </c>
      <c r="O359" s="51" t="str">
        <f t="shared" si="57"/>
        <v/>
      </c>
      <c r="AL359" s="51" t="str">
        <f t="shared" si="52"/>
        <v/>
      </c>
      <c r="AM359" s="51" t="str">
        <f t="shared" si="58"/>
        <v/>
      </c>
      <c r="BI359" s="204" t="str">
        <f t="shared" si="53"/>
        <v/>
      </c>
      <c r="BJ359" s="204"/>
    </row>
    <row r="360" spans="10:62" x14ac:dyDescent="0.25">
      <c r="J360" s="84" t="str">
        <f t="shared" si="54"/>
        <v/>
      </c>
      <c r="L360" s="71" t="str">
        <f t="shared" si="51"/>
        <v/>
      </c>
      <c r="M360" s="54" t="str">
        <f t="shared" si="55"/>
        <v/>
      </c>
      <c r="N360" s="54" t="str">
        <f t="shared" si="56"/>
        <v/>
      </c>
      <c r="O360" s="51" t="str">
        <f t="shared" si="57"/>
        <v/>
      </c>
      <c r="AL360" s="51" t="str">
        <f t="shared" si="52"/>
        <v/>
      </c>
      <c r="AM360" s="51" t="str">
        <f t="shared" si="58"/>
        <v/>
      </c>
      <c r="BI360" s="204" t="str">
        <f t="shared" si="53"/>
        <v/>
      </c>
      <c r="BJ360" s="204"/>
    </row>
    <row r="361" spans="10:62" x14ac:dyDescent="0.25">
      <c r="J361" s="84" t="str">
        <f t="shared" si="54"/>
        <v/>
      </c>
      <c r="L361" s="71" t="str">
        <f t="shared" si="51"/>
        <v/>
      </c>
      <c r="M361" s="54" t="str">
        <f t="shared" si="55"/>
        <v/>
      </c>
      <c r="N361" s="54" t="str">
        <f t="shared" si="56"/>
        <v/>
      </c>
      <c r="O361" s="51" t="str">
        <f t="shared" si="57"/>
        <v/>
      </c>
      <c r="AL361" s="51" t="str">
        <f t="shared" si="52"/>
        <v/>
      </c>
      <c r="AM361" s="51" t="str">
        <f t="shared" si="58"/>
        <v/>
      </c>
      <c r="BI361" s="204" t="str">
        <f t="shared" si="53"/>
        <v/>
      </c>
      <c r="BJ361" s="204"/>
    </row>
    <row r="362" spans="10:62" x14ac:dyDescent="0.25">
      <c r="J362" s="84" t="str">
        <f t="shared" si="54"/>
        <v/>
      </c>
      <c r="L362" s="71" t="str">
        <f t="shared" si="51"/>
        <v/>
      </c>
      <c r="M362" s="54" t="str">
        <f t="shared" si="55"/>
        <v/>
      </c>
      <c r="N362" s="54" t="str">
        <f t="shared" si="56"/>
        <v/>
      </c>
      <c r="O362" s="51" t="str">
        <f t="shared" si="57"/>
        <v/>
      </c>
      <c r="AL362" s="51" t="str">
        <f t="shared" si="52"/>
        <v/>
      </c>
      <c r="AM362" s="51" t="str">
        <f t="shared" si="58"/>
        <v/>
      </c>
      <c r="BI362" s="204" t="str">
        <f t="shared" si="53"/>
        <v/>
      </c>
      <c r="BJ362" s="204"/>
    </row>
    <row r="363" spans="10:62" x14ac:dyDescent="0.25">
      <c r="J363" s="84" t="str">
        <f t="shared" si="54"/>
        <v/>
      </c>
      <c r="L363" s="71" t="str">
        <f t="shared" si="51"/>
        <v/>
      </c>
      <c r="M363" s="54" t="str">
        <f t="shared" si="55"/>
        <v/>
      </c>
      <c r="N363" s="54" t="str">
        <f t="shared" si="56"/>
        <v/>
      </c>
      <c r="O363" s="51" t="str">
        <f t="shared" si="57"/>
        <v/>
      </c>
      <c r="AL363" s="51" t="str">
        <f t="shared" si="52"/>
        <v/>
      </c>
      <c r="AM363" s="51" t="str">
        <f t="shared" si="58"/>
        <v/>
      </c>
      <c r="BI363" s="204" t="str">
        <f t="shared" si="53"/>
        <v/>
      </c>
      <c r="BJ363" s="204"/>
    </row>
    <row r="364" spans="10:62" x14ac:dyDescent="0.25">
      <c r="J364" s="84" t="str">
        <f t="shared" si="54"/>
        <v/>
      </c>
      <c r="L364" s="71" t="str">
        <f t="shared" si="51"/>
        <v/>
      </c>
      <c r="M364" s="54" t="str">
        <f t="shared" si="55"/>
        <v/>
      </c>
      <c r="N364" s="54" t="str">
        <f t="shared" si="56"/>
        <v/>
      </c>
      <c r="O364" s="51" t="str">
        <f t="shared" si="57"/>
        <v/>
      </c>
      <c r="AL364" s="51" t="str">
        <f t="shared" si="52"/>
        <v/>
      </c>
      <c r="AM364" s="51" t="str">
        <f t="shared" si="58"/>
        <v/>
      </c>
      <c r="BI364" s="204" t="str">
        <f t="shared" si="53"/>
        <v/>
      </c>
      <c r="BJ364" s="204"/>
    </row>
    <row r="365" spans="10:62" x14ac:dyDescent="0.25">
      <c r="J365" s="84" t="str">
        <f t="shared" si="54"/>
        <v/>
      </c>
      <c r="L365" s="71" t="str">
        <f t="shared" si="51"/>
        <v/>
      </c>
      <c r="M365" s="54" t="str">
        <f t="shared" si="55"/>
        <v/>
      </c>
      <c r="N365" s="54" t="str">
        <f t="shared" si="56"/>
        <v/>
      </c>
      <c r="O365" s="51" t="str">
        <f t="shared" si="57"/>
        <v/>
      </c>
      <c r="AL365" s="51" t="str">
        <f t="shared" si="52"/>
        <v/>
      </c>
      <c r="AM365" s="51" t="str">
        <f t="shared" si="58"/>
        <v/>
      </c>
      <c r="BI365" s="204" t="str">
        <f t="shared" si="53"/>
        <v/>
      </c>
      <c r="BJ365" s="204"/>
    </row>
    <row r="366" spans="10:62" x14ac:dyDescent="0.25">
      <c r="J366" s="84" t="str">
        <f t="shared" si="54"/>
        <v/>
      </c>
      <c r="L366" s="71" t="str">
        <f t="shared" si="51"/>
        <v/>
      </c>
      <c r="M366" s="54" t="str">
        <f t="shared" si="55"/>
        <v/>
      </c>
      <c r="N366" s="54" t="str">
        <f t="shared" si="56"/>
        <v/>
      </c>
      <c r="O366" s="51" t="str">
        <f t="shared" si="57"/>
        <v/>
      </c>
      <c r="AL366" s="51" t="str">
        <f t="shared" si="52"/>
        <v/>
      </c>
      <c r="AM366" s="51" t="str">
        <f t="shared" si="58"/>
        <v/>
      </c>
      <c r="BI366" s="204" t="str">
        <f t="shared" si="53"/>
        <v/>
      </c>
      <c r="BJ366" s="204"/>
    </row>
    <row r="367" spans="10:62" x14ac:dyDescent="0.25">
      <c r="J367" s="84" t="str">
        <f t="shared" si="54"/>
        <v/>
      </c>
      <c r="L367" s="71" t="str">
        <f t="shared" si="51"/>
        <v/>
      </c>
      <c r="M367" s="54" t="str">
        <f t="shared" si="55"/>
        <v/>
      </c>
      <c r="N367" s="54" t="str">
        <f t="shared" si="56"/>
        <v/>
      </c>
      <c r="O367" s="51" t="str">
        <f t="shared" si="57"/>
        <v/>
      </c>
      <c r="AL367" s="51" t="str">
        <f t="shared" si="52"/>
        <v/>
      </c>
      <c r="AM367" s="51" t="str">
        <f t="shared" si="58"/>
        <v/>
      </c>
      <c r="BI367" s="204" t="str">
        <f t="shared" si="53"/>
        <v/>
      </c>
      <c r="BJ367" s="204"/>
    </row>
    <row r="368" spans="10:62" x14ac:dyDescent="0.25">
      <c r="J368" s="84" t="str">
        <f t="shared" si="54"/>
        <v/>
      </c>
      <c r="L368" s="71" t="str">
        <f t="shared" si="51"/>
        <v/>
      </c>
      <c r="M368" s="54" t="str">
        <f t="shared" si="55"/>
        <v/>
      </c>
      <c r="N368" s="54" t="str">
        <f t="shared" si="56"/>
        <v/>
      </c>
      <c r="O368" s="51" t="str">
        <f t="shared" si="57"/>
        <v/>
      </c>
      <c r="AL368" s="51" t="str">
        <f t="shared" si="52"/>
        <v/>
      </c>
      <c r="AM368" s="51" t="str">
        <f t="shared" si="58"/>
        <v/>
      </c>
      <c r="BI368" s="204" t="str">
        <f t="shared" si="53"/>
        <v/>
      </c>
      <c r="BJ368" s="204"/>
    </row>
    <row r="369" spans="10:62" x14ac:dyDescent="0.25">
      <c r="J369" s="84" t="str">
        <f t="shared" si="54"/>
        <v/>
      </c>
      <c r="L369" s="71" t="str">
        <f t="shared" si="51"/>
        <v/>
      </c>
      <c r="M369" s="54" t="str">
        <f t="shared" si="55"/>
        <v/>
      </c>
      <c r="N369" s="54" t="str">
        <f t="shared" si="56"/>
        <v/>
      </c>
      <c r="O369" s="51" t="str">
        <f t="shared" si="57"/>
        <v/>
      </c>
      <c r="AL369" s="51" t="str">
        <f t="shared" si="52"/>
        <v/>
      </c>
      <c r="AM369" s="51" t="str">
        <f t="shared" si="58"/>
        <v/>
      </c>
      <c r="BI369" s="204" t="str">
        <f t="shared" si="53"/>
        <v/>
      </c>
      <c r="BJ369" s="204"/>
    </row>
    <row r="370" spans="10:62" x14ac:dyDescent="0.25">
      <c r="J370" s="84" t="str">
        <f t="shared" si="54"/>
        <v/>
      </c>
      <c r="L370" s="71" t="str">
        <f t="shared" si="51"/>
        <v/>
      </c>
      <c r="M370" s="54" t="str">
        <f t="shared" si="55"/>
        <v/>
      </c>
      <c r="N370" s="54" t="str">
        <f t="shared" si="56"/>
        <v/>
      </c>
      <c r="O370" s="51" t="str">
        <f t="shared" si="57"/>
        <v/>
      </c>
      <c r="AL370" s="51" t="str">
        <f t="shared" si="52"/>
        <v/>
      </c>
      <c r="AM370" s="51" t="str">
        <f t="shared" si="58"/>
        <v/>
      </c>
      <c r="BI370" s="204" t="str">
        <f t="shared" si="53"/>
        <v/>
      </c>
      <c r="BJ370" s="204"/>
    </row>
    <row r="371" spans="10:62" x14ac:dyDescent="0.25">
      <c r="J371" s="84" t="str">
        <f t="shared" si="54"/>
        <v/>
      </c>
      <c r="L371" s="71" t="str">
        <f t="shared" si="51"/>
        <v/>
      </c>
      <c r="M371" s="54" t="str">
        <f t="shared" si="55"/>
        <v/>
      </c>
      <c r="N371" s="54" t="str">
        <f t="shared" si="56"/>
        <v/>
      </c>
      <c r="O371" s="51" t="str">
        <f t="shared" si="57"/>
        <v/>
      </c>
      <c r="AL371" s="51" t="str">
        <f t="shared" si="52"/>
        <v/>
      </c>
      <c r="AM371" s="51" t="str">
        <f t="shared" si="58"/>
        <v/>
      </c>
      <c r="BI371" s="204" t="str">
        <f t="shared" si="53"/>
        <v/>
      </c>
      <c r="BJ371" s="204"/>
    </row>
    <row r="372" spans="10:62" x14ac:dyDescent="0.25">
      <c r="J372" s="84" t="str">
        <f t="shared" si="54"/>
        <v/>
      </c>
      <c r="L372" s="71" t="str">
        <f t="shared" si="51"/>
        <v/>
      </c>
      <c r="M372" s="54" t="str">
        <f t="shared" si="55"/>
        <v/>
      </c>
      <c r="N372" s="54" t="str">
        <f t="shared" si="56"/>
        <v/>
      </c>
      <c r="O372" s="51" t="str">
        <f t="shared" si="57"/>
        <v/>
      </c>
      <c r="AL372" s="51" t="str">
        <f t="shared" si="52"/>
        <v/>
      </c>
      <c r="AM372" s="51" t="str">
        <f t="shared" si="58"/>
        <v/>
      </c>
      <c r="BI372" s="204" t="str">
        <f t="shared" si="53"/>
        <v/>
      </c>
      <c r="BJ372" s="204"/>
    </row>
    <row r="373" spans="10:62" x14ac:dyDescent="0.25">
      <c r="J373" s="84" t="str">
        <f t="shared" si="54"/>
        <v/>
      </c>
      <c r="L373" s="71" t="str">
        <f t="shared" si="51"/>
        <v/>
      </c>
      <c r="M373" s="54" t="str">
        <f t="shared" si="55"/>
        <v/>
      </c>
      <c r="N373" s="54" t="str">
        <f t="shared" si="56"/>
        <v/>
      </c>
      <c r="O373" s="51" t="str">
        <f t="shared" si="57"/>
        <v/>
      </c>
      <c r="AL373" s="51" t="str">
        <f t="shared" si="52"/>
        <v/>
      </c>
      <c r="AM373" s="51" t="str">
        <f t="shared" si="58"/>
        <v/>
      </c>
      <c r="BI373" s="204" t="str">
        <f t="shared" si="53"/>
        <v/>
      </c>
      <c r="BJ373" s="204"/>
    </row>
    <row r="374" spans="10:62" x14ac:dyDescent="0.25">
      <c r="J374" s="84" t="str">
        <f t="shared" si="54"/>
        <v/>
      </c>
      <c r="L374" s="71" t="str">
        <f t="shared" si="51"/>
        <v/>
      </c>
      <c r="M374" s="54" t="str">
        <f t="shared" si="55"/>
        <v/>
      </c>
      <c r="N374" s="54" t="str">
        <f t="shared" si="56"/>
        <v/>
      </c>
      <c r="O374" s="51" t="str">
        <f t="shared" si="57"/>
        <v/>
      </c>
      <c r="AL374" s="51" t="str">
        <f t="shared" si="52"/>
        <v/>
      </c>
      <c r="AM374" s="51" t="str">
        <f t="shared" si="58"/>
        <v/>
      </c>
      <c r="BI374" s="204" t="str">
        <f t="shared" si="53"/>
        <v/>
      </c>
      <c r="BJ374" s="204"/>
    </row>
    <row r="375" spans="10:62" x14ac:dyDescent="0.25">
      <c r="J375" s="84" t="str">
        <f t="shared" si="54"/>
        <v/>
      </c>
      <c r="L375" s="71" t="str">
        <f t="shared" si="51"/>
        <v/>
      </c>
      <c r="M375" s="54" t="str">
        <f t="shared" si="55"/>
        <v/>
      </c>
      <c r="N375" s="54" t="str">
        <f t="shared" si="56"/>
        <v/>
      </c>
      <c r="O375" s="51" t="str">
        <f t="shared" si="57"/>
        <v/>
      </c>
      <c r="AL375" s="51" t="str">
        <f t="shared" si="52"/>
        <v/>
      </c>
      <c r="AM375" s="51" t="str">
        <f t="shared" si="58"/>
        <v/>
      </c>
      <c r="BI375" s="204" t="str">
        <f t="shared" si="53"/>
        <v/>
      </c>
      <c r="BJ375" s="204"/>
    </row>
    <row r="376" spans="10:62" x14ac:dyDescent="0.25">
      <c r="J376" s="84" t="str">
        <f t="shared" si="54"/>
        <v/>
      </c>
      <c r="L376" s="71" t="str">
        <f t="shared" si="51"/>
        <v/>
      </c>
      <c r="M376" s="54" t="str">
        <f t="shared" si="55"/>
        <v/>
      </c>
      <c r="N376" s="54" t="str">
        <f t="shared" si="56"/>
        <v/>
      </c>
      <c r="O376" s="51" t="str">
        <f t="shared" si="57"/>
        <v/>
      </c>
      <c r="AL376" s="51" t="str">
        <f t="shared" si="52"/>
        <v/>
      </c>
      <c r="AM376" s="51" t="str">
        <f t="shared" si="58"/>
        <v/>
      </c>
      <c r="BI376" s="204" t="str">
        <f t="shared" si="53"/>
        <v/>
      </c>
      <c r="BJ376" s="204"/>
    </row>
    <row r="377" spans="10:62" x14ac:dyDescent="0.25">
      <c r="J377" s="84" t="str">
        <f t="shared" si="54"/>
        <v/>
      </c>
      <c r="L377" s="71" t="str">
        <f t="shared" si="51"/>
        <v/>
      </c>
      <c r="M377" s="54" t="str">
        <f t="shared" si="55"/>
        <v/>
      </c>
      <c r="N377" s="54" t="str">
        <f t="shared" si="56"/>
        <v/>
      </c>
      <c r="O377" s="51" t="str">
        <f t="shared" si="57"/>
        <v/>
      </c>
      <c r="AL377" s="51" t="str">
        <f t="shared" si="52"/>
        <v/>
      </c>
      <c r="AM377" s="51" t="str">
        <f t="shared" si="58"/>
        <v/>
      </c>
      <c r="BI377" s="204" t="str">
        <f t="shared" si="53"/>
        <v/>
      </c>
      <c r="BJ377" s="204"/>
    </row>
    <row r="378" spans="10:62" x14ac:dyDescent="0.25">
      <c r="J378" s="84" t="str">
        <f t="shared" si="54"/>
        <v/>
      </c>
      <c r="L378" s="71" t="str">
        <f t="shared" si="51"/>
        <v/>
      </c>
      <c r="M378" s="54" t="str">
        <f t="shared" si="55"/>
        <v/>
      </c>
      <c r="N378" s="54" t="str">
        <f t="shared" si="56"/>
        <v/>
      </c>
      <c r="O378" s="51" t="str">
        <f t="shared" si="57"/>
        <v/>
      </c>
      <c r="AL378" s="51" t="str">
        <f t="shared" si="52"/>
        <v/>
      </c>
      <c r="AM378" s="51" t="str">
        <f t="shared" si="58"/>
        <v/>
      </c>
      <c r="BI378" s="204" t="str">
        <f t="shared" si="53"/>
        <v/>
      </c>
      <c r="BJ378" s="204"/>
    </row>
    <row r="379" spans="10:62" x14ac:dyDescent="0.25">
      <c r="J379" s="84" t="str">
        <f t="shared" si="54"/>
        <v/>
      </c>
      <c r="L379" s="71" t="str">
        <f t="shared" si="51"/>
        <v/>
      </c>
      <c r="M379" s="54" t="str">
        <f t="shared" si="55"/>
        <v/>
      </c>
      <c r="N379" s="54" t="str">
        <f t="shared" si="56"/>
        <v/>
      </c>
      <c r="O379" s="51" t="str">
        <f t="shared" si="57"/>
        <v/>
      </c>
      <c r="AL379" s="51" t="str">
        <f t="shared" si="52"/>
        <v/>
      </c>
      <c r="AM379" s="51" t="str">
        <f t="shared" si="58"/>
        <v/>
      </c>
      <c r="BI379" s="204" t="str">
        <f t="shared" si="53"/>
        <v/>
      </c>
      <c r="BJ379" s="204"/>
    </row>
    <row r="380" spans="10:62" x14ac:dyDescent="0.25">
      <c r="J380" s="84" t="str">
        <f t="shared" si="54"/>
        <v/>
      </c>
      <c r="L380" s="71" t="str">
        <f t="shared" si="51"/>
        <v/>
      </c>
      <c r="M380" s="54" t="str">
        <f t="shared" si="55"/>
        <v/>
      </c>
      <c r="N380" s="54" t="str">
        <f t="shared" si="56"/>
        <v/>
      </c>
      <c r="O380" s="51" t="str">
        <f t="shared" si="57"/>
        <v/>
      </c>
      <c r="AL380" s="51" t="str">
        <f t="shared" si="52"/>
        <v/>
      </c>
      <c r="AM380" s="51" t="str">
        <f t="shared" si="58"/>
        <v/>
      </c>
      <c r="BI380" s="204" t="str">
        <f t="shared" si="53"/>
        <v/>
      </c>
      <c r="BJ380" s="204"/>
    </row>
    <row r="381" spans="10:62" x14ac:dyDescent="0.25">
      <c r="J381" s="84" t="str">
        <f t="shared" si="54"/>
        <v/>
      </c>
      <c r="L381" s="71" t="str">
        <f t="shared" si="51"/>
        <v/>
      </c>
      <c r="M381" s="54" t="str">
        <f t="shared" si="55"/>
        <v/>
      </c>
      <c r="N381" s="54" t="str">
        <f t="shared" si="56"/>
        <v/>
      </c>
      <c r="O381" s="51" t="str">
        <f t="shared" si="57"/>
        <v/>
      </c>
      <c r="AL381" s="51" t="str">
        <f t="shared" si="52"/>
        <v/>
      </c>
      <c r="AM381" s="51" t="str">
        <f t="shared" si="58"/>
        <v/>
      </c>
      <c r="BI381" s="204" t="str">
        <f t="shared" si="53"/>
        <v/>
      </c>
      <c r="BJ381" s="204"/>
    </row>
    <row r="382" spans="10:62" x14ac:dyDescent="0.25">
      <c r="J382" s="84" t="str">
        <f t="shared" si="54"/>
        <v/>
      </c>
      <c r="L382" s="71" t="str">
        <f t="shared" si="51"/>
        <v/>
      </c>
      <c r="M382" s="54" t="str">
        <f t="shared" si="55"/>
        <v/>
      </c>
      <c r="N382" s="54" t="str">
        <f t="shared" si="56"/>
        <v/>
      </c>
      <c r="O382" s="51" t="str">
        <f t="shared" si="57"/>
        <v/>
      </c>
      <c r="AL382" s="51" t="str">
        <f t="shared" si="52"/>
        <v/>
      </c>
      <c r="AM382" s="51" t="str">
        <f t="shared" si="58"/>
        <v/>
      </c>
      <c r="BI382" s="204" t="str">
        <f t="shared" si="53"/>
        <v/>
      </c>
      <c r="BJ382" s="204"/>
    </row>
    <row r="383" spans="10:62" x14ac:dyDescent="0.25">
      <c r="J383" s="84" t="str">
        <f t="shared" si="54"/>
        <v/>
      </c>
      <c r="L383" s="71" t="str">
        <f t="shared" si="51"/>
        <v/>
      </c>
      <c r="M383" s="54" t="str">
        <f t="shared" si="55"/>
        <v/>
      </c>
      <c r="N383" s="54" t="str">
        <f t="shared" si="56"/>
        <v/>
      </c>
      <c r="O383" s="51" t="str">
        <f t="shared" si="57"/>
        <v/>
      </c>
      <c r="AL383" s="51" t="str">
        <f t="shared" si="52"/>
        <v/>
      </c>
      <c r="AM383" s="51" t="str">
        <f t="shared" si="58"/>
        <v/>
      </c>
      <c r="BI383" s="204" t="str">
        <f t="shared" si="53"/>
        <v/>
      </c>
      <c r="BJ383" s="204"/>
    </row>
    <row r="384" spans="10:62" x14ac:dyDescent="0.25">
      <c r="J384" s="84" t="str">
        <f t="shared" si="54"/>
        <v/>
      </c>
      <c r="L384" s="71" t="str">
        <f t="shared" si="51"/>
        <v/>
      </c>
      <c r="M384" s="54" t="str">
        <f t="shared" si="55"/>
        <v/>
      </c>
      <c r="N384" s="54" t="str">
        <f t="shared" si="56"/>
        <v/>
      </c>
      <c r="O384" s="51" t="str">
        <f t="shared" si="57"/>
        <v/>
      </c>
      <c r="AL384" s="51" t="str">
        <f t="shared" si="52"/>
        <v/>
      </c>
      <c r="AM384" s="51" t="str">
        <f t="shared" si="58"/>
        <v/>
      </c>
      <c r="BI384" s="204" t="str">
        <f t="shared" si="53"/>
        <v/>
      </c>
      <c r="BJ384" s="204"/>
    </row>
    <row r="385" spans="10:62" x14ac:dyDescent="0.25">
      <c r="J385" s="84" t="str">
        <f t="shared" si="54"/>
        <v/>
      </c>
      <c r="L385" s="71" t="str">
        <f t="shared" si="51"/>
        <v/>
      </c>
      <c r="M385" s="54" t="str">
        <f t="shared" si="55"/>
        <v/>
      </c>
      <c r="N385" s="54" t="str">
        <f t="shared" si="56"/>
        <v/>
      </c>
      <c r="O385" s="51" t="str">
        <f t="shared" si="57"/>
        <v/>
      </c>
      <c r="AL385" s="51" t="str">
        <f t="shared" si="52"/>
        <v/>
      </c>
      <c r="AM385" s="51" t="str">
        <f t="shared" si="58"/>
        <v/>
      </c>
      <c r="BI385" s="204" t="str">
        <f t="shared" si="53"/>
        <v/>
      </c>
      <c r="BJ385" s="204"/>
    </row>
    <row r="386" spans="10:62" x14ac:dyDescent="0.25">
      <c r="J386" s="84" t="str">
        <f t="shared" si="54"/>
        <v/>
      </c>
      <c r="L386" s="71" t="str">
        <f t="shared" si="51"/>
        <v/>
      </c>
      <c r="M386" s="54" t="str">
        <f t="shared" si="55"/>
        <v/>
      </c>
      <c r="N386" s="54" t="str">
        <f t="shared" si="56"/>
        <v/>
      </c>
      <c r="O386" s="51" t="str">
        <f t="shared" si="57"/>
        <v/>
      </c>
      <c r="AL386" s="51" t="str">
        <f t="shared" si="52"/>
        <v/>
      </c>
      <c r="AM386" s="51" t="str">
        <f t="shared" si="58"/>
        <v/>
      </c>
      <c r="BI386" s="204" t="str">
        <f t="shared" si="53"/>
        <v/>
      </c>
      <c r="BJ386" s="204"/>
    </row>
    <row r="387" spans="10:62" x14ac:dyDescent="0.25">
      <c r="J387" s="84" t="str">
        <f t="shared" si="54"/>
        <v/>
      </c>
      <c r="L387" s="71" t="str">
        <f t="shared" si="51"/>
        <v/>
      </c>
      <c r="M387" s="54" t="str">
        <f t="shared" si="55"/>
        <v/>
      </c>
      <c r="N387" s="54" t="str">
        <f t="shared" si="56"/>
        <v/>
      </c>
      <c r="O387" s="51" t="str">
        <f t="shared" si="57"/>
        <v/>
      </c>
      <c r="AL387" s="51" t="str">
        <f t="shared" si="52"/>
        <v/>
      </c>
      <c r="AM387" s="51" t="str">
        <f t="shared" si="58"/>
        <v/>
      </c>
      <c r="BI387" s="204" t="str">
        <f t="shared" si="53"/>
        <v/>
      </c>
      <c r="BJ387" s="204"/>
    </row>
    <row r="388" spans="10:62" x14ac:dyDescent="0.25">
      <c r="J388" s="84" t="str">
        <f t="shared" si="54"/>
        <v/>
      </c>
      <c r="L388" s="71" t="str">
        <f t="shared" si="51"/>
        <v/>
      </c>
      <c r="M388" s="54" t="str">
        <f t="shared" si="55"/>
        <v/>
      </c>
      <c r="N388" s="54" t="str">
        <f t="shared" si="56"/>
        <v/>
      </c>
      <c r="O388" s="51" t="str">
        <f t="shared" si="57"/>
        <v/>
      </c>
      <c r="AL388" s="51" t="str">
        <f t="shared" si="52"/>
        <v/>
      </c>
      <c r="AM388" s="51" t="str">
        <f t="shared" si="58"/>
        <v/>
      </c>
      <c r="BI388" s="204" t="str">
        <f t="shared" si="53"/>
        <v/>
      </c>
      <c r="BJ388" s="204"/>
    </row>
    <row r="389" spans="10:62" x14ac:dyDescent="0.25">
      <c r="J389" s="84" t="str">
        <f t="shared" si="54"/>
        <v/>
      </c>
      <c r="L389" s="71" t="str">
        <f t="shared" si="51"/>
        <v/>
      </c>
      <c r="M389" s="54" t="str">
        <f t="shared" si="55"/>
        <v/>
      </c>
      <c r="N389" s="54" t="str">
        <f t="shared" si="56"/>
        <v/>
      </c>
      <c r="O389" s="51" t="str">
        <f t="shared" si="57"/>
        <v/>
      </c>
      <c r="AL389" s="51" t="str">
        <f t="shared" si="52"/>
        <v/>
      </c>
      <c r="AM389" s="51" t="str">
        <f t="shared" si="58"/>
        <v/>
      </c>
      <c r="BI389" s="204" t="str">
        <f t="shared" si="53"/>
        <v/>
      </c>
      <c r="BJ389" s="204"/>
    </row>
    <row r="390" spans="10:62" x14ac:dyDescent="0.25">
      <c r="J390" s="84" t="str">
        <f t="shared" si="54"/>
        <v/>
      </c>
      <c r="L390" s="71" t="str">
        <f t="shared" si="51"/>
        <v/>
      </c>
      <c r="M390" s="54" t="str">
        <f t="shared" si="55"/>
        <v/>
      </c>
      <c r="N390" s="54" t="str">
        <f t="shared" si="56"/>
        <v/>
      </c>
      <c r="O390" s="51" t="str">
        <f t="shared" si="57"/>
        <v/>
      </c>
      <c r="AL390" s="51" t="str">
        <f t="shared" si="52"/>
        <v/>
      </c>
      <c r="AM390" s="51" t="str">
        <f t="shared" si="58"/>
        <v/>
      </c>
      <c r="BI390" s="204" t="str">
        <f t="shared" si="53"/>
        <v/>
      </c>
      <c r="BJ390" s="204"/>
    </row>
    <row r="391" spans="10:62" x14ac:dyDescent="0.25">
      <c r="J391" s="84" t="str">
        <f t="shared" si="54"/>
        <v/>
      </c>
      <c r="L391" s="71" t="str">
        <f t="shared" si="51"/>
        <v/>
      </c>
      <c r="M391" s="54" t="str">
        <f t="shared" si="55"/>
        <v/>
      </c>
      <c r="N391" s="54" t="str">
        <f t="shared" si="56"/>
        <v/>
      </c>
      <c r="O391" s="51" t="str">
        <f t="shared" si="57"/>
        <v/>
      </c>
      <c r="AL391" s="51" t="str">
        <f t="shared" si="52"/>
        <v/>
      </c>
      <c r="AM391" s="51" t="str">
        <f t="shared" si="58"/>
        <v/>
      </c>
      <c r="BI391" s="204" t="str">
        <f t="shared" si="53"/>
        <v/>
      </c>
      <c r="BJ391" s="204"/>
    </row>
    <row r="392" spans="10:62" x14ac:dyDescent="0.25">
      <c r="J392" s="84" t="str">
        <f t="shared" si="54"/>
        <v/>
      </c>
      <c r="L392" s="71" t="str">
        <f t="shared" si="51"/>
        <v/>
      </c>
      <c r="M392" s="54" t="str">
        <f t="shared" si="55"/>
        <v/>
      </c>
      <c r="N392" s="54" t="str">
        <f t="shared" si="56"/>
        <v/>
      </c>
      <c r="O392" s="51" t="str">
        <f t="shared" si="57"/>
        <v/>
      </c>
      <c r="AL392" s="51" t="str">
        <f t="shared" si="52"/>
        <v/>
      </c>
      <c r="AM392" s="51" t="str">
        <f t="shared" si="58"/>
        <v/>
      </c>
      <c r="BI392" s="204" t="str">
        <f t="shared" si="53"/>
        <v/>
      </c>
      <c r="BJ392" s="204"/>
    </row>
    <row r="393" spans="10:62" x14ac:dyDescent="0.25">
      <c r="J393" s="84" t="str">
        <f t="shared" si="54"/>
        <v/>
      </c>
      <c r="L393" s="71" t="str">
        <f t="shared" ref="L393:L456" si="59">IF(AND(AT393="",BA393="",BH393="",BI393=""),"",MAX(AT393,BA393,BH393,BI393))</f>
        <v/>
      </c>
      <c r="M393" s="54" t="str">
        <f t="shared" si="55"/>
        <v/>
      </c>
      <c r="N393" s="54" t="str">
        <f t="shared" si="56"/>
        <v/>
      </c>
      <c r="O393" s="51" t="str">
        <f t="shared" si="57"/>
        <v/>
      </c>
      <c r="AL393" s="51" t="str">
        <f t="shared" ref="AL393:AL456" si="60">IF(OR(AK393="",$AO$7=""),"",(AK393-($AO$7+273)))</f>
        <v/>
      </c>
      <c r="AM393" s="51" t="str">
        <f t="shared" si="58"/>
        <v/>
      </c>
      <c r="BI393" s="204" t="str">
        <f t="shared" ref="BI393:BI456" si="61">IF(F393="","",IF($BJ$9="Sim",10,""))</f>
        <v/>
      </c>
      <c r="BJ393" s="204"/>
    </row>
    <row r="394" spans="10:62" x14ac:dyDescent="0.25">
      <c r="J394" s="84" t="str">
        <f t="shared" ref="J394:J457" si="62">IF(OR(F394="",H394=""),"",F394-H394)</f>
        <v/>
      </c>
      <c r="L394" s="71" t="str">
        <f t="shared" si="59"/>
        <v/>
      </c>
      <c r="M394" s="54" t="str">
        <f t="shared" ref="M394:M457" si="63">IF(OR(H394="",K394=""),"",(H394+3-((2*K394)/(5*H394))))</f>
        <v/>
      </c>
      <c r="N394" s="54" t="str">
        <f t="shared" ref="N394:N457" si="64">IF(AND(L394="",M394=""),"",MAX(L394,M394))</f>
        <v/>
      </c>
      <c r="O394" s="51" t="str">
        <f t="shared" ref="O394:O457" si="65">IF(OR(F394="",N394=""),"",(IF(N394&lt;F394,"OK","Subir")))</f>
        <v/>
      </c>
      <c r="AL394" s="51" t="str">
        <f t="shared" si="60"/>
        <v/>
      </c>
      <c r="AM394" s="51" t="str">
        <f t="shared" ref="AM394:AM457" si="66">IF(AL394="","",IF(AL394&lt;50,50,AL394))</f>
        <v/>
      </c>
      <c r="BI394" s="204" t="str">
        <f t="shared" si="61"/>
        <v/>
      </c>
      <c r="BJ394" s="204"/>
    </row>
    <row r="395" spans="10:62" x14ac:dyDescent="0.25">
      <c r="J395" s="84" t="str">
        <f t="shared" si="62"/>
        <v/>
      </c>
      <c r="L395" s="71" t="str">
        <f t="shared" si="59"/>
        <v/>
      </c>
      <c r="M395" s="54" t="str">
        <f t="shared" si="63"/>
        <v/>
      </c>
      <c r="N395" s="54" t="str">
        <f t="shared" si="64"/>
        <v/>
      </c>
      <c r="O395" s="51" t="str">
        <f t="shared" si="65"/>
        <v/>
      </c>
      <c r="AL395" s="51" t="str">
        <f t="shared" si="60"/>
        <v/>
      </c>
      <c r="AM395" s="51" t="str">
        <f t="shared" si="66"/>
        <v/>
      </c>
      <c r="BI395" s="204" t="str">
        <f t="shared" si="61"/>
        <v/>
      </c>
      <c r="BJ395" s="204"/>
    </row>
    <row r="396" spans="10:62" x14ac:dyDescent="0.25">
      <c r="J396" s="84" t="str">
        <f t="shared" si="62"/>
        <v/>
      </c>
      <c r="L396" s="71" t="str">
        <f t="shared" si="59"/>
        <v/>
      </c>
      <c r="M396" s="54" t="str">
        <f t="shared" si="63"/>
        <v/>
      </c>
      <c r="N396" s="54" t="str">
        <f t="shared" si="64"/>
        <v/>
      </c>
      <c r="O396" s="51" t="str">
        <f t="shared" si="65"/>
        <v/>
      </c>
      <c r="AL396" s="51" t="str">
        <f t="shared" si="60"/>
        <v/>
      </c>
      <c r="AM396" s="51" t="str">
        <f t="shared" si="66"/>
        <v/>
      </c>
      <c r="BI396" s="204" t="str">
        <f t="shared" si="61"/>
        <v/>
      </c>
      <c r="BJ396" s="204"/>
    </row>
    <row r="397" spans="10:62" x14ac:dyDescent="0.25">
      <c r="J397" s="84" t="str">
        <f t="shared" si="62"/>
        <v/>
      </c>
      <c r="L397" s="71" t="str">
        <f t="shared" si="59"/>
        <v/>
      </c>
      <c r="M397" s="54" t="str">
        <f t="shared" si="63"/>
        <v/>
      </c>
      <c r="N397" s="54" t="str">
        <f t="shared" si="64"/>
        <v/>
      </c>
      <c r="O397" s="51" t="str">
        <f t="shared" si="65"/>
        <v/>
      </c>
      <c r="AL397" s="51" t="str">
        <f t="shared" si="60"/>
        <v/>
      </c>
      <c r="AM397" s="51" t="str">
        <f t="shared" si="66"/>
        <v/>
      </c>
      <c r="BI397" s="204" t="str">
        <f t="shared" si="61"/>
        <v/>
      </c>
      <c r="BJ397" s="204"/>
    </row>
    <row r="398" spans="10:62" x14ac:dyDescent="0.25">
      <c r="J398" s="84" t="str">
        <f t="shared" si="62"/>
        <v/>
      </c>
      <c r="L398" s="71" t="str">
        <f t="shared" si="59"/>
        <v/>
      </c>
      <c r="M398" s="54" t="str">
        <f t="shared" si="63"/>
        <v/>
      </c>
      <c r="N398" s="54" t="str">
        <f t="shared" si="64"/>
        <v/>
      </c>
      <c r="O398" s="51" t="str">
        <f t="shared" si="65"/>
        <v/>
      </c>
      <c r="AL398" s="51" t="str">
        <f t="shared" si="60"/>
        <v/>
      </c>
      <c r="AM398" s="51" t="str">
        <f t="shared" si="66"/>
        <v/>
      </c>
      <c r="BI398" s="204" t="str">
        <f t="shared" si="61"/>
        <v/>
      </c>
      <c r="BJ398" s="204"/>
    </row>
    <row r="399" spans="10:62" x14ac:dyDescent="0.25">
      <c r="J399" s="84" t="str">
        <f t="shared" si="62"/>
        <v/>
      </c>
      <c r="L399" s="71" t="str">
        <f t="shared" si="59"/>
        <v/>
      </c>
      <c r="M399" s="54" t="str">
        <f t="shared" si="63"/>
        <v/>
      </c>
      <c r="N399" s="54" t="str">
        <f t="shared" si="64"/>
        <v/>
      </c>
      <c r="O399" s="51" t="str">
        <f t="shared" si="65"/>
        <v/>
      </c>
      <c r="AL399" s="51" t="str">
        <f t="shared" si="60"/>
        <v/>
      </c>
      <c r="AM399" s="51" t="str">
        <f t="shared" si="66"/>
        <v/>
      </c>
      <c r="BI399" s="204" t="str">
        <f t="shared" si="61"/>
        <v/>
      </c>
      <c r="BJ399" s="204"/>
    </row>
    <row r="400" spans="10:62" x14ac:dyDescent="0.25">
      <c r="J400" s="84" t="str">
        <f t="shared" si="62"/>
        <v/>
      </c>
      <c r="L400" s="71" t="str">
        <f t="shared" si="59"/>
        <v/>
      </c>
      <c r="M400" s="54" t="str">
        <f t="shared" si="63"/>
        <v/>
      </c>
      <c r="N400" s="54" t="str">
        <f t="shared" si="64"/>
        <v/>
      </c>
      <c r="O400" s="51" t="str">
        <f t="shared" si="65"/>
        <v/>
      </c>
      <c r="AL400" s="51" t="str">
        <f t="shared" si="60"/>
        <v/>
      </c>
      <c r="AM400" s="51" t="str">
        <f t="shared" si="66"/>
        <v/>
      </c>
      <c r="BI400" s="204" t="str">
        <f t="shared" si="61"/>
        <v/>
      </c>
      <c r="BJ400" s="204"/>
    </row>
    <row r="401" spans="10:62" x14ac:dyDescent="0.25">
      <c r="J401" s="84" t="str">
        <f t="shared" si="62"/>
        <v/>
      </c>
      <c r="L401" s="71" t="str">
        <f t="shared" si="59"/>
        <v/>
      </c>
      <c r="M401" s="54" t="str">
        <f t="shared" si="63"/>
        <v/>
      </c>
      <c r="N401" s="54" t="str">
        <f t="shared" si="64"/>
        <v/>
      </c>
      <c r="O401" s="51" t="str">
        <f t="shared" si="65"/>
        <v/>
      </c>
      <c r="AL401" s="51" t="str">
        <f t="shared" si="60"/>
        <v/>
      </c>
      <c r="AM401" s="51" t="str">
        <f t="shared" si="66"/>
        <v/>
      </c>
      <c r="BI401" s="204" t="str">
        <f t="shared" si="61"/>
        <v/>
      </c>
      <c r="BJ401" s="204"/>
    </row>
    <row r="402" spans="10:62" x14ac:dyDescent="0.25">
      <c r="J402" s="84" t="str">
        <f t="shared" si="62"/>
        <v/>
      </c>
      <c r="L402" s="71" t="str">
        <f t="shared" si="59"/>
        <v/>
      </c>
      <c r="M402" s="54" t="str">
        <f t="shared" si="63"/>
        <v/>
      </c>
      <c r="N402" s="54" t="str">
        <f t="shared" si="64"/>
        <v/>
      </c>
      <c r="O402" s="51" t="str">
        <f t="shared" si="65"/>
        <v/>
      </c>
      <c r="AL402" s="51" t="str">
        <f t="shared" si="60"/>
        <v/>
      </c>
      <c r="AM402" s="51" t="str">
        <f t="shared" si="66"/>
        <v/>
      </c>
      <c r="BI402" s="204" t="str">
        <f t="shared" si="61"/>
        <v/>
      </c>
      <c r="BJ402" s="204"/>
    </row>
    <row r="403" spans="10:62" x14ac:dyDescent="0.25">
      <c r="J403" s="84" t="str">
        <f t="shared" si="62"/>
        <v/>
      </c>
      <c r="L403" s="71" t="str">
        <f t="shared" si="59"/>
        <v/>
      </c>
      <c r="M403" s="54" t="str">
        <f t="shared" si="63"/>
        <v/>
      </c>
      <c r="N403" s="54" t="str">
        <f t="shared" si="64"/>
        <v/>
      </c>
      <c r="O403" s="51" t="str">
        <f t="shared" si="65"/>
        <v/>
      </c>
      <c r="AL403" s="51" t="str">
        <f t="shared" si="60"/>
        <v/>
      </c>
      <c r="AM403" s="51" t="str">
        <f t="shared" si="66"/>
        <v/>
      </c>
      <c r="BI403" s="204" t="str">
        <f t="shared" si="61"/>
        <v/>
      </c>
      <c r="BJ403" s="204"/>
    </row>
    <row r="404" spans="10:62" x14ac:dyDescent="0.25">
      <c r="J404" s="84" t="str">
        <f t="shared" si="62"/>
        <v/>
      </c>
      <c r="L404" s="71" t="str">
        <f t="shared" si="59"/>
        <v/>
      </c>
      <c r="M404" s="54" t="str">
        <f t="shared" si="63"/>
        <v/>
      </c>
      <c r="N404" s="54" t="str">
        <f t="shared" si="64"/>
        <v/>
      </c>
      <c r="O404" s="51" t="str">
        <f t="shared" si="65"/>
        <v/>
      </c>
      <c r="AL404" s="51" t="str">
        <f t="shared" si="60"/>
        <v/>
      </c>
      <c r="AM404" s="51" t="str">
        <f t="shared" si="66"/>
        <v/>
      </c>
      <c r="BI404" s="204" t="str">
        <f t="shared" si="61"/>
        <v/>
      </c>
      <c r="BJ404" s="204"/>
    </row>
    <row r="405" spans="10:62" x14ac:dyDescent="0.25">
      <c r="J405" s="84" t="str">
        <f t="shared" si="62"/>
        <v/>
      </c>
      <c r="L405" s="71" t="str">
        <f t="shared" si="59"/>
        <v/>
      </c>
      <c r="M405" s="54" t="str">
        <f t="shared" si="63"/>
        <v/>
      </c>
      <c r="N405" s="54" t="str">
        <f t="shared" si="64"/>
        <v/>
      </c>
      <c r="O405" s="51" t="str">
        <f t="shared" si="65"/>
        <v/>
      </c>
      <c r="AL405" s="51" t="str">
        <f t="shared" si="60"/>
        <v/>
      </c>
      <c r="AM405" s="51" t="str">
        <f t="shared" si="66"/>
        <v/>
      </c>
      <c r="BI405" s="204" t="str">
        <f t="shared" si="61"/>
        <v/>
      </c>
      <c r="BJ405" s="204"/>
    </row>
    <row r="406" spans="10:62" x14ac:dyDescent="0.25">
      <c r="J406" s="84" t="str">
        <f t="shared" si="62"/>
        <v/>
      </c>
      <c r="L406" s="71" t="str">
        <f t="shared" si="59"/>
        <v/>
      </c>
      <c r="M406" s="54" t="str">
        <f t="shared" si="63"/>
        <v/>
      </c>
      <c r="N406" s="54" t="str">
        <f t="shared" si="64"/>
        <v/>
      </c>
      <c r="O406" s="51" t="str">
        <f t="shared" si="65"/>
        <v/>
      </c>
      <c r="AL406" s="51" t="str">
        <f t="shared" si="60"/>
        <v/>
      </c>
      <c r="AM406" s="51" t="str">
        <f t="shared" si="66"/>
        <v/>
      </c>
      <c r="BI406" s="204" t="str">
        <f t="shared" si="61"/>
        <v/>
      </c>
      <c r="BJ406" s="204"/>
    </row>
    <row r="407" spans="10:62" x14ac:dyDescent="0.25">
      <c r="J407" s="84" t="str">
        <f t="shared" si="62"/>
        <v/>
      </c>
      <c r="L407" s="71" t="str">
        <f t="shared" si="59"/>
        <v/>
      </c>
      <c r="M407" s="54" t="str">
        <f t="shared" si="63"/>
        <v/>
      </c>
      <c r="N407" s="54" t="str">
        <f t="shared" si="64"/>
        <v/>
      </c>
      <c r="O407" s="51" t="str">
        <f t="shared" si="65"/>
        <v/>
      </c>
      <c r="AL407" s="51" t="str">
        <f t="shared" si="60"/>
        <v/>
      </c>
      <c r="AM407" s="51" t="str">
        <f t="shared" si="66"/>
        <v/>
      </c>
      <c r="BI407" s="204" t="str">
        <f t="shared" si="61"/>
        <v/>
      </c>
      <c r="BJ407" s="204"/>
    </row>
    <row r="408" spans="10:62" x14ac:dyDescent="0.25">
      <c r="J408" s="84" t="str">
        <f t="shared" si="62"/>
        <v/>
      </c>
      <c r="L408" s="71" t="str">
        <f t="shared" si="59"/>
        <v/>
      </c>
      <c r="M408" s="54" t="str">
        <f t="shared" si="63"/>
        <v/>
      </c>
      <c r="N408" s="54" t="str">
        <f t="shared" si="64"/>
        <v/>
      </c>
      <c r="O408" s="51" t="str">
        <f t="shared" si="65"/>
        <v/>
      </c>
      <c r="AL408" s="51" t="str">
        <f t="shared" si="60"/>
        <v/>
      </c>
      <c r="AM408" s="51" t="str">
        <f t="shared" si="66"/>
        <v/>
      </c>
      <c r="BI408" s="204" t="str">
        <f t="shared" si="61"/>
        <v/>
      </c>
      <c r="BJ408" s="204"/>
    </row>
    <row r="409" spans="10:62" x14ac:dyDescent="0.25">
      <c r="J409" s="84" t="str">
        <f t="shared" si="62"/>
        <v/>
      </c>
      <c r="L409" s="71" t="str">
        <f t="shared" si="59"/>
        <v/>
      </c>
      <c r="M409" s="54" t="str">
        <f t="shared" si="63"/>
        <v/>
      </c>
      <c r="N409" s="54" t="str">
        <f t="shared" si="64"/>
        <v/>
      </c>
      <c r="O409" s="51" t="str">
        <f t="shared" si="65"/>
        <v/>
      </c>
      <c r="AL409" s="51" t="str">
        <f t="shared" si="60"/>
        <v/>
      </c>
      <c r="AM409" s="51" t="str">
        <f t="shared" si="66"/>
        <v/>
      </c>
      <c r="BI409" s="204" t="str">
        <f t="shared" si="61"/>
        <v/>
      </c>
      <c r="BJ409" s="204"/>
    </row>
    <row r="410" spans="10:62" x14ac:dyDescent="0.25">
      <c r="J410" s="84" t="str">
        <f t="shared" si="62"/>
        <v/>
      </c>
      <c r="L410" s="71" t="str">
        <f t="shared" si="59"/>
        <v/>
      </c>
      <c r="M410" s="54" t="str">
        <f t="shared" si="63"/>
        <v/>
      </c>
      <c r="N410" s="54" t="str">
        <f t="shared" si="64"/>
        <v/>
      </c>
      <c r="O410" s="51" t="str">
        <f t="shared" si="65"/>
        <v/>
      </c>
      <c r="AL410" s="51" t="str">
        <f t="shared" si="60"/>
        <v/>
      </c>
      <c r="AM410" s="51" t="str">
        <f t="shared" si="66"/>
        <v/>
      </c>
      <c r="BI410" s="204" t="str">
        <f t="shared" si="61"/>
        <v/>
      </c>
      <c r="BJ410" s="204"/>
    </row>
    <row r="411" spans="10:62" x14ac:dyDescent="0.25">
      <c r="J411" s="84" t="str">
        <f t="shared" si="62"/>
        <v/>
      </c>
      <c r="L411" s="71" t="str">
        <f t="shared" si="59"/>
        <v/>
      </c>
      <c r="M411" s="54" t="str">
        <f t="shared" si="63"/>
        <v/>
      </c>
      <c r="N411" s="54" t="str">
        <f t="shared" si="64"/>
        <v/>
      </c>
      <c r="O411" s="51" t="str">
        <f t="shared" si="65"/>
        <v/>
      </c>
      <c r="AL411" s="51" t="str">
        <f t="shared" si="60"/>
        <v/>
      </c>
      <c r="AM411" s="51" t="str">
        <f t="shared" si="66"/>
        <v/>
      </c>
      <c r="BI411" s="204" t="str">
        <f t="shared" si="61"/>
        <v/>
      </c>
      <c r="BJ411" s="204"/>
    </row>
    <row r="412" spans="10:62" x14ac:dyDescent="0.25">
      <c r="J412" s="84" t="str">
        <f t="shared" si="62"/>
        <v/>
      </c>
      <c r="L412" s="71" t="str">
        <f t="shared" si="59"/>
        <v/>
      </c>
      <c r="M412" s="54" t="str">
        <f t="shared" si="63"/>
        <v/>
      </c>
      <c r="N412" s="54" t="str">
        <f t="shared" si="64"/>
        <v/>
      </c>
      <c r="O412" s="51" t="str">
        <f t="shared" si="65"/>
        <v/>
      </c>
      <c r="AL412" s="51" t="str">
        <f t="shared" si="60"/>
        <v/>
      </c>
      <c r="AM412" s="51" t="str">
        <f t="shared" si="66"/>
        <v/>
      </c>
      <c r="BI412" s="204" t="str">
        <f t="shared" si="61"/>
        <v/>
      </c>
      <c r="BJ412" s="204"/>
    </row>
    <row r="413" spans="10:62" x14ac:dyDescent="0.25">
      <c r="J413" s="84" t="str">
        <f t="shared" si="62"/>
        <v/>
      </c>
      <c r="L413" s="71" t="str">
        <f t="shared" si="59"/>
        <v/>
      </c>
      <c r="M413" s="54" t="str">
        <f t="shared" si="63"/>
        <v/>
      </c>
      <c r="N413" s="54" t="str">
        <f t="shared" si="64"/>
        <v/>
      </c>
      <c r="O413" s="51" t="str">
        <f t="shared" si="65"/>
        <v/>
      </c>
      <c r="AL413" s="51" t="str">
        <f t="shared" si="60"/>
        <v/>
      </c>
      <c r="AM413" s="51" t="str">
        <f t="shared" si="66"/>
        <v/>
      </c>
      <c r="BI413" s="204" t="str">
        <f t="shared" si="61"/>
        <v/>
      </c>
      <c r="BJ413" s="204"/>
    </row>
    <row r="414" spans="10:62" x14ac:dyDescent="0.25">
      <c r="J414" s="84" t="str">
        <f t="shared" si="62"/>
        <v/>
      </c>
      <c r="L414" s="71" t="str">
        <f t="shared" si="59"/>
        <v/>
      </c>
      <c r="M414" s="54" t="str">
        <f t="shared" si="63"/>
        <v/>
      </c>
      <c r="N414" s="54" t="str">
        <f t="shared" si="64"/>
        <v/>
      </c>
      <c r="O414" s="51" t="str">
        <f t="shared" si="65"/>
        <v/>
      </c>
      <c r="AL414" s="51" t="str">
        <f t="shared" si="60"/>
        <v/>
      </c>
      <c r="AM414" s="51" t="str">
        <f t="shared" si="66"/>
        <v/>
      </c>
      <c r="BI414" s="204" t="str">
        <f t="shared" si="61"/>
        <v/>
      </c>
      <c r="BJ414" s="204"/>
    </row>
    <row r="415" spans="10:62" x14ac:dyDescent="0.25">
      <c r="J415" s="84" t="str">
        <f t="shared" si="62"/>
        <v/>
      </c>
      <c r="L415" s="71" t="str">
        <f t="shared" si="59"/>
        <v/>
      </c>
      <c r="M415" s="54" t="str">
        <f t="shared" si="63"/>
        <v/>
      </c>
      <c r="N415" s="54" t="str">
        <f t="shared" si="64"/>
        <v/>
      </c>
      <c r="O415" s="51" t="str">
        <f t="shared" si="65"/>
        <v/>
      </c>
      <c r="AL415" s="51" t="str">
        <f t="shared" si="60"/>
        <v/>
      </c>
      <c r="AM415" s="51" t="str">
        <f t="shared" si="66"/>
        <v/>
      </c>
      <c r="BI415" s="204" t="str">
        <f t="shared" si="61"/>
        <v/>
      </c>
      <c r="BJ415" s="204"/>
    </row>
    <row r="416" spans="10:62" x14ac:dyDescent="0.25">
      <c r="J416" s="84" t="str">
        <f t="shared" si="62"/>
        <v/>
      </c>
      <c r="L416" s="71" t="str">
        <f t="shared" si="59"/>
        <v/>
      </c>
      <c r="M416" s="54" t="str">
        <f t="shared" si="63"/>
        <v/>
      </c>
      <c r="N416" s="54" t="str">
        <f t="shared" si="64"/>
        <v/>
      </c>
      <c r="O416" s="51" t="str">
        <f t="shared" si="65"/>
        <v/>
      </c>
      <c r="AL416" s="51" t="str">
        <f t="shared" si="60"/>
        <v/>
      </c>
      <c r="AM416" s="51" t="str">
        <f t="shared" si="66"/>
        <v/>
      </c>
      <c r="BI416" s="204" t="str">
        <f t="shared" si="61"/>
        <v/>
      </c>
      <c r="BJ416" s="204"/>
    </row>
    <row r="417" spans="10:62" x14ac:dyDescent="0.25">
      <c r="J417" s="84" t="str">
        <f t="shared" si="62"/>
        <v/>
      </c>
      <c r="L417" s="71" t="str">
        <f t="shared" si="59"/>
        <v/>
      </c>
      <c r="M417" s="54" t="str">
        <f t="shared" si="63"/>
        <v/>
      </c>
      <c r="N417" s="54" t="str">
        <f t="shared" si="64"/>
        <v/>
      </c>
      <c r="O417" s="51" t="str">
        <f t="shared" si="65"/>
        <v/>
      </c>
      <c r="AL417" s="51" t="str">
        <f t="shared" si="60"/>
        <v/>
      </c>
      <c r="AM417" s="51" t="str">
        <f t="shared" si="66"/>
        <v/>
      </c>
      <c r="BI417" s="204" t="str">
        <f t="shared" si="61"/>
        <v/>
      </c>
      <c r="BJ417" s="204"/>
    </row>
    <row r="418" spans="10:62" x14ac:dyDescent="0.25">
      <c r="J418" s="84" t="str">
        <f t="shared" si="62"/>
        <v/>
      </c>
      <c r="L418" s="71" t="str">
        <f t="shared" si="59"/>
        <v/>
      </c>
      <c r="M418" s="54" t="str">
        <f t="shared" si="63"/>
        <v/>
      </c>
      <c r="N418" s="54" t="str">
        <f t="shared" si="64"/>
        <v/>
      </c>
      <c r="O418" s="51" t="str">
        <f t="shared" si="65"/>
        <v/>
      </c>
      <c r="AL418" s="51" t="str">
        <f t="shared" si="60"/>
        <v/>
      </c>
      <c r="AM418" s="51" t="str">
        <f t="shared" si="66"/>
        <v/>
      </c>
      <c r="BI418" s="204" t="str">
        <f t="shared" si="61"/>
        <v/>
      </c>
      <c r="BJ418" s="204"/>
    </row>
    <row r="419" spans="10:62" x14ac:dyDescent="0.25">
      <c r="J419" s="84" t="str">
        <f t="shared" si="62"/>
        <v/>
      </c>
      <c r="L419" s="71" t="str">
        <f t="shared" si="59"/>
        <v/>
      </c>
      <c r="M419" s="54" t="str">
        <f t="shared" si="63"/>
        <v/>
      </c>
      <c r="N419" s="54" t="str">
        <f t="shared" si="64"/>
        <v/>
      </c>
      <c r="O419" s="51" t="str">
        <f t="shared" si="65"/>
        <v/>
      </c>
      <c r="AL419" s="51" t="str">
        <f t="shared" si="60"/>
        <v/>
      </c>
      <c r="AM419" s="51" t="str">
        <f t="shared" si="66"/>
        <v/>
      </c>
      <c r="BI419" s="204" t="str">
        <f t="shared" si="61"/>
        <v/>
      </c>
      <c r="BJ419" s="204"/>
    </row>
    <row r="420" spans="10:62" x14ac:dyDescent="0.25">
      <c r="J420" s="84" t="str">
        <f t="shared" si="62"/>
        <v/>
      </c>
      <c r="L420" s="71" t="str">
        <f t="shared" si="59"/>
        <v/>
      </c>
      <c r="M420" s="54" t="str">
        <f t="shared" si="63"/>
        <v/>
      </c>
      <c r="N420" s="54" t="str">
        <f t="shared" si="64"/>
        <v/>
      </c>
      <c r="O420" s="51" t="str">
        <f t="shared" si="65"/>
        <v/>
      </c>
      <c r="AL420" s="51" t="str">
        <f t="shared" si="60"/>
        <v/>
      </c>
      <c r="AM420" s="51" t="str">
        <f t="shared" si="66"/>
        <v/>
      </c>
      <c r="BI420" s="204" t="str">
        <f t="shared" si="61"/>
        <v/>
      </c>
      <c r="BJ420" s="204"/>
    </row>
    <row r="421" spans="10:62" x14ac:dyDescent="0.25">
      <c r="J421" s="84" t="str">
        <f t="shared" si="62"/>
        <v/>
      </c>
      <c r="L421" s="71" t="str">
        <f t="shared" si="59"/>
        <v/>
      </c>
      <c r="M421" s="54" t="str">
        <f t="shared" si="63"/>
        <v/>
      </c>
      <c r="N421" s="54" t="str">
        <f t="shared" si="64"/>
        <v/>
      </c>
      <c r="O421" s="51" t="str">
        <f t="shared" si="65"/>
        <v/>
      </c>
      <c r="AL421" s="51" t="str">
        <f t="shared" si="60"/>
        <v/>
      </c>
      <c r="AM421" s="51" t="str">
        <f t="shared" si="66"/>
        <v/>
      </c>
      <c r="BI421" s="204" t="str">
        <f t="shared" si="61"/>
        <v/>
      </c>
      <c r="BJ421" s="204"/>
    </row>
    <row r="422" spans="10:62" x14ac:dyDescent="0.25">
      <c r="J422" s="84" t="str">
        <f t="shared" si="62"/>
        <v/>
      </c>
      <c r="L422" s="71" t="str">
        <f t="shared" si="59"/>
        <v/>
      </c>
      <c r="M422" s="54" t="str">
        <f t="shared" si="63"/>
        <v/>
      </c>
      <c r="N422" s="54" t="str">
        <f t="shared" si="64"/>
        <v/>
      </c>
      <c r="O422" s="51" t="str">
        <f t="shared" si="65"/>
        <v/>
      </c>
      <c r="AL422" s="51" t="str">
        <f t="shared" si="60"/>
        <v/>
      </c>
      <c r="AM422" s="51" t="str">
        <f t="shared" si="66"/>
        <v/>
      </c>
      <c r="BI422" s="204" t="str">
        <f t="shared" si="61"/>
        <v/>
      </c>
      <c r="BJ422" s="204"/>
    </row>
    <row r="423" spans="10:62" x14ac:dyDescent="0.25">
      <c r="J423" s="84" t="str">
        <f t="shared" si="62"/>
        <v/>
      </c>
      <c r="L423" s="71" t="str">
        <f t="shared" si="59"/>
        <v/>
      </c>
      <c r="M423" s="54" t="str">
        <f t="shared" si="63"/>
        <v/>
      </c>
      <c r="N423" s="54" t="str">
        <f t="shared" si="64"/>
        <v/>
      </c>
      <c r="O423" s="51" t="str">
        <f t="shared" si="65"/>
        <v/>
      </c>
      <c r="AL423" s="51" t="str">
        <f t="shared" si="60"/>
        <v/>
      </c>
      <c r="AM423" s="51" t="str">
        <f t="shared" si="66"/>
        <v/>
      </c>
      <c r="BI423" s="204" t="str">
        <f t="shared" si="61"/>
        <v/>
      </c>
      <c r="BJ423" s="204"/>
    </row>
    <row r="424" spans="10:62" x14ac:dyDescent="0.25">
      <c r="J424" s="84" t="str">
        <f t="shared" si="62"/>
        <v/>
      </c>
      <c r="L424" s="71" t="str">
        <f t="shared" si="59"/>
        <v/>
      </c>
      <c r="M424" s="54" t="str">
        <f t="shared" si="63"/>
        <v/>
      </c>
      <c r="N424" s="54" t="str">
        <f t="shared" si="64"/>
        <v/>
      </c>
      <c r="O424" s="51" t="str">
        <f t="shared" si="65"/>
        <v/>
      </c>
      <c r="AL424" s="51" t="str">
        <f t="shared" si="60"/>
        <v/>
      </c>
      <c r="AM424" s="51" t="str">
        <f t="shared" si="66"/>
        <v/>
      </c>
      <c r="BI424" s="204" t="str">
        <f t="shared" si="61"/>
        <v/>
      </c>
      <c r="BJ424" s="204"/>
    </row>
    <row r="425" spans="10:62" x14ac:dyDescent="0.25">
      <c r="J425" s="84" t="str">
        <f t="shared" si="62"/>
        <v/>
      </c>
      <c r="L425" s="71" t="str">
        <f t="shared" si="59"/>
        <v/>
      </c>
      <c r="M425" s="54" t="str">
        <f t="shared" si="63"/>
        <v/>
      </c>
      <c r="N425" s="54" t="str">
        <f t="shared" si="64"/>
        <v/>
      </c>
      <c r="O425" s="51" t="str">
        <f t="shared" si="65"/>
        <v/>
      </c>
      <c r="AL425" s="51" t="str">
        <f t="shared" si="60"/>
        <v/>
      </c>
      <c r="AM425" s="51" t="str">
        <f t="shared" si="66"/>
        <v/>
      </c>
      <c r="BI425" s="204" t="str">
        <f t="shared" si="61"/>
        <v/>
      </c>
      <c r="BJ425" s="204"/>
    </row>
    <row r="426" spans="10:62" x14ac:dyDescent="0.25">
      <c r="J426" s="84" t="str">
        <f t="shared" si="62"/>
        <v/>
      </c>
      <c r="L426" s="71" t="str">
        <f t="shared" si="59"/>
        <v/>
      </c>
      <c r="M426" s="54" t="str">
        <f t="shared" si="63"/>
        <v/>
      </c>
      <c r="N426" s="54" t="str">
        <f t="shared" si="64"/>
        <v/>
      </c>
      <c r="O426" s="51" t="str">
        <f t="shared" si="65"/>
        <v/>
      </c>
      <c r="AL426" s="51" t="str">
        <f t="shared" si="60"/>
        <v/>
      </c>
      <c r="AM426" s="51" t="str">
        <f t="shared" si="66"/>
        <v/>
      </c>
      <c r="BI426" s="204" t="str">
        <f t="shared" si="61"/>
        <v/>
      </c>
      <c r="BJ426" s="204"/>
    </row>
    <row r="427" spans="10:62" x14ac:dyDescent="0.25">
      <c r="J427" s="84" t="str">
        <f t="shared" si="62"/>
        <v/>
      </c>
      <c r="L427" s="71" t="str">
        <f t="shared" si="59"/>
        <v/>
      </c>
      <c r="M427" s="54" t="str">
        <f t="shared" si="63"/>
        <v/>
      </c>
      <c r="N427" s="54" t="str">
        <f t="shared" si="64"/>
        <v/>
      </c>
      <c r="O427" s="51" t="str">
        <f t="shared" si="65"/>
        <v/>
      </c>
      <c r="AL427" s="51" t="str">
        <f t="shared" si="60"/>
        <v/>
      </c>
      <c r="AM427" s="51" t="str">
        <f t="shared" si="66"/>
        <v/>
      </c>
      <c r="BI427" s="204" t="str">
        <f t="shared" si="61"/>
        <v/>
      </c>
      <c r="BJ427" s="204"/>
    </row>
    <row r="428" spans="10:62" x14ac:dyDescent="0.25">
      <c r="J428" s="84" t="str">
        <f t="shared" si="62"/>
        <v/>
      </c>
      <c r="L428" s="71" t="str">
        <f t="shared" si="59"/>
        <v/>
      </c>
      <c r="M428" s="54" t="str">
        <f t="shared" si="63"/>
        <v/>
      </c>
      <c r="N428" s="54" t="str">
        <f t="shared" si="64"/>
        <v/>
      </c>
      <c r="O428" s="51" t="str">
        <f t="shared" si="65"/>
        <v/>
      </c>
      <c r="AL428" s="51" t="str">
        <f t="shared" si="60"/>
        <v/>
      </c>
      <c r="AM428" s="51" t="str">
        <f t="shared" si="66"/>
        <v/>
      </c>
      <c r="BI428" s="204" t="str">
        <f t="shared" si="61"/>
        <v/>
      </c>
      <c r="BJ428" s="204"/>
    </row>
    <row r="429" spans="10:62" x14ac:dyDescent="0.25">
      <c r="J429" s="84" t="str">
        <f t="shared" si="62"/>
        <v/>
      </c>
      <c r="L429" s="71" t="str">
        <f t="shared" si="59"/>
        <v/>
      </c>
      <c r="M429" s="54" t="str">
        <f t="shared" si="63"/>
        <v/>
      </c>
      <c r="N429" s="54" t="str">
        <f t="shared" si="64"/>
        <v/>
      </c>
      <c r="O429" s="51" t="str">
        <f t="shared" si="65"/>
        <v/>
      </c>
      <c r="AL429" s="51" t="str">
        <f t="shared" si="60"/>
        <v/>
      </c>
      <c r="AM429" s="51" t="str">
        <f t="shared" si="66"/>
        <v/>
      </c>
      <c r="BI429" s="204" t="str">
        <f t="shared" si="61"/>
        <v/>
      </c>
      <c r="BJ429" s="204"/>
    </row>
    <row r="430" spans="10:62" x14ac:dyDescent="0.25">
      <c r="J430" s="84" t="str">
        <f t="shared" si="62"/>
        <v/>
      </c>
      <c r="L430" s="71" t="str">
        <f t="shared" si="59"/>
        <v/>
      </c>
      <c r="M430" s="54" t="str">
        <f t="shared" si="63"/>
        <v/>
      </c>
      <c r="N430" s="54" t="str">
        <f t="shared" si="64"/>
        <v/>
      </c>
      <c r="O430" s="51" t="str">
        <f t="shared" si="65"/>
        <v/>
      </c>
      <c r="AL430" s="51" t="str">
        <f t="shared" si="60"/>
        <v/>
      </c>
      <c r="AM430" s="51" t="str">
        <f t="shared" si="66"/>
        <v/>
      </c>
      <c r="BI430" s="204" t="str">
        <f t="shared" si="61"/>
        <v/>
      </c>
      <c r="BJ430" s="204"/>
    </row>
    <row r="431" spans="10:62" x14ac:dyDescent="0.25">
      <c r="J431" s="84" t="str">
        <f t="shared" si="62"/>
        <v/>
      </c>
      <c r="L431" s="71" t="str">
        <f t="shared" si="59"/>
        <v/>
      </c>
      <c r="M431" s="54" t="str">
        <f t="shared" si="63"/>
        <v/>
      </c>
      <c r="N431" s="54" t="str">
        <f t="shared" si="64"/>
        <v/>
      </c>
      <c r="O431" s="51" t="str">
        <f t="shared" si="65"/>
        <v/>
      </c>
      <c r="AL431" s="51" t="str">
        <f t="shared" si="60"/>
        <v/>
      </c>
      <c r="AM431" s="51" t="str">
        <f t="shared" si="66"/>
        <v/>
      </c>
      <c r="BI431" s="204" t="str">
        <f t="shared" si="61"/>
        <v/>
      </c>
      <c r="BJ431" s="204"/>
    </row>
    <row r="432" spans="10:62" x14ac:dyDescent="0.25">
      <c r="J432" s="84" t="str">
        <f t="shared" si="62"/>
        <v/>
      </c>
      <c r="L432" s="71" t="str">
        <f t="shared" si="59"/>
        <v/>
      </c>
      <c r="M432" s="54" t="str">
        <f t="shared" si="63"/>
        <v/>
      </c>
      <c r="N432" s="54" t="str">
        <f t="shared" si="64"/>
        <v/>
      </c>
      <c r="O432" s="51" t="str">
        <f t="shared" si="65"/>
        <v/>
      </c>
      <c r="AL432" s="51" t="str">
        <f t="shared" si="60"/>
        <v/>
      </c>
      <c r="AM432" s="51" t="str">
        <f t="shared" si="66"/>
        <v/>
      </c>
      <c r="BI432" s="204" t="str">
        <f t="shared" si="61"/>
        <v/>
      </c>
      <c r="BJ432" s="204"/>
    </row>
    <row r="433" spans="10:62" x14ac:dyDescent="0.25">
      <c r="J433" s="84" t="str">
        <f t="shared" si="62"/>
        <v/>
      </c>
      <c r="L433" s="71" t="str">
        <f t="shared" si="59"/>
        <v/>
      </c>
      <c r="M433" s="54" t="str">
        <f t="shared" si="63"/>
        <v/>
      </c>
      <c r="N433" s="54" t="str">
        <f t="shared" si="64"/>
        <v/>
      </c>
      <c r="O433" s="51" t="str">
        <f t="shared" si="65"/>
        <v/>
      </c>
      <c r="AL433" s="51" t="str">
        <f t="shared" si="60"/>
        <v/>
      </c>
      <c r="AM433" s="51" t="str">
        <f t="shared" si="66"/>
        <v/>
      </c>
      <c r="BI433" s="204" t="str">
        <f t="shared" si="61"/>
        <v/>
      </c>
      <c r="BJ433" s="204"/>
    </row>
    <row r="434" spans="10:62" x14ac:dyDescent="0.25">
      <c r="J434" s="84" t="str">
        <f t="shared" si="62"/>
        <v/>
      </c>
      <c r="L434" s="71" t="str">
        <f t="shared" si="59"/>
        <v/>
      </c>
      <c r="M434" s="54" t="str">
        <f t="shared" si="63"/>
        <v/>
      </c>
      <c r="N434" s="54" t="str">
        <f t="shared" si="64"/>
        <v/>
      </c>
      <c r="O434" s="51" t="str">
        <f t="shared" si="65"/>
        <v/>
      </c>
      <c r="AL434" s="51" t="str">
        <f t="shared" si="60"/>
        <v/>
      </c>
      <c r="AM434" s="51" t="str">
        <f t="shared" si="66"/>
        <v/>
      </c>
      <c r="BI434" s="204" t="str">
        <f t="shared" si="61"/>
        <v/>
      </c>
      <c r="BJ434" s="204"/>
    </row>
    <row r="435" spans="10:62" x14ac:dyDescent="0.25">
      <c r="J435" s="84" t="str">
        <f t="shared" si="62"/>
        <v/>
      </c>
      <c r="L435" s="71" t="str">
        <f t="shared" si="59"/>
        <v/>
      </c>
      <c r="M435" s="54" t="str">
        <f t="shared" si="63"/>
        <v/>
      </c>
      <c r="N435" s="54" t="str">
        <f t="shared" si="64"/>
        <v/>
      </c>
      <c r="O435" s="51" t="str">
        <f t="shared" si="65"/>
        <v/>
      </c>
      <c r="AL435" s="51" t="str">
        <f t="shared" si="60"/>
        <v/>
      </c>
      <c r="AM435" s="51" t="str">
        <f t="shared" si="66"/>
        <v/>
      </c>
      <c r="BI435" s="204" t="str">
        <f t="shared" si="61"/>
        <v/>
      </c>
      <c r="BJ435" s="204"/>
    </row>
    <row r="436" spans="10:62" x14ac:dyDescent="0.25">
      <c r="J436" s="84" t="str">
        <f t="shared" si="62"/>
        <v/>
      </c>
      <c r="L436" s="71" t="str">
        <f t="shared" si="59"/>
        <v/>
      </c>
      <c r="M436" s="54" t="str">
        <f t="shared" si="63"/>
        <v/>
      </c>
      <c r="N436" s="54" t="str">
        <f t="shared" si="64"/>
        <v/>
      </c>
      <c r="O436" s="51" t="str">
        <f t="shared" si="65"/>
        <v/>
      </c>
      <c r="AL436" s="51" t="str">
        <f t="shared" si="60"/>
        <v/>
      </c>
      <c r="AM436" s="51" t="str">
        <f t="shared" si="66"/>
        <v/>
      </c>
      <c r="BI436" s="204" t="str">
        <f t="shared" si="61"/>
        <v/>
      </c>
      <c r="BJ436" s="204"/>
    </row>
    <row r="437" spans="10:62" x14ac:dyDescent="0.25">
      <c r="J437" s="84" t="str">
        <f t="shared" si="62"/>
        <v/>
      </c>
      <c r="L437" s="71" t="str">
        <f t="shared" si="59"/>
        <v/>
      </c>
      <c r="M437" s="54" t="str">
        <f t="shared" si="63"/>
        <v/>
      </c>
      <c r="N437" s="54" t="str">
        <f t="shared" si="64"/>
        <v/>
      </c>
      <c r="O437" s="51" t="str">
        <f t="shared" si="65"/>
        <v/>
      </c>
      <c r="AL437" s="51" t="str">
        <f t="shared" si="60"/>
        <v/>
      </c>
      <c r="AM437" s="51" t="str">
        <f t="shared" si="66"/>
        <v/>
      </c>
      <c r="BI437" s="204" t="str">
        <f t="shared" si="61"/>
        <v/>
      </c>
      <c r="BJ437" s="204"/>
    </row>
    <row r="438" spans="10:62" x14ac:dyDescent="0.25">
      <c r="J438" s="84" t="str">
        <f t="shared" si="62"/>
        <v/>
      </c>
      <c r="L438" s="71" t="str">
        <f t="shared" si="59"/>
        <v/>
      </c>
      <c r="M438" s="54" t="str">
        <f t="shared" si="63"/>
        <v/>
      </c>
      <c r="N438" s="54" t="str">
        <f t="shared" si="64"/>
        <v/>
      </c>
      <c r="O438" s="51" t="str">
        <f t="shared" si="65"/>
        <v/>
      </c>
      <c r="AL438" s="51" t="str">
        <f t="shared" si="60"/>
        <v/>
      </c>
      <c r="AM438" s="51" t="str">
        <f t="shared" si="66"/>
        <v/>
      </c>
      <c r="BI438" s="204" t="str">
        <f t="shared" si="61"/>
        <v/>
      </c>
      <c r="BJ438" s="204"/>
    </row>
    <row r="439" spans="10:62" x14ac:dyDescent="0.25">
      <c r="J439" s="84" t="str">
        <f t="shared" si="62"/>
        <v/>
      </c>
      <c r="L439" s="71" t="str">
        <f t="shared" si="59"/>
        <v/>
      </c>
      <c r="M439" s="54" t="str">
        <f t="shared" si="63"/>
        <v/>
      </c>
      <c r="N439" s="54" t="str">
        <f t="shared" si="64"/>
        <v/>
      </c>
      <c r="O439" s="51" t="str">
        <f t="shared" si="65"/>
        <v/>
      </c>
      <c r="AL439" s="51" t="str">
        <f t="shared" si="60"/>
        <v/>
      </c>
      <c r="AM439" s="51" t="str">
        <f t="shared" si="66"/>
        <v/>
      </c>
      <c r="BI439" s="204" t="str">
        <f t="shared" si="61"/>
        <v/>
      </c>
      <c r="BJ439" s="204"/>
    </row>
    <row r="440" spans="10:62" x14ac:dyDescent="0.25">
      <c r="J440" s="84" t="str">
        <f t="shared" si="62"/>
        <v/>
      </c>
      <c r="L440" s="71" t="str">
        <f t="shared" si="59"/>
        <v/>
      </c>
      <c r="M440" s="54" t="str">
        <f t="shared" si="63"/>
        <v/>
      </c>
      <c r="N440" s="54" t="str">
        <f t="shared" si="64"/>
        <v/>
      </c>
      <c r="O440" s="51" t="str">
        <f t="shared" si="65"/>
        <v/>
      </c>
      <c r="AL440" s="51" t="str">
        <f t="shared" si="60"/>
        <v/>
      </c>
      <c r="AM440" s="51" t="str">
        <f t="shared" si="66"/>
        <v/>
      </c>
      <c r="BI440" s="204" t="str">
        <f t="shared" si="61"/>
        <v/>
      </c>
      <c r="BJ440" s="204"/>
    </row>
    <row r="441" spans="10:62" x14ac:dyDescent="0.25">
      <c r="J441" s="84" t="str">
        <f t="shared" si="62"/>
        <v/>
      </c>
      <c r="L441" s="71" t="str">
        <f t="shared" si="59"/>
        <v/>
      </c>
      <c r="M441" s="54" t="str">
        <f t="shared" si="63"/>
        <v/>
      </c>
      <c r="N441" s="54" t="str">
        <f t="shared" si="64"/>
        <v/>
      </c>
      <c r="O441" s="51" t="str">
        <f t="shared" si="65"/>
        <v/>
      </c>
      <c r="AL441" s="51" t="str">
        <f t="shared" si="60"/>
        <v/>
      </c>
      <c r="AM441" s="51" t="str">
        <f t="shared" si="66"/>
        <v/>
      </c>
      <c r="BI441" s="204" t="str">
        <f t="shared" si="61"/>
        <v/>
      </c>
      <c r="BJ441" s="204"/>
    </row>
    <row r="442" spans="10:62" x14ac:dyDescent="0.25">
      <c r="J442" s="84" t="str">
        <f t="shared" si="62"/>
        <v/>
      </c>
      <c r="L442" s="71" t="str">
        <f t="shared" si="59"/>
        <v/>
      </c>
      <c r="M442" s="54" t="str">
        <f t="shared" si="63"/>
        <v/>
      </c>
      <c r="N442" s="54" t="str">
        <f t="shared" si="64"/>
        <v/>
      </c>
      <c r="O442" s="51" t="str">
        <f t="shared" si="65"/>
        <v/>
      </c>
      <c r="AL442" s="51" t="str">
        <f t="shared" si="60"/>
        <v/>
      </c>
      <c r="AM442" s="51" t="str">
        <f t="shared" si="66"/>
        <v/>
      </c>
      <c r="BI442" s="204" t="str">
        <f t="shared" si="61"/>
        <v/>
      </c>
      <c r="BJ442" s="204"/>
    </row>
    <row r="443" spans="10:62" x14ac:dyDescent="0.25">
      <c r="J443" s="84" t="str">
        <f t="shared" si="62"/>
        <v/>
      </c>
      <c r="L443" s="71" t="str">
        <f t="shared" si="59"/>
        <v/>
      </c>
      <c r="M443" s="54" t="str">
        <f t="shared" si="63"/>
        <v/>
      </c>
      <c r="N443" s="54" t="str">
        <f t="shared" si="64"/>
        <v/>
      </c>
      <c r="O443" s="51" t="str">
        <f t="shared" si="65"/>
        <v/>
      </c>
      <c r="AL443" s="51" t="str">
        <f t="shared" si="60"/>
        <v/>
      </c>
      <c r="AM443" s="51" t="str">
        <f t="shared" si="66"/>
        <v/>
      </c>
      <c r="BI443" s="204" t="str">
        <f t="shared" si="61"/>
        <v/>
      </c>
      <c r="BJ443" s="204"/>
    </row>
    <row r="444" spans="10:62" x14ac:dyDescent="0.25">
      <c r="J444" s="84" t="str">
        <f t="shared" si="62"/>
        <v/>
      </c>
      <c r="L444" s="71" t="str">
        <f t="shared" si="59"/>
        <v/>
      </c>
      <c r="M444" s="54" t="str">
        <f t="shared" si="63"/>
        <v/>
      </c>
      <c r="N444" s="54" t="str">
        <f t="shared" si="64"/>
        <v/>
      </c>
      <c r="O444" s="51" t="str">
        <f t="shared" si="65"/>
        <v/>
      </c>
      <c r="AL444" s="51" t="str">
        <f t="shared" si="60"/>
        <v/>
      </c>
      <c r="AM444" s="51" t="str">
        <f t="shared" si="66"/>
        <v/>
      </c>
      <c r="BI444" s="204" t="str">
        <f t="shared" si="61"/>
        <v/>
      </c>
      <c r="BJ444" s="204"/>
    </row>
    <row r="445" spans="10:62" x14ac:dyDescent="0.25">
      <c r="J445" s="84" t="str">
        <f t="shared" si="62"/>
        <v/>
      </c>
      <c r="L445" s="71" t="str">
        <f t="shared" si="59"/>
        <v/>
      </c>
      <c r="M445" s="54" t="str">
        <f t="shared" si="63"/>
        <v/>
      </c>
      <c r="N445" s="54" t="str">
        <f t="shared" si="64"/>
        <v/>
      </c>
      <c r="O445" s="51" t="str">
        <f t="shared" si="65"/>
        <v/>
      </c>
      <c r="AL445" s="51" t="str">
        <f t="shared" si="60"/>
        <v/>
      </c>
      <c r="AM445" s="51" t="str">
        <f t="shared" si="66"/>
        <v/>
      </c>
      <c r="BI445" s="204" t="str">
        <f t="shared" si="61"/>
        <v/>
      </c>
      <c r="BJ445" s="204"/>
    </row>
    <row r="446" spans="10:62" x14ac:dyDescent="0.25">
      <c r="J446" s="84" t="str">
        <f t="shared" si="62"/>
        <v/>
      </c>
      <c r="L446" s="71" t="str">
        <f t="shared" si="59"/>
        <v/>
      </c>
      <c r="M446" s="54" t="str">
        <f t="shared" si="63"/>
        <v/>
      </c>
      <c r="N446" s="54" t="str">
        <f t="shared" si="64"/>
        <v/>
      </c>
      <c r="O446" s="51" t="str">
        <f t="shared" si="65"/>
        <v/>
      </c>
      <c r="AL446" s="51" t="str">
        <f t="shared" si="60"/>
        <v/>
      </c>
      <c r="AM446" s="51" t="str">
        <f t="shared" si="66"/>
        <v/>
      </c>
      <c r="BI446" s="204" t="str">
        <f t="shared" si="61"/>
        <v/>
      </c>
      <c r="BJ446" s="204"/>
    </row>
    <row r="447" spans="10:62" x14ac:dyDescent="0.25">
      <c r="J447" s="84" t="str">
        <f t="shared" si="62"/>
        <v/>
      </c>
      <c r="L447" s="71" t="str">
        <f t="shared" si="59"/>
        <v/>
      </c>
      <c r="M447" s="54" t="str">
        <f t="shared" si="63"/>
        <v/>
      </c>
      <c r="N447" s="54" t="str">
        <f t="shared" si="64"/>
        <v/>
      </c>
      <c r="O447" s="51" t="str">
        <f t="shared" si="65"/>
        <v/>
      </c>
      <c r="AL447" s="51" t="str">
        <f t="shared" si="60"/>
        <v/>
      </c>
      <c r="AM447" s="51" t="str">
        <f t="shared" si="66"/>
        <v/>
      </c>
      <c r="BI447" s="204" t="str">
        <f t="shared" si="61"/>
        <v/>
      </c>
      <c r="BJ447" s="204"/>
    </row>
    <row r="448" spans="10:62" x14ac:dyDescent="0.25">
      <c r="J448" s="84" t="str">
        <f t="shared" si="62"/>
        <v/>
      </c>
      <c r="L448" s="71" t="str">
        <f t="shared" si="59"/>
        <v/>
      </c>
      <c r="M448" s="54" t="str">
        <f t="shared" si="63"/>
        <v/>
      </c>
      <c r="N448" s="54" t="str">
        <f t="shared" si="64"/>
        <v/>
      </c>
      <c r="O448" s="51" t="str">
        <f t="shared" si="65"/>
        <v/>
      </c>
      <c r="AL448" s="51" t="str">
        <f t="shared" si="60"/>
        <v/>
      </c>
      <c r="AM448" s="51" t="str">
        <f t="shared" si="66"/>
        <v/>
      </c>
      <c r="BI448" s="204" t="str">
        <f t="shared" si="61"/>
        <v/>
      </c>
      <c r="BJ448" s="204"/>
    </row>
    <row r="449" spans="10:62" x14ac:dyDescent="0.25">
      <c r="J449" s="84" t="str">
        <f t="shared" si="62"/>
        <v/>
      </c>
      <c r="L449" s="71" t="str">
        <f t="shared" si="59"/>
        <v/>
      </c>
      <c r="M449" s="54" t="str">
        <f t="shared" si="63"/>
        <v/>
      </c>
      <c r="N449" s="54" t="str">
        <f t="shared" si="64"/>
        <v/>
      </c>
      <c r="O449" s="51" t="str">
        <f t="shared" si="65"/>
        <v/>
      </c>
      <c r="AL449" s="51" t="str">
        <f t="shared" si="60"/>
        <v/>
      </c>
      <c r="AM449" s="51" t="str">
        <f t="shared" si="66"/>
        <v/>
      </c>
      <c r="BI449" s="204" t="str">
        <f t="shared" si="61"/>
        <v/>
      </c>
      <c r="BJ449" s="204"/>
    </row>
    <row r="450" spans="10:62" x14ac:dyDescent="0.25">
      <c r="J450" s="84" t="str">
        <f t="shared" si="62"/>
        <v/>
      </c>
      <c r="L450" s="71" t="str">
        <f t="shared" si="59"/>
        <v/>
      </c>
      <c r="M450" s="54" t="str">
        <f t="shared" si="63"/>
        <v/>
      </c>
      <c r="N450" s="54" t="str">
        <f t="shared" si="64"/>
        <v/>
      </c>
      <c r="O450" s="51" t="str">
        <f t="shared" si="65"/>
        <v/>
      </c>
      <c r="AL450" s="51" t="str">
        <f t="shared" si="60"/>
        <v/>
      </c>
      <c r="AM450" s="51" t="str">
        <f t="shared" si="66"/>
        <v/>
      </c>
      <c r="BI450" s="204" t="str">
        <f t="shared" si="61"/>
        <v/>
      </c>
      <c r="BJ450" s="204"/>
    </row>
    <row r="451" spans="10:62" x14ac:dyDescent="0.25">
      <c r="J451" s="84" t="str">
        <f t="shared" si="62"/>
        <v/>
      </c>
      <c r="L451" s="71" t="str">
        <f t="shared" si="59"/>
        <v/>
      </c>
      <c r="M451" s="54" t="str">
        <f t="shared" si="63"/>
        <v/>
      </c>
      <c r="N451" s="54" t="str">
        <f t="shared" si="64"/>
        <v/>
      </c>
      <c r="O451" s="51" t="str">
        <f t="shared" si="65"/>
        <v/>
      </c>
      <c r="AL451" s="51" t="str">
        <f t="shared" si="60"/>
        <v/>
      </c>
      <c r="AM451" s="51" t="str">
        <f t="shared" si="66"/>
        <v/>
      </c>
      <c r="BI451" s="204" t="str">
        <f t="shared" si="61"/>
        <v/>
      </c>
      <c r="BJ451" s="204"/>
    </row>
    <row r="452" spans="10:62" x14ac:dyDescent="0.25">
      <c r="J452" s="84" t="str">
        <f t="shared" si="62"/>
        <v/>
      </c>
      <c r="L452" s="71" t="str">
        <f t="shared" si="59"/>
        <v/>
      </c>
      <c r="M452" s="54" t="str">
        <f t="shared" si="63"/>
        <v/>
      </c>
      <c r="N452" s="54" t="str">
        <f t="shared" si="64"/>
        <v/>
      </c>
      <c r="O452" s="51" t="str">
        <f t="shared" si="65"/>
        <v/>
      </c>
      <c r="AL452" s="51" t="str">
        <f t="shared" si="60"/>
        <v/>
      </c>
      <c r="AM452" s="51" t="str">
        <f t="shared" si="66"/>
        <v/>
      </c>
      <c r="BI452" s="204" t="str">
        <f t="shared" si="61"/>
        <v/>
      </c>
      <c r="BJ452" s="204"/>
    </row>
    <row r="453" spans="10:62" x14ac:dyDescent="0.25">
      <c r="J453" s="84" t="str">
        <f t="shared" si="62"/>
        <v/>
      </c>
      <c r="L453" s="71" t="str">
        <f t="shared" si="59"/>
        <v/>
      </c>
      <c r="M453" s="54" t="str">
        <f t="shared" si="63"/>
        <v/>
      </c>
      <c r="N453" s="54" t="str">
        <f t="shared" si="64"/>
        <v/>
      </c>
      <c r="O453" s="51" t="str">
        <f t="shared" si="65"/>
        <v/>
      </c>
      <c r="AL453" s="51" t="str">
        <f t="shared" si="60"/>
        <v/>
      </c>
      <c r="AM453" s="51" t="str">
        <f t="shared" si="66"/>
        <v/>
      </c>
      <c r="BI453" s="204" t="str">
        <f t="shared" si="61"/>
        <v/>
      </c>
      <c r="BJ453" s="204"/>
    </row>
    <row r="454" spans="10:62" x14ac:dyDescent="0.25">
      <c r="J454" s="84" t="str">
        <f t="shared" si="62"/>
        <v/>
      </c>
      <c r="L454" s="71" t="str">
        <f t="shared" si="59"/>
        <v/>
      </c>
      <c r="M454" s="54" t="str">
        <f t="shared" si="63"/>
        <v/>
      </c>
      <c r="N454" s="54" t="str">
        <f t="shared" si="64"/>
        <v/>
      </c>
      <c r="O454" s="51" t="str">
        <f t="shared" si="65"/>
        <v/>
      </c>
      <c r="AL454" s="51" t="str">
        <f t="shared" si="60"/>
        <v/>
      </c>
      <c r="AM454" s="51" t="str">
        <f t="shared" si="66"/>
        <v/>
      </c>
      <c r="BI454" s="204" t="str">
        <f t="shared" si="61"/>
        <v/>
      </c>
      <c r="BJ454" s="204"/>
    </row>
    <row r="455" spans="10:62" x14ac:dyDescent="0.25">
      <c r="J455" s="84" t="str">
        <f t="shared" si="62"/>
        <v/>
      </c>
      <c r="L455" s="71" t="str">
        <f t="shared" si="59"/>
        <v/>
      </c>
      <c r="M455" s="54" t="str">
        <f t="shared" si="63"/>
        <v/>
      </c>
      <c r="N455" s="54" t="str">
        <f t="shared" si="64"/>
        <v/>
      </c>
      <c r="O455" s="51" t="str">
        <f t="shared" si="65"/>
        <v/>
      </c>
      <c r="AL455" s="51" t="str">
        <f t="shared" si="60"/>
        <v/>
      </c>
      <c r="AM455" s="51" t="str">
        <f t="shared" si="66"/>
        <v/>
      </c>
      <c r="BI455" s="204" t="str">
        <f t="shared" si="61"/>
        <v/>
      </c>
      <c r="BJ455" s="204"/>
    </row>
    <row r="456" spans="10:62" x14ac:dyDescent="0.25">
      <c r="J456" s="84" t="str">
        <f t="shared" si="62"/>
        <v/>
      </c>
      <c r="L456" s="71" t="str">
        <f t="shared" si="59"/>
        <v/>
      </c>
      <c r="M456" s="54" t="str">
        <f t="shared" si="63"/>
        <v/>
      </c>
      <c r="N456" s="54" t="str">
        <f t="shared" si="64"/>
        <v/>
      </c>
      <c r="O456" s="51" t="str">
        <f t="shared" si="65"/>
        <v/>
      </c>
      <c r="AL456" s="51" t="str">
        <f t="shared" si="60"/>
        <v/>
      </c>
      <c r="AM456" s="51" t="str">
        <f t="shared" si="66"/>
        <v/>
      </c>
      <c r="BI456" s="204" t="str">
        <f t="shared" si="61"/>
        <v/>
      </c>
      <c r="BJ456" s="204"/>
    </row>
    <row r="457" spans="10:62" x14ac:dyDescent="0.25">
      <c r="J457" s="84" t="str">
        <f t="shared" si="62"/>
        <v/>
      </c>
      <c r="L457" s="71" t="str">
        <f t="shared" ref="L457:L498" si="67">IF(AND(AT457="",BA457="",BH457="",BI457=""),"",MAX(AT457,BA457,BH457,BI457))</f>
        <v/>
      </c>
      <c r="M457" s="54" t="str">
        <f t="shared" si="63"/>
        <v/>
      </c>
      <c r="N457" s="54" t="str">
        <f t="shared" si="64"/>
        <v/>
      </c>
      <c r="O457" s="51" t="str">
        <f t="shared" si="65"/>
        <v/>
      </c>
      <c r="AL457" s="51" t="str">
        <f t="shared" ref="AL457:AL498" si="68">IF(OR(AK457="",$AO$7=""),"",(AK457-($AO$7+273)))</f>
        <v/>
      </c>
      <c r="AM457" s="51" t="str">
        <f t="shared" si="66"/>
        <v/>
      </c>
      <c r="BI457" s="204" t="str">
        <f t="shared" ref="BI457:BI476" si="69">IF(F457="","",IF($BJ$9="Sim",10,""))</f>
        <v/>
      </c>
      <c r="BJ457" s="204"/>
    </row>
    <row r="458" spans="10:62" x14ac:dyDescent="0.25">
      <c r="J458" s="84" t="str">
        <f t="shared" ref="J458:J498" si="70">IF(OR(F458="",H458=""),"",F458-H458)</f>
        <v/>
      </c>
      <c r="L458" s="71" t="str">
        <f t="shared" si="67"/>
        <v/>
      </c>
      <c r="M458" s="54" t="str">
        <f t="shared" ref="M458:M498" si="71">IF(OR(H458="",K458=""),"",(H458+3-((2*K458)/(5*H458))))</f>
        <v/>
      </c>
      <c r="N458" s="54" t="str">
        <f t="shared" ref="N458:N498" si="72">IF(AND(L458="",M458=""),"",MAX(L458,M458))</f>
        <v/>
      </c>
      <c r="O458" s="51" t="str">
        <f t="shared" ref="O458:O498" si="73">IF(OR(F458="",N458=""),"",(IF(N458&lt;F458,"OK","Subir")))</f>
        <v/>
      </c>
      <c r="AL458" s="51" t="str">
        <f t="shared" si="68"/>
        <v/>
      </c>
      <c r="AM458" s="51" t="str">
        <f t="shared" ref="AM458:AM498" si="74">IF(AL458="","",IF(AL458&lt;50,50,AL458))</f>
        <v/>
      </c>
      <c r="BI458" s="204" t="str">
        <f t="shared" si="69"/>
        <v/>
      </c>
      <c r="BJ458" s="204"/>
    </row>
    <row r="459" spans="10:62" x14ac:dyDescent="0.25">
      <c r="J459" s="84" t="str">
        <f t="shared" si="70"/>
        <v/>
      </c>
      <c r="L459" s="71" t="str">
        <f t="shared" si="67"/>
        <v/>
      </c>
      <c r="M459" s="54" t="str">
        <f t="shared" si="71"/>
        <v/>
      </c>
      <c r="N459" s="54" t="str">
        <f t="shared" si="72"/>
        <v/>
      </c>
      <c r="O459" s="51" t="str">
        <f t="shared" si="73"/>
        <v/>
      </c>
      <c r="AL459" s="51" t="str">
        <f t="shared" si="68"/>
        <v/>
      </c>
      <c r="AM459" s="51" t="str">
        <f t="shared" si="74"/>
        <v/>
      </c>
      <c r="BI459" s="204" t="str">
        <f t="shared" si="69"/>
        <v/>
      </c>
      <c r="BJ459" s="204"/>
    </row>
    <row r="460" spans="10:62" x14ac:dyDescent="0.25">
      <c r="J460" s="84" t="str">
        <f t="shared" si="70"/>
        <v/>
      </c>
      <c r="L460" s="71" t="str">
        <f t="shared" si="67"/>
        <v/>
      </c>
      <c r="M460" s="54" t="str">
        <f t="shared" si="71"/>
        <v/>
      </c>
      <c r="N460" s="54" t="str">
        <f t="shared" si="72"/>
        <v/>
      </c>
      <c r="O460" s="51" t="str">
        <f t="shared" si="73"/>
        <v/>
      </c>
      <c r="AL460" s="51" t="str">
        <f t="shared" si="68"/>
        <v/>
      </c>
      <c r="AM460" s="51" t="str">
        <f t="shared" si="74"/>
        <v/>
      </c>
      <c r="BI460" s="204" t="str">
        <f t="shared" si="69"/>
        <v/>
      </c>
      <c r="BJ460" s="204"/>
    </row>
    <row r="461" spans="10:62" x14ac:dyDescent="0.25">
      <c r="J461" s="84" t="str">
        <f t="shared" si="70"/>
        <v/>
      </c>
      <c r="L461" s="71" t="str">
        <f t="shared" si="67"/>
        <v/>
      </c>
      <c r="M461" s="54" t="str">
        <f t="shared" si="71"/>
        <v/>
      </c>
      <c r="N461" s="54" t="str">
        <f t="shared" si="72"/>
        <v/>
      </c>
      <c r="O461" s="51" t="str">
        <f t="shared" si="73"/>
        <v/>
      </c>
      <c r="AL461" s="51" t="str">
        <f t="shared" si="68"/>
        <v/>
      </c>
      <c r="AM461" s="51" t="str">
        <f t="shared" si="74"/>
        <v/>
      </c>
      <c r="BI461" s="204" t="str">
        <f t="shared" si="69"/>
        <v/>
      </c>
      <c r="BJ461" s="204"/>
    </row>
    <row r="462" spans="10:62" x14ac:dyDescent="0.25">
      <c r="J462" s="84" t="str">
        <f t="shared" si="70"/>
        <v/>
      </c>
      <c r="L462" s="71" t="str">
        <f t="shared" si="67"/>
        <v/>
      </c>
      <c r="M462" s="54" t="str">
        <f t="shared" si="71"/>
        <v/>
      </c>
      <c r="N462" s="54" t="str">
        <f t="shared" si="72"/>
        <v/>
      </c>
      <c r="O462" s="51" t="str">
        <f t="shared" si="73"/>
        <v/>
      </c>
      <c r="AL462" s="51" t="str">
        <f t="shared" si="68"/>
        <v/>
      </c>
      <c r="AM462" s="51" t="str">
        <f t="shared" si="74"/>
        <v/>
      </c>
      <c r="BI462" s="204" t="str">
        <f t="shared" si="69"/>
        <v/>
      </c>
      <c r="BJ462" s="204"/>
    </row>
    <row r="463" spans="10:62" x14ac:dyDescent="0.25">
      <c r="J463" s="84" t="str">
        <f t="shared" si="70"/>
        <v/>
      </c>
      <c r="L463" s="71" t="str">
        <f t="shared" si="67"/>
        <v/>
      </c>
      <c r="M463" s="54" t="str">
        <f t="shared" si="71"/>
        <v/>
      </c>
      <c r="N463" s="54" t="str">
        <f t="shared" si="72"/>
        <v/>
      </c>
      <c r="O463" s="51" t="str">
        <f t="shared" si="73"/>
        <v/>
      </c>
      <c r="AL463" s="51" t="str">
        <f t="shared" si="68"/>
        <v/>
      </c>
      <c r="AM463" s="51" t="str">
        <f t="shared" si="74"/>
        <v/>
      </c>
      <c r="BI463" s="204" t="str">
        <f t="shared" si="69"/>
        <v/>
      </c>
      <c r="BJ463" s="204"/>
    </row>
    <row r="464" spans="10:62" x14ac:dyDescent="0.25">
      <c r="J464" s="84" t="str">
        <f t="shared" si="70"/>
        <v/>
      </c>
      <c r="L464" s="71" t="str">
        <f t="shared" si="67"/>
        <v/>
      </c>
      <c r="M464" s="54" t="str">
        <f t="shared" si="71"/>
        <v/>
      </c>
      <c r="N464" s="54" t="str">
        <f t="shared" si="72"/>
        <v/>
      </c>
      <c r="O464" s="51" t="str">
        <f t="shared" si="73"/>
        <v/>
      </c>
      <c r="AL464" s="51" t="str">
        <f t="shared" si="68"/>
        <v/>
      </c>
      <c r="AM464" s="51" t="str">
        <f t="shared" si="74"/>
        <v/>
      </c>
      <c r="BI464" s="204" t="str">
        <f t="shared" si="69"/>
        <v/>
      </c>
      <c r="BJ464" s="204"/>
    </row>
    <row r="465" spans="10:62" x14ac:dyDescent="0.25">
      <c r="J465" s="84" t="str">
        <f t="shared" si="70"/>
        <v/>
      </c>
      <c r="L465" s="71" t="str">
        <f t="shared" si="67"/>
        <v/>
      </c>
      <c r="M465" s="54" t="str">
        <f t="shared" si="71"/>
        <v/>
      </c>
      <c r="N465" s="54" t="str">
        <f t="shared" si="72"/>
        <v/>
      </c>
      <c r="O465" s="51" t="str">
        <f t="shared" si="73"/>
        <v/>
      </c>
      <c r="AL465" s="51" t="str">
        <f t="shared" si="68"/>
        <v/>
      </c>
      <c r="AM465" s="51" t="str">
        <f t="shared" si="74"/>
        <v/>
      </c>
      <c r="BI465" s="204" t="str">
        <f t="shared" si="69"/>
        <v/>
      </c>
      <c r="BJ465" s="204"/>
    </row>
    <row r="466" spans="10:62" x14ac:dyDescent="0.25">
      <c r="J466" s="84" t="str">
        <f t="shared" si="70"/>
        <v/>
      </c>
      <c r="L466" s="71" t="str">
        <f t="shared" si="67"/>
        <v/>
      </c>
      <c r="M466" s="54" t="str">
        <f t="shared" si="71"/>
        <v/>
      </c>
      <c r="N466" s="54" t="str">
        <f t="shared" si="72"/>
        <v/>
      </c>
      <c r="O466" s="51" t="str">
        <f t="shared" si="73"/>
        <v/>
      </c>
      <c r="AL466" s="51" t="str">
        <f t="shared" si="68"/>
        <v/>
      </c>
      <c r="AM466" s="51" t="str">
        <f t="shared" si="74"/>
        <v/>
      </c>
      <c r="BI466" s="204" t="str">
        <f t="shared" si="69"/>
        <v/>
      </c>
      <c r="BJ466" s="204"/>
    </row>
    <row r="467" spans="10:62" x14ac:dyDescent="0.25">
      <c r="J467" s="84" t="str">
        <f t="shared" si="70"/>
        <v/>
      </c>
      <c r="L467" s="71" t="str">
        <f t="shared" si="67"/>
        <v/>
      </c>
      <c r="M467" s="54" t="str">
        <f t="shared" si="71"/>
        <v/>
      </c>
      <c r="N467" s="54" t="str">
        <f t="shared" si="72"/>
        <v/>
      </c>
      <c r="O467" s="51" t="str">
        <f t="shared" si="73"/>
        <v/>
      </c>
      <c r="AL467" s="51" t="str">
        <f t="shared" si="68"/>
        <v/>
      </c>
      <c r="AM467" s="51" t="str">
        <f t="shared" si="74"/>
        <v/>
      </c>
      <c r="BI467" s="204" t="str">
        <f t="shared" si="69"/>
        <v/>
      </c>
      <c r="BJ467" s="204"/>
    </row>
    <row r="468" spans="10:62" x14ac:dyDescent="0.25">
      <c r="J468" s="84" t="str">
        <f t="shared" si="70"/>
        <v/>
      </c>
      <c r="L468" s="71" t="str">
        <f t="shared" si="67"/>
        <v/>
      </c>
      <c r="M468" s="54" t="str">
        <f t="shared" si="71"/>
        <v/>
      </c>
      <c r="N468" s="54" t="str">
        <f t="shared" si="72"/>
        <v/>
      </c>
      <c r="O468" s="51" t="str">
        <f t="shared" si="73"/>
        <v/>
      </c>
      <c r="AL468" s="51" t="str">
        <f t="shared" si="68"/>
        <v/>
      </c>
      <c r="AM468" s="51" t="str">
        <f t="shared" si="74"/>
        <v/>
      </c>
      <c r="BI468" s="204" t="str">
        <f t="shared" si="69"/>
        <v/>
      </c>
      <c r="BJ468" s="204"/>
    </row>
    <row r="469" spans="10:62" x14ac:dyDescent="0.25">
      <c r="J469" s="84" t="str">
        <f t="shared" si="70"/>
        <v/>
      </c>
      <c r="L469" s="71" t="str">
        <f t="shared" si="67"/>
        <v/>
      </c>
      <c r="M469" s="54" t="str">
        <f t="shared" si="71"/>
        <v/>
      </c>
      <c r="N469" s="54" t="str">
        <f t="shared" si="72"/>
        <v/>
      </c>
      <c r="O469" s="51" t="str">
        <f t="shared" si="73"/>
        <v/>
      </c>
      <c r="AL469" s="51" t="str">
        <f t="shared" si="68"/>
        <v/>
      </c>
      <c r="AM469" s="51" t="str">
        <f t="shared" si="74"/>
        <v/>
      </c>
      <c r="BI469" s="204" t="str">
        <f t="shared" si="69"/>
        <v/>
      </c>
      <c r="BJ469" s="204"/>
    </row>
    <row r="470" spans="10:62" x14ac:dyDescent="0.25">
      <c r="J470" s="84" t="str">
        <f t="shared" si="70"/>
        <v/>
      </c>
      <c r="L470" s="71" t="str">
        <f t="shared" si="67"/>
        <v/>
      </c>
      <c r="M470" s="54" t="str">
        <f t="shared" si="71"/>
        <v/>
      </c>
      <c r="N470" s="54" t="str">
        <f t="shared" si="72"/>
        <v/>
      </c>
      <c r="O470" s="51" t="str">
        <f t="shared" si="73"/>
        <v/>
      </c>
      <c r="AL470" s="51" t="str">
        <f t="shared" si="68"/>
        <v/>
      </c>
      <c r="AM470" s="51" t="str">
        <f t="shared" si="74"/>
        <v/>
      </c>
      <c r="BI470" s="204" t="str">
        <f t="shared" si="69"/>
        <v/>
      </c>
      <c r="BJ470" s="204"/>
    </row>
    <row r="471" spans="10:62" x14ac:dyDescent="0.25">
      <c r="J471" s="84" t="str">
        <f t="shared" si="70"/>
        <v/>
      </c>
      <c r="L471" s="71" t="str">
        <f t="shared" si="67"/>
        <v/>
      </c>
      <c r="M471" s="54" t="str">
        <f t="shared" si="71"/>
        <v/>
      </c>
      <c r="N471" s="54" t="str">
        <f t="shared" si="72"/>
        <v/>
      </c>
      <c r="O471" s="51" t="str">
        <f t="shared" si="73"/>
        <v/>
      </c>
      <c r="AL471" s="51" t="str">
        <f t="shared" si="68"/>
        <v/>
      </c>
      <c r="AM471" s="51" t="str">
        <f t="shared" si="74"/>
        <v/>
      </c>
      <c r="BI471" s="204" t="str">
        <f t="shared" si="69"/>
        <v/>
      </c>
      <c r="BJ471" s="204"/>
    </row>
    <row r="472" spans="10:62" x14ac:dyDescent="0.25">
      <c r="J472" s="84" t="str">
        <f t="shared" si="70"/>
        <v/>
      </c>
      <c r="L472" s="71" t="str">
        <f t="shared" si="67"/>
        <v/>
      </c>
      <c r="M472" s="54" t="str">
        <f t="shared" si="71"/>
        <v/>
      </c>
      <c r="N472" s="54" t="str">
        <f t="shared" si="72"/>
        <v/>
      </c>
      <c r="O472" s="51" t="str">
        <f t="shared" si="73"/>
        <v/>
      </c>
      <c r="AL472" s="51" t="str">
        <f t="shared" si="68"/>
        <v/>
      </c>
      <c r="AM472" s="51" t="str">
        <f t="shared" si="74"/>
        <v/>
      </c>
      <c r="BI472" s="204" t="str">
        <f t="shared" si="69"/>
        <v/>
      </c>
      <c r="BJ472" s="204"/>
    </row>
    <row r="473" spans="10:62" x14ac:dyDescent="0.25">
      <c r="J473" s="84" t="str">
        <f t="shared" si="70"/>
        <v/>
      </c>
      <c r="L473" s="71" t="str">
        <f t="shared" si="67"/>
        <v/>
      </c>
      <c r="M473" s="54" t="str">
        <f t="shared" si="71"/>
        <v/>
      </c>
      <c r="N473" s="54" t="str">
        <f t="shared" si="72"/>
        <v/>
      </c>
      <c r="O473" s="51" t="str">
        <f t="shared" si="73"/>
        <v/>
      </c>
      <c r="AL473" s="51" t="str">
        <f t="shared" si="68"/>
        <v/>
      </c>
      <c r="AM473" s="51" t="str">
        <f t="shared" si="74"/>
        <v/>
      </c>
      <c r="BI473" s="204" t="str">
        <f t="shared" si="69"/>
        <v/>
      </c>
      <c r="BJ473" s="204"/>
    </row>
    <row r="474" spans="10:62" x14ac:dyDescent="0.25">
      <c r="J474" s="84" t="str">
        <f t="shared" si="70"/>
        <v/>
      </c>
      <c r="L474" s="71" t="str">
        <f t="shared" si="67"/>
        <v/>
      </c>
      <c r="M474" s="54" t="str">
        <f t="shared" si="71"/>
        <v/>
      </c>
      <c r="N474" s="54" t="str">
        <f t="shared" si="72"/>
        <v/>
      </c>
      <c r="O474" s="51" t="str">
        <f t="shared" si="73"/>
        <v/>
      </c>
      <c r="AL474" s="51" t="str">
        <f t="shared" si="68"/>
        <v/>
      </c>
      <c r="AM474" s="51" t="str">
        <f t="shared" si="74"/>
        <v/>
      </c>
      <c r="BI474" s="204" t="str">
        <f t="shared" si="69"/>
        <v/>
      </c>
      <c r="BJ474" s="204"/>
    </row>
    <row r="475" spans="10:62" x14ac:dyDescent="0.25">
      <c r="J475" s="84" t="str">
        <f t="shared" si="70"/>
        <v/>
      </c>
      <c r="L475" s="71" t="str">
        <f t="shared" si="67"/>
        <v/>
      </c>
      <c r="M475" s="54" t="str">
        <f t="shared" si="71"/>
        <v/>
      </c>
      <c r="N475" s="54" t="str">
        <f t="shared" si="72"/>
        <v/>
      </c>
      <c r="O475" s="51" t="str">
        <f t="shared" si="73"/>
        <v/>
      </c>
      <c r="AL475" s="51" t="str">
        <f t="shared" si="68"/>
        <v/>
      </c>
      <c r="AM475" s="51" t="str">
        <f t="shared" si="74"/>
        <v/>
      </c>
      <c r="BI475" s="204" t="str">
        <f t="shared" si="69"/>
        <v/>
      </c>
      <c r="BJ475" s="204"/>
    </row>
    <row r="476" spans="10:62" x14ac:dyDescent="0.25">
      <c r="J476" s="84" t="str">
        <f t="shared" si="70"/>
        <v/>
      </c>
      <c r="L476" s="71" t="str">
        <f t="shared" si="67"/>
        <v/>
      </c>
      <c r="M476" s="54" t="str">
        <f t="shared" si="71"/>
        <v/>
      </c>
      <c r="N476" s="54" t="str">
        <f t="shared" si="72"/>
        <v/>
      </c>
      <c r="O476" s="51" t="str">
        <f t="shared" si="73"/>
        <v/>
      </c>
      <c r="AL476" s="51" t="str">
        <f t="shared" si="68"/>
        <v/>
      </c>
      <c r="AM476" s="51" t="str">
        <f t="shared" si="74"/>
        <v/>
      </c>
      <c r="BI476" s="204" t="str">
        <f t="shared" si="69"/>
        <v/>
      </c>
      <c r="BJ476" s="204"/>
    </row>
    <row r="477" spans="10:62" x14ac:dyDescent="0.25">
      <c r="J477" s="84" t="str">
        <f t="shared" si="70"/>
        <v/>
      </c>
      <c r="L477" s="71" t="str">
        <f t="shared" si="67"/>
        <v/>
      </c>
      <c r="M477" s="54" t="str">
        <f t="shared" si="71"/>
        <v/>
      </c>
      <c r="N477" s="54" t="str">
        <f t="shared" si="72"/>
        <v/>
      </c>
      <c r="O477" s="51" t="str">
        <f t="shared" si="73"/>
        <v/>
      </c>
      <c r="AL477" s="51" t="str">
        <f t="shared" si="68"/>
        <v/>
      </c>
      <c r="AM477" s="51" t="str">
        <f t="shared" si="74"/>
        <v/>
      </c>
      <c r="BI477" s="204" t="str">
        <f t="shared" ref="BI477:BI498" si="75">IF(F477="","",IF($BJ$9="Sim",10,""))</f>
        <v/>
      </c>
      <c r="BJ477" s="204"/>
    </row>
    <row r="478" spans="10:62" x14ac:dyDescent="0.25">
      <c r="J478" s="84" t="str">
        <f t="shared" si="70"/>
        <v/>
      </c>
      <c r="L478" s="71" t="str">
        <f t="shared" si="67"/>
        <v/>
      </c>
      <c r="M478" s="54" t="str">
        <f t="shared" si="71"/>
        <v/>
      </c>
      <c r="N478" s="54" t="str">
        <f t="shared" si="72"/>
        <v/>
      </c>
      <c r="O478" s="51" t="str">
        <f t="shared" si="73"/>
        <v/>
      </c>
      <c r="AL478" s="51" t="str">
        <f t="shared" si="68"/>
        <v/>
      </c>
      <c r="AM478" s="51" t="str">
        <f t="shared" si="74"/>
        <v/>
      </c>
      <c r="BI478" s="204" t="str">
        <f t="shared" si="75"/>
        <v/>
      </c>
      <c r="BJ478" s="204"/>
    </row>
    <row r="479" spans="10:62" x14ac:dyDescent="0.25">
      <c r="J479" s="84" t="str">
        <f t="shared" si="70"/>
        <v/>
      </c>
      <c r="L479" s="71" t="str">
        <f t="shared" si="67"/>
        <v/>
      </c>
      <c r="M479" s="54" t="str">
        <f t="shared" si="71"/>
        <v/>
      </c>
      <c r="N479" s="54" t="str">
        <f t="shared" si="72"/>
        <v/>
      </c>
      <c r="O479" s="51" t="str">
        <f t="shared" si="73"/>
        <v/>
      </c>
      <c r="AL479" s="51" t="str">
        <f t="shared" si="68"/>
        <v/>
      </c>
      <c r="AM479" s="51" t="str">
        <f t="shared" si="74"/>
        <v/>
      </c>
      <c r="BI479" s="204" t="str">
        <f t="shared" si="75"/>
        <v/>
      </c>
      <c r="BJ479" s="204"/>
    </row>
    <row r="480" spans="10:62" x14ac:dyDescent="0.25">
      <c r="J480" s="84" t="str">
        <f t="shared" si="70"/>
        <v/>
      </c>
      <c r="L480" s="71" t="str">
        <f t="shared" si="67"/>
        <v/>
      </c>
      <c r="M480" s="54" t="str">
        <f t="shared" si="71"/>
        <v/>
      </c>
      <c r="N480" s="54" t="str">
        <f t="shared" si="72"/>
        <v/>
      </c>
      <c r="O480" s="51" t="str">
        <f t="shared" si="73"/>
        <v/>
      </c>
      <c r="AL480" s="51" t="str">
        <f t="shared" si="68"/>
        <v/>
      </c>
      <c r="AM480" s="51" t="str">
        <f t="shared" si="74"/>
        <v/>
      </c>
      <c r="BI480" s="204" t="str">
        <f t="shared" si="75"/>
        <v/>
      </c>
      <c r="BJ480" s="204"/>
    </row>
    <row r="481" spans="10:62" x14ac:dyDescent="0.25">
      <c r="J481" s="84" t="str">
        <f t="shared" si="70"/>
        <v/>
      </c>
      <c r="L481" s="71" t="str">
        <f t="shared" si="67"/>
        <v/>
      </c>
      <c r="M481" s="54" t="str">
        <f t="shared" si="71"/>
        <v/>
      </c>
      <c r="N481" s="54" t="str">
        <f t="shared" si="72"/>
        <v/>
      </c>
      <c r="O481" s="51" t="str">
        <f t="shared" si="73"/>
        <v/>
      </c>
      <c r="AL481" s="51" t="str">
        <f t="shared" si="68"/>
        <v/>
      </c>
      <c r="AM481" s="51" t="str">
        <f t="shared" si="74"/>
        <v/>
      </c>
      <c r="BI481" s="204" t="str">
        <f t="shared" si="75"/>
        <v/>
      </c>
      <c r="BJ481" s="204"/>
    </row>
    <row r="482" spans="10:62" x14ac:dyDescent="0.25">
      <c r="J482" s="84" t="str">
        <f t="shared" si="70"/>
        <v/>
      </c>
      <c r="L482" s="71" t="str">
        <f t="shared" si="67"/>
        <v/>
      </c>
      <c r="M482" s="54" t="str">
        <f t="shared" si="71"/>
        <v/>
      </c>
      <c r="N482" s="54" t="str">
        <f t="shared" si="72"/>
        <v/>
      </c>
      <c r="O482" s="51" t="str">
        <f t="shared" si="73"/>
        <v/>
      </c>
      <c r="AL482" s="51" t="str">
        <f t="shared" si="68"/>
        <v/>
      </c>
      <c r="AM482" s="51" t="str">
        <f t="shared" si="74"/>
        <v/>
      </c>
      <c r="BI482" s="204" t="str">
        <f t="shared" si="75"/>
        <v/>
      </c>
      <c r="BJ482" s="204"/>
    </row>
    <row r="483" spans="10:62" x14ac:dyDescent="0.25">
      <c r="J483" s="84" t="str">
        <f t="shared" si="70"/>
        <v/>
      </c>
      <c r="L483" s="71" t="str">
        <f t="shared" si="67"/>
        <v/>
      </c>
      <c r="M483" s="54" t="str">
        <f t="shared" si="71"/>
        <v/>
      </c>
      <c r="N483" s="54" t="str">
        <f t="shared" si="72"/>
        <v/>
      </c>
      <c r="O483" s="51" t="str">
        <f t="shared" si="73"/>
        <v/>
      </c>
      <c r="AL483" s="51" t="str">
        <f t="shared" si="68"/>
        <v/>
      </c>
      <c r="AM483" s="51" t="str">
        <f t="shared" si="74"/>
        <v/>
      </c>
      <c r="BI483" s="204" t="str">
        <f t="shared" si="75"/>
        <v/>
      </c>
      <c r="BJ483" s="204"/>
    </row>
    <row r="484" spans="10:62" x14ac:dyDescent="0.25">
      <c r="J484" s="84" t="str">
        <f t="shared" si="70"/>
        <v/>
      </c>
      <c r="L484" s="71" t="str">
        <f t="shared" si="67"/>
        <v/>
      </c>
      <c r="M484" s="54" t="str">
        <f t="shared" si="71"/>
        <v/>
      </c>
      <c r="N484" s="54" t="str">
        <f t="shared" si="72"/>
        <v/>
      </c>
      <c r="O484" s="51" t="str">
        <f t="shared" si="73"/>
        <v/>
      </c>
      <c r="AL484" s="51" t="str">
        <f t="shared" si="68"/>
        <v/>
      </c>
      <c r="AM484" s="51" t="str">
        <f t="shared" si="74"/>
        <v/>
      </c>
      <c r="BI484" s="204" t="str">
        <f t="shared" si="75"/>
        <v/>
      </c>
      <c r="BJ484" s="204"/>
    </row>
    <row r="485" spans="10:62" x14ac:dyDescent="0.25">
      <c r="J485" s="84" t="str">
        <f t="shared" si="70"/>
        <v/>
      </c>
      <c r="L485" s="71" t="str">
        <f t="shared" si="67"/>
        <v/>
      </c>
      <c r="M485" s="54" t="str">
        <f t="shared" si="71"/>
        <v/>
      </c>
      <c r="N485" s="54" t="str">
        <f t="shared" si="72"/>
        <v/>
      </c>
      <c r="O485" s="51" t="str">
        <f t="shared" si="73"/>
        <v/>
      </c>
      <c r="AL485" s="51" t="str">
        <f t="shared" si="68"/>
        <v/>
      </c>
      <c r="AM485" s="51" t="str">
        <f t="shared" si="74"/>
        <v/>
      </c>
      <c r="BI485" s="204" t="str">
        <f t="shared" si="75"/>
        <v/>
      </c>
      <c r="BJ485" s="204"/>
    </row>
    <row r="486" spans="10:62" x14ac:dyDescent="0.25">
      <c r="J486" s="84" t="str">
        <f t="shared" si="70"/>
        <v/>
      </c>
      <c r="L486" s="71" t="str">
        <f t="shared" si="67"/>
        <v/>
      </c>
      <c r="M486" s="54" t="str">
        <f t="shared" si="71"/>
        <v/>
      </c>
      <c r="N486" s="54" t="str">
        <f t="shared" si="72"/>
        <v/>
      </c>
      <c r="O486" s="51" t="str">
        <f t="shared" si="73"/>
        <v/>
      </c>
      <c r="AL486" s="51" t="str">
        <f t="shared" si="68"/>
        <v/>
      </c>
      <c r="AM486" s="51" t="str">
        <f t="shared" si="74"/>
        <v/>
      </c>
      <c r="BI486" s="204" t="str">
        <f t="shared" si="75"/>
        <v/>
      </c>
      <c r="BJ486" s="204"/>
    </row>
    <row r="487" spans="10:62" x14ac:dyDescent="0.25">
      <c r="J487" s="84" t="str">
        <f t="shared" si="70"/>
        <v/>
      </c>
      <c r="L487" s="71" t="str">
        <f t="shared" si="67"/>
        <v/>
      </c>
      <c r="M487" s="54" t="str">
        <f t="shared" si="71"/>
        <v/>
      </c>
      <c r="N487" s="54" t="str">
        <f t="shared" si="72"/>
        <v/>
      </c>
      <c r="O487" s="51" t="str">
        <f t="shared" si="73"/>
        <v/>
      </c>
      <c r="AL487" s="51" t="str">
        <f t="shared" si="68"/>
        <v/>
      </c>
      <c r="AM487" s="51" t="str">
        <f t="shared" si="74"/>
        <v/>
      </c>
      <c r="BI487" s="204" t="str">
        <f t="shared" si="75"/>
        <v/>
      </c>
      <c r="BJ487" s="204"/>
    </row>
    <row r="488" spans="10:62" x14ac:dyDescent="0.25">
      <c r="J488" s="84" t="str">
        <f t="shared" si="70"/>
        <v/>
      </c>
      <c r="L488" s="71" t="str">
        <f t="shared" si="67"/>
        <v/>
      </c>
      <c r="M488" s="54" t="str">
        <f t="shared" si="71"/>
        <v/>
      </c>
      <c r="N488" s="54" t="str">
        <f t="shared" si="72"/>
        <v/>
      </c>
      <c r="O488" s="51" t="str">
        <f t="shared" si="73"/>
        <v/>
      </c>
      <c r="AL488" s="51" t="str">
        <f t="shared" si="68"/>
        <v/>
      </c>
      <c r="AM488" s="51" t="str">
        <f t="shared" si="74"/>
        <v/>
      </c>
      <c r="BI488" s="204" t="str">
        <f t="shared" si="75"/>
        <v/>
      </c>
      <c r="BJ488" s="204"/>
    </row>
    <row r="489" spans="10:62" x14ac:dyDescent="0.25">
      <c r="J489" s="84" t="str">
        <f t="shared" si="70"/>
        <v/>
      </c>
      <c r="L489" s="71" t="str">
        <f t="shared" si="67"/>
        <v/>
      </c>
      <c r="M489" s="54" t="str">
        <f t="shared" si="71"/>
        <v/>
      </c>
      <c r="N489" s="54" t="str">
        <f t="shared" si="72"/>
        <v/>
      </c>
      <c r="O489" s="51" t="str">
        <f t="shared" si="73"/>
        <v/>
      </c>
      <c r="AL489" s="51" t="str">
        <f t="shared" si="68"/>
        <v/>
      </c>
      <c r="AM489" s="51" t="str">
        <f t="shared" si="74"/>
        <v/>
      </c>
      <c r="BI489" s="204" t="str">
        <f t="shared" si="75"/>
        <v/>
      </c>
      <c r="BJ489" s="204"/>
    </row>
    <row r="490" spans="10:62" x14ac:dyDescent="0.25">
      <c r="J490" s="84" t="str">
        <f t="shared" si="70"/>
        <v/>
      </c>
      <c r="L490" s="71" t="str">
        <f t="shared" si="67"/>
        <v/>
      </c>
      <c r="M490" s="54" t="str">
        <f t="shared" si="71"/>
        <v/>
      </c>
      <c r="N490" s="54" t="str">
        <f t="shared" si="72"/>
        <v/>
      </c>
      <c r="O490" s="51" t="str">
        <f t="shared" si="73"/>
        <v/>
      </c>
      <c r="AL490" s="51" t="str">
        <f t="shared" si="68"/>
        <v/>
      </c>
      <c r="AM490" s="51" t="str">
        <f t="shared" si="74"/>
        <v/>
      </c>
      <c r="BI490" s="204" t="str">
        <f t="shared" si="75"/>
        <v/>
      </c>
      <c r="BJ490" s="204"/>
    </row>
    <row r="491" spans="10:62" x14ac:dyDescent="0.25">
      <c r="J491" s="84" t="str">
        <f t="shared" si="70"/>
        <v/>
      </c>
      <c r="L491" s="71" t="str">
        <f t="shared" si="67"/>
        <v/>
      </c>
      <c r="M491" s="54" t="str">
        <f t="shared" si="71"/>
        <v/>
      </c>
      <c r="N491" s="54" t="str">
        <f t="shared" si="72"/>
        <v/>
      </c>
      <c r="O491" s="51" t="str">
        <f t="shared" si="73"/>
        <v/>
      </c>
      <c r="AL491" s="51" t="str">
        <f t="shared" si="68"/>
        <v/>
      </c>
      <c r="AM491" s="51" t="str">
        <f t="shared" si="74"/>
        <v/>
      </c>
      <c r="BI491" s="204" t="str">
        <f t="shared" si="75"/>
        <v/>
      </c>
      <c r="BJ491" s="204"/>
    </row>
    <row r="492" spans="10:62" x14ac:dyDescent="0.25">
      <c r="J492" s="84" t="str">
        <f t="shared" si="70"/>
        <v/>
      </c>
      <c r="L492" s="71" t="str">
        <f t="shared" si="67"/>
        <v/>
      </c>
      <c r="M492" s="54" t="str">
        <f t="shared" si="71"/>
        <v/>
      </c>
      <c r="N492" s="54" t="str">
        <f t="shared" si="72"/>
        <v/>
      </c>
      <c r="O492" s="51" t="str">
        <f t="shared" si="73"/>
        <v/>
      </c>
      <c r="AL492" s="51" t="str">
        <f t="shared" si="68"/>
        <v/>
      </c>
      <c r="AM492" s="51" t="str">
        <f t="shared" si="74"/>
        <v/>
      </c>
      <c r="BI492" s="204" t="str">
        <f t="shared" si="75"/>
        <v/>
      </c>
      <c r="BJ492" s="204"/>
    </row>
    <row r="493" spans="10:62" x14ac:dyDescent="0.25">
      <c r="J493" s="84" t="str">
        <f t="shared" si="70"/>
        <v/>
      </c>
      <c r="L493" s="71" t="str">
        <f t="shared" si="67"/>
        <v/>
      </c>
      <c r="M493" s="54" t="str">
        <f t="shared" si="71"/>
        <v/>
      </c>
      <c r="N493" s="54" t="str">
        <f t="shared" si="72"/>
        <v/>
      </c>
      <c r="O493" s="51" t="str">
        <f t="shared" si="73"/>
        <v/>
      </c>
      <c r="AL493" s="51" t="str">
        <f t="shared" si="68"/>
        <v/>
      </c>
      <c r="AM493" s="51" t="str">
        <f t="shared" si="74"/>
        <v/>
      </c>
      <c r="BI493" s="204" t="str">
        <f t="shared" si="75"/>
        <v/>
      </c>
      <c r="BJ493" s="204"/>
    </row>
    <row r="494" spans="10:62" x14ac:dyDescent="0.25">
      <c r="J494" s="84" t="str">
        <f t="shared" si="70"/>
        <v/>
      </c>
      <c r="L494" s="71" t="str">
        <f t="shared" si="67"/>
        <v/>
      </c>
      <c r="M494" s="54" t="str">
        <f t="shared" si="71"/>
        <v/>
      </c>
      <c r="N494" s="54" t="str">
        <f t="shared" si="72"/>
        <v/>
      </c>
      <c r="O494" s="51" t="str">
        <f t="shared" si="73"/>
        <v/>
      </c>
      <c r="AL494" s="51" t="str">
        <f t="shared" si="68"/>
        <v/>
      </c>
      <c r="AM494" s="51" t="str">
        <f t="shared" si="74"/>
        <v/>
      </c>
      <c r="BI494" s="204" t="str">
        <f t="shared" si="75"/>
        <v/>
      </c>
      <c r="BJ494" s="204"/>
    </row>
    <row r="495" spans="10:62" x14ac:dyDescent="0.25">
      <c r="J495" s="84" t="str">
        <f t="shared" si="70"/>
        <v/>
      </c>
      <c r="L495" s="71" t="str">
        <f t="shared" si="67"/>
        <v/>
      </c>
      <c r="M495" s="54" t="str">
        <f t="shared" si="71"/>
        <v/>
      </c>
      <c r="N495" s="54" t="str">
        <f t="shared" si="72"/>
        <v/>
      </c>
      <c r="O495" s="51" t="str">
        <f t="shared" si="73"/>
        <v/>
      </c>
      <c r="AL495" s="51" t="str">
        <f t="shared" si="68"/>
        <v/>
      </c>
      <c r="AM495" s="51" t="str">
        <f t="shared" si="74"/>
        <v/>
      </c>
      <c r="BI495" s="204" t="str">
        <f t="shared" si="75"/>
        <v/>
      </c>
      <c r="BJ495" s="204"/>
    </row>
    <row r="496" spans="10:62" x14ac:dyDescent="0.25">
      <c r="J496" s="84" t="str">
        <f t="shared" si="70"/>
        <v/>
      </c>
      <c r="L496" s="71" t="str">
        <f t="shared" si="67"/>
        <v/>
      </c>
      <c r="M496" s="54" t="str">
        <f t="shared" si="71"/>
        <v/>
      </c>
      <c r="N496" s="54" t="str">
        <f t="shared" si="72"/>
        <v/>
      </c>
      <c r="O496" s="51" t="str">
        <f t="shared" si="73"/>
        <v/>
      </c>
      <c r="AL496" s="51" t="str">
        <f t="shared" si="68"/>
        <v/>
      </c>
      <c r="AM496" s="51" t="str">
        <f t="shared" si="74"/>
        <v/>
      </c>
      <c r="BI496" s="204" t="str">
        <f t="shared" si="75"/>
        <v/>
      </c>
      <c r="BJ496" s="204"/>
    </row>
    <row r="497" spans="10:62" x14ac:dyDescent="0.25">
      <c r="J497" s="84" t="str">
        <f t="shared" si="70"/>
        <v/>
      </c>
      <c r="L497" s="71" t="str">
        <f t="shared" si="67"/>
        <v/>
      </c>
      <c r="M497" s="54" t="str">
        <f t="shared" si="71"/>
        <v/>
      </c>
      <c r="N497" s="54" t="str">
        <f t="shared" si="72"/>
        <v/>
      </c>
      <c r="O497" s="51" t="str">
        <f t="shared" si="73"/>
        <v/>
      </c>
      <c r="AL497" s="51" t="str">
        <f t="shared" si="68"/>
        <v/>
      </c>
      <c r="AM497" s="51" t="str">
        <f t="shared" si="74"/>
        <v/>
      </c>
      <c r="BI497" s="204" t="str">
        <f t="shared" si="75"/>
        <v/>
      </c>
      <c r="BJ497" s="204"/>
    </row>
    <row r="498" spans="10:62" x14ac:dyDescent="0.25">
      <c r="J498" s="84" t="str">
        <f t="shared" si="70"/>
        <v/>
      </c>
      <c r="L498" s="71" t="str">
        <f t="shared" si="67"/>
        <v/>
      </c>
      <c r="M498" s="54" t="str">
        <f t="shared" si="71"/>
        <v/>
      </c>
      <c r="N498" s="54" t="str">
        <f t="shared" si="72"/>
        <v/>
      </c>
      <c r="O498" s="51" t="str">
        <f t="shared" si="73"/>
        <v/>
      </c>
      <c r="AL498" s="51" t="str">
        <f t="shared" si="68"/>
        <v/>
      </c>
      <c r="AM498" s="51" t="str">
        <f t="shared" si="74"/>
        <v/>
      </c>
      <c r="BI498" s="204" t="str">
        <f t="shared" si="75"/>
        <v/>
      </c>
      <c r="BJ498" s="204"/>
    </row>
  </sheetData>
  <mergeCells count="525">
    <mergeCell ref="AK7:AN7"/>
    <mergeCell ref="AG5:AJ7"/>
    <mergeCell ref="AM9:AM10"/>
    <mergeCell ref="AG9:AJ9"/>
    <mergeCell ref="AN9:AT9"/>
    <mergeCell ref="AK9:AK10"/>
    <mergeCell ref="AL9:AL10"/>
    <mergeCell ref="B9:B10"/>
    <mergeCell ref="R9:R10"/>
    <mergeCell ref="P9:P10"/>
    <mergeCell ref="K9:K10"/>
    <mergeCell ref="L9:L10"/>
    <mergeCell ref="M9:M10"/>
    <mergeCell ref="N9:N10"/>
    <mergeCell ref="F9:J9"/>
    <mergeCell ref="E9:E10"/>
    <mergeCell ref="D9:D10"/>
    <mergeCell ref="C9:C10"/>
    <mergeCell ref="AF9:AF10"/>
    <mergeCell ref="AE9:AE10"/>
    <mergeCell ref="AA9:AA10"/>
    <mergeCell ref="AB9:AB10"/>
    <mergeCell ref="U9:U10"/>
    <mergeCell ref="AD9:AD10"/>
    <mergeCell ref="BI35:BJ35"/>
    <mergeCell ref="BI36:BJ36"/>
    <mergeCell ref="T9:T10"/>
    <mergeCell ref="O9:O10"/>
    <mergeCell ref="Q9:Q10"/>
    <mergeCell ref="AC9:AC10"/>
    <mergeCell ref="S9:S10"/>
    <mergeCell ref="X9:X10"/>
    <mergeCell ref="Y9:Y10"/>
    <mergeCell ref="BI20:BJ20"/>
    <mergeCell ref="V9:V10"/>
    <mergeCell ref="BI11:BJ11"/>
    <mergeCell ref="AU9:BA9"/>
    <mergeCell ref="BI19:BJ19"/>
    <mergeCell ref="BI17:BJ17"/>
    <mergeCell ref="BI18:BJ18"/>
    <mergeCell ref="BI13:BJ13"/>
    <mergeCell ref="BI14:BJ14"/>
    <mergeCell ref="BI15:BJ15"/>
    <mergeCell ref="BI16:BJ16"/>
    <mergeCell ref="BI12:BJ12"/>
    <mergeCell ref="BB9:BH9"/>
    <mergeCell ref="BI10:BJ10"/>
    <mergeCell ref="BI31:BJ31"/>
    <mergeCell ref="BI32:BJ32"/>
    <mergeCell ref="BI33:BJ33"/>
    <mergeCell ref="BI34:BJ34"/>
    <mergeCell ref="W9:W10"/>
    <mergeCell ref="Z9:Z10"/>
    <mergeCell ref="BI26:BJ26"/>
    <mergeCell ref="BI24:BJ24"/>
    <mergeCell ref="BI21:BJ21"/>
    <mergeCell ref="BI22:BJ22"/>
    <mergeCell ref="BI23:BJ23"/>
    <mergeCell ref="BI25:BJ25"/>
    <mergeCell ref="BI27:BJ27"/>
    <mergeCell ref="BI28:BJ28"/>
    <mergeCell ref="BI29:BJ29"/>
    <mergeCell ref="BI30:BJ30"/>
    <mergeCell ref="BI45:BJ45"/>
    <mergeCell ref="BI46:BJ46"/>
    <mergeCell ref="BI49:BJ49"/>
    <mergeCell ref="BI50:BJ50"/>
    <mergeCell ref="BI37:BJ37"/>
    <mergeCell ref="BI38:BJ38"/>
    <mergeCell ref="BI43:BJ43"/>
    <mergeCell ref="BI44:BJ44"/>
    <mergeCell ref="BI47:BJ47"/>
    <mergeCell ref="BI48:BJ48"/>
    <mergeCell ref="BI41:BJ41"/>
    <mergeCell ref="BI42:BJ42"/>
    <mergeCell ref="BI39:BJ39"/>
    <mergeCell ref="BI40:BJ40"/>
    <mergeCell ref="BI51:BJ51"/>
    <mergeCell ref="BI52:BJ52"/>
    <mergeCell ref="BI61:BJ61"/>
    <mergeCell ref="BI62:BJ62"/>
    <mergeCell ref="BI55:BJ55"/>
    <mergeCell ref="BI56:BJ56"/>
    <mergeCell ref="BI57:BJ57"/>
    <mergeCell ref="BI58:BJ58"/>
    <mergeCell ref="BI53:BJ53"/>
    <mergeCell ref="BI54:BJ54"/>
    <mergeCell ref="BI59:BJ59"/>
    <mergeCell ref="BI60:BJ60"/>
    <mergeCell ref="BI77:BJ77"/>
    <mergeCell ref="BI78:BJ78"/>
    <mergeCell ref="BI67:BJ67"/>
    <mergeCell ref="BI68:BJ68"/>
    <mergeCell ref="BI69:BJ69"/>
    <mergeCell ref="BI70:BJ70"/>
    <mergeCell ref="BI71:BJ71"/>
    <mergeCell ref="BI72:BJ72"/>
    <mergeCell ref="BI63:BJ63"/>
    <mergeCell ref="BI64:BJ64"/>
    <mergeCell ref="BI75:BJ75"/>
    <mergeCell ref="BI76:BJ76"/>
    <mergeCell ref="BI65:BJ65"/>
    <mergeCell ref="BI66:BJ66"/>
    <mergeCell ref="BI73:BJ73"/>
    <mergeCell ref="BI74:BJ74"/>
    <mergeCell ref="BI89:BJ89"/>
    <mergeCell ref="BI79:BJ79"/>
    <mergeCell ref="BI80:BJ80"/>
    <mergeCell ref="BI81:BJ81"/>
    <mergeCell ref="BI82:BJ82"/>
    <mergeCell ref="BI83:BJ83"/>
    <mergeCell ref="BI84:BJ84"/>
    <mergeCell ref="BI85:BJ85"/>
    <mergeCell ref="BI86:BJ86"/>
    <mergeCell ref="BI87:BJ87"/>
    <mergeCell ref="BI88:BJ88"/>
    <mergeCell ref="BI97:BJ97"/>
    <mergeCell ref="BI98:BJ98"/>
    <mergeCell ref="BI91:BJ91"/>
    <mergeCell ref="BI92:BJ92"/>
    <mergeCell ref="BI93:BJ93"/>
    <mergeCell ref="BI94:BJ94"/>
    <mergeCell ref="BI90:BJ90"/>
    <mergeCell ref="BI95:BJ95"/>
    <mergeCell ref="BI96:BJ96"/>
    <mergeCell ref="BI113:BJ113"/>
    <mergeCell ref="BI114:BJ114"/>
    <mergeCell ref="BI103:BJ103"/>
    <mergeCell ref="BI104:BJ104"/>
    <mergeCell ref="BI105:BJ105"/>
    <mergeCell ref="BI106:BJ106"/>
    <mergeCell ref="BI107:BJ107"/>
    <mergeCell ref="BI108:BJ108"/>
    <mergeCell ref="BI99:BJ99"/>
    <mergeCell ref="BI100:BJ100"/>
    <mergeCell ref="BI111:BJ111"/>
    <mergeCell ref="BI112:BJ112"/>
    <mergeCell ref="BI101:BJ101"/>
    <mergeCell ref="BI102:BJ102"/>
    <mergeCell ref="BI109:BJ109"/>
    <mergeCell ref="BI110:BJ110"/>
    <mergeCell ref="BI125:BJ125"/>
    <mergeCell ref="BI115:BJ115"/>
    <mergeCell ref="BI116:BJ116"/>
    <mergeCell ref="BI117:BJ117"/>
    <mergeCell ref="BI118:BJ118"/>
    <mergeCell ref="BI119:BJ119"/>
    <mergeCell ref="BI120:BJ120"/>
    <mergeCell ref="BI121:BJ121"/>
    <mergeCell ref="BI122:BJ122"/>
    <mergeCell ref="BI123:BJ123"/>
    <mergeCell ref="BI124:BJ124"/>
    <mergeCell ref="BI133:BJ133"/>
    <mergeCell ref="BI134:BJ134"/>
    <mergeCell ref="BI127:BJ127"/>
    <mergeCell ref="BI128:BJ128"/>
    <mergeCell ref="BI129:BJ129"/>
    <mergeCell ref="BI130:BJ130"/>
    <mergeCell ref="BI126:BJ126"/>
    <mergeCell ref="BI131:BJ131"/>
    <mergeCell ref="BI132:BJ132"/>
    <mergeCell ref="BI149:BJ149"/>
    <mergeCell ref="BI150:BJ150"/>
    <mergeCell ref="BI139:BJ139"/>
    <mergeCell ref="BI140:BJ140"/>
    <mergeCell ref="BI141:BJ141"/>
    <mergeCell ref="BI142:BJ142"/>
    <mergeCell ref="BI143:BJ143"/>
    <mergeCell ref="BI144:BJ144"/>
    <mergeCell ref="BI135:BJ135"/>
    <mergeCell ref="BI136:BJ136"/>
    <mergeCell ref="BI147:BJ147"/>
    <mergeCell ref="BI148:BJ148"/>
    <mergeCell ref="BI137:BJ137"/>
    <mergeCell ref="BI138:BJ138"/>
    <mergeCell ref="BI145:BJ145"/>
    <mergeCell ref="BI146:BJ146"/>
    <mergeCell ref="BI161:BJ161"/>
    <mergeCell ref="BI151:BJ151"/>
    <mergeCell ref="BI152:BJ152"/>
    <mergeCell ref="BI153:BJ153"/>
    <mergeCell ref="BI154:BJ154"/>
    <mergeCell ref="BI155:BJ155"/>
    <mergeCell ref="BI156:BJ156"/>
    <mergeCell ref="BI157:BJ157"/>
    <mergeCell ref="BI158:BJ158"/>
    <mergeCell ref="BI159:BJ159"/>
    <mergeCell ref="BI160:BJ160"/>
    <mergeCell ref="BI169:BJ169"/>
    <mergeCell ref="BI170:BJ170"/>
    <mergeCell ref="BI163:BJ163"/>
    <mergeCell ref="BI164:BJ164"/>
    <mergeCell ref="BI165:BJ165"/>
    <mergeCell ref="BI166:BJ166"/>
    <mergeCell ref="BI162:BJ162"/>
    <mergeCell ref="BI167:BJ167"/>
    <mergeCell ref="BI168:BJ168"/>
    <mergeCell ref="BI185:BJ185"/>
    <mergeCell ref="BI186:BJ186"/>
    <mergeCell ref="BI175:BJ175"/>
    <mergeCell ref="BI176:BJ176"/>
    <mergeCell ref="BI177:BJ177"/>
    <mergeCell ref="BI178:BJ178"/>
    <mergeCell ref="BI179:BJ179"/>
    <mergeCell ref="BI180:BJ180"/>
    <mergeCell ref="BI171:BJ171"/>
    <mergeCell ref="BI172:BJ172"/>
    <mergeCell ref="BI183:BJ183"/>
    <mergeCell ref="BI184:BJ184"/>
    <mergeCell ref="BI173:BJ173"/>
    <mergeCell ref="BI174:BJ174"/>
    <mergeCell ref="BI181:BJ181"/>
    <mergeCell ref="BI182:BJ182"/>
    <mergeCell ref="BI197:BJ197"/>
    <mergeCell ref="BI187:BJ187"/>
    <mergeCell ref="BI188:BJ188"/>
    <mergeCell ref="BI189:BJ189"/>
    <mergeCell ref="BI190:BJ190"/>
    <mergeCell ref="BI191:BJ191"/>
    <mergeCell ref="BI192:BJ192"/>
    <mergeCell ref="BI193:BJ193"/>
    <mergeCell ref="BI194:BJ194"/>
    <mergeCell ref="BI195:BJ195"/>
    <mergeCell ref="BI196:BJ196"/>
    <mergeCell ref="BI205:BJ205"/>
    <mergeCell ref="BI206:BJ206"/>
    <mergeCell ref="BI199:BJ199"/>
    <mergeCell ref="BI200:BJ200"/>
    <mergeCell ref="BI201:BJ201"/>
    <mergeCell ref="BI202:BJ202"/>
    <mergeCell ref="BI198:BJ198"/>
    <mergeCell ref="BI203:BJ203"/>
    <mergeCell ref="BI204:BJ204"/>
    <mergeCell ref="BI221:BJ221"/>
    <mergeCell ref="BI222:BJ222"/>
    <mergeCell ref="BI211:BJ211"/>
    <mergeCell ref="BI212:BJ212"/>
    <mergeCell ref="BI213:BJ213"/>
    <mergeCell ref="BI214:BJ214"/>
    <mergeCell ref="BI215:BJ215"/>
    <mergeCell ref="BI216:BJ216"/>
    <mergeCell ref="BI207:BJ207"/>
    <mergeCell ref="BI208:BJ208"/>
    <mergeCell ref="BI219:BJ219"/>
    <mergeCell ref="BI220:BJ220"/>
    <mergeCell ref="BI209:BJ209"/>
    <mergeCell ref="BI210:BJ210"/>
    <mergeCell ref="BI217:BJ217"/>
    <mergeCell ref="BI218:BJ218"/>
    <mergeCell ref="BI233:BJ233"/>
    <mergeCell ref="BI223:BJ223"/>
    <mergeCell ref="BI224:BJ224"/>
    <mergeCell ref="BI225:BJ225"/>
    <mergeCell ref="BI226:BJ226"/>
    <mergeCell ref="BI227:BJ227"/>
    <mergeCell ref="BI228:BJ228"/>
    <mergeCell ref="BI229:BJ229"/>
    <mergeCell ref="BI230:BJ230"/>
    <mergeCell ref="BI231:BJ231"/>
    <mergeCell ref="BI232:BJ232"/>
    <mergeCell ref="BI241:BJ241"/>
    <mergeCell ref="BI242:BJ242"/>
    <mergeCell ref="BI235:BJ235"/>
    <mergeCell ref="BI236:BJ236"/>
    <mergeCell ref="BI237:BJ237"/>
    <mergeCell ref="BI238:BJ238"/>
    <mergeCell ref="BI234:BJ234"/>
    <mergeCell ref="BI239:BJ239"/>
    <mergeCell ref="BI240:BJ240"/>
    <mergeCell ref="BI257:BJ257"/>
    <mergeCell ref="BI258:BJ258"/>
    <mergeCell ref="BI247:BJ247"/>
    <mergeCell ref="BI248:BJ248"/>
    <mergeCell ref="BI249:BJ249"/>
    <mergeCell ref="BI250:BJ250"/>
    <mergeCell ref="BI251:BJ251"/>
    <mergeCell ref="BI252:BJ252"/>
    <mergeCell ref="BI243:BJ243"/>
    <mergeCell ref="BI244:BJ244"/>
    <mergeCell ref="BI255:BJ255"/>
    <mergeCell ref="BI256:BJ256"/>
    <mergeCell ref="BI245:BJ245"/>
    <mergeCell ref="BI246:BJ246"/>
    <mergeCell ref="BI253:BJ253"/>
    <mergeCell ref="BI254:BJ254"/>
    <mergeCell ref="BI269:BJ269"/>
    <mergeCell ref="BI259:BJ259"/>
    <mergeCell ref="BI260:BJ260"/>
    <mergeCell ref="BI261:BJ261"/>
    <mergeCell ref="BI262:BJ262"/>
    <mergeCell ref="BI263:BJ263"/>
    <mergeCell ref="BI264:BJ264"/>
    <mergeCell ref="BI265:BJ265"/>
    <mergeCell ref="BI266:BJ266"/>
    <mergeCell ref="BI267:BJ267"/>
    <mergeCell ref="BI268:BJ268"/>
    <mergeCell ref="BI277:BJ277"/>
    <mergeCell ref="BI278:BJ278"/>
    <mergeCell ref="BI271:BJ271"/>
    <mergeCell ref="BI272:BJ272"/>
    <mergeCell ref="BI273:BJ273"/>
    <mergeCell ref="BI274:BJ274"/>
    <mergeCell ref="BI270:BJ270"/>
    <mergeCell ref="BI275:BJ275"/>
    <mergeCell ref="BI276:BJ276"/>
    <mergeCell ref="BI293:BJ293"/>
    <mergeCell ref="BI294:BJ294"/>
    <mergeCell ref="BI283:BJ283"/>
    <mergeCell ref="BI284:BJ284"/>
    <mergeCell ref="BI285:BJ285"/>
    <mergeCell ref="BI286:BJ286"/>
    <mergeCell ref="BI287:BJ287"/>
    <mergeCell ref="BI288:BJ288"/>
    <mergeCell ref="BI279:BJ279"/>
    <mergeCell ref="BI280:BJ280"/>
    <mergeCell ref="BI291:BJ291"/>
    <mergeCell ref="BI292:BJ292"/>
    <mergeCell ref="BI281:BJ281"/>
    <mergeCell ref="BI282:BJ282"/>
    <mergeCell ref="BI289:BJ289"/>
    <mergeCell ref="BI290:BJ290"/>
    <mergeCell ref="BI305:BJ305"/>
    <mergeCell ref="BI295:BJ295"/>
    <mergeCell ref="BI296:BJ296"/>
    <mergeCell ref="BI297:BJ297"/>
    <mergeCell ref="BI298:BJ298"/>
    <mergeCell ref="BI299:BJ299"/>
    <mergeCell ref="BI300:BJ300"/>
    <mergeCell ref="BI301:BJ301"/>
    <mergeCell ref="BI302:BJ302"/>
    <mergeCell ref="BI303:BJ303"/>
    <mergeCell ref="BI304:BJ304"/>
    <mergeCell ref="BI313:BJ313"/>
    <mergeCell ref="BI314:BJ314"/>
    <mergeCell ref="BI307:BJ307"/>
    <mergeCell ref="BI308:BJ308"/>
    <mergeCell ref="BI309:BJ309"/>
    <mergeCell ref="BI310:BJ310"/>
    <mergeCell ref="BI306:BJ306"/>
    <mergeCell ref="BI311:BJ311"/>
    <mergeCell ref="BI312:BJ312"/>
    <mergeCell ref="BI329:BJ329"/>
    <mergeCell ref="BI330:BJ330"/>
    <mergeCell ref="BI319:BJ319"/>
    <mergeCell ref="BI320:BJ320"/>
    <mergeCell ref="BI321:BJ321"/>
    <mergeCell ref="BI322:BJ322"/>
    <mergeCell ref="BI323:BJ323"/>
    <mergeCell ref="BI324:BJ324"/>
    <mergeCell ref="BI315:BJ315"/>
    <mergeCell ref="BI316:BJ316"/>
    <mergeCell ref="BI327:BJ327"/>
    <mergeCell ref="BI328:BJ328"/>
    <mergeCell ref="BI317:BJ317"/>
    <mergeCell ref="BI318:BJ318"/>
    <mergeCell ref="BI325:BJ325"/>
    <mergeCell ref="BI326:BJ326"/>
    <mergeCell ref="BI341:BJ341"/>
    <mergeCell ref="BI331:BJ331"/>
    <mergeCell ref="BI332:BJ332"/>
    <mergeCell ref="BI333:BJ333"/>
    <mergeCell ref="BI334:BJ334"/>
    <mergeCell ref="BI335:BJ335"/>
    <mergeCell ref="BI336:BJ336"/>
    <mergeCell ref="BI337:BJ337"/>
    <mergeCell ref="BI338:BJ338"/>
    <mergeCell ref="BI339:BJ339"/>
    <mergeCell ref="BI340:BJ340"/>
    <mergeCell ref="BI349:BJ349"/>
    <mergeCell ref="BI350:BJ350"/>
    <mergeCell ref="BI343:BJ343"/>
    <mergeCell ref="BI344:BJ344"/>
    <mergeCell ref="BI345:BJ345"/>
    <mergeCell ref="BI346:BJ346"/>
    <mergeCell ref="BI342:BJ342"/>
    <mergeCell ref="BI347:BJ347"/>
    <mergeCell ref="BI348:BJ348"/>
    <mergeCell ref="BI365:BJ365"/>
    <mergeCell ref="BI366:BJ366"/>
    <mergeCell ref="BI355:BJ355"/>
    <mergeCell ref="BI356:BJ356"/>
    <mergeCell ref="BI357:BJ357"/>
    <mergeCell ref="BI358:BJ358"/>
    <mergeCell ref="BI359:BJ359"/>
    <mergeCell ref="BI360:BJ360"/>
    <mergeCell ref="BI351:BJ351"/>
    <mergeCell ref="BI352:BJ352"/>
    <mergeCell ref="BI363:BJ363"/>
    <mergeCell ref="BI364:BJ364"/>
    <mergeCell ref="BI353:BJ353"/>
    <mergeCell ref="BI354:BJ354"/>
    <mergeCell ref="BI361:BJ361"/>
    <mergeCell ref="BI362:BJ362"/>
    <mergeCell ref="BI377:BJ377"/>
    <mergeCell ref="BI367:BJ367"/>
    <mergeCell ref="BI368:BJ368"/>
    <mergeCell ref="BI369:BJ369"/>
    <mergeCell ref="BI370:BJ370"/>
    <mergeCell ref="BI371:BJ371"/>
    <mergeCell ref="BI372:BJ372"/>
    <mergeCell ref="BI373:BJ373"/>
    <mergeCell ref="BI374:BJ374"/>
    <mergeCell ref="BI375:BJ375"/>
    <mergeCell ref="BI376:BJ376"/>
    <mergeCell ref="BI385:BJ385"/>
    <mergeCell ref="BI386:BJ386"/>
    <mergeCell ref="BI379:BJ379"/>
    <mergeCell ref="BI380:BJ380"/>
    <mergeCell ref="BI381:BJ381"/>
    <mergeCell ref="BI382:BJ382"/>
    <mergeCell ref="BI378:BJ378"/>
    <mergeCell ref="BI383:BJ383"/>
    <mergeCell ref="BI384:BJ384"/>
    <mergeCell ref="BI401:BJ401"/>
    <mergeCell ref="BI402:BJ402"/>
    <mergeCell ref="BI391:BJ391"/>
    <mergeCell ref="BI392:BJ392"/>
    <mergeCell ref="BI393:BJ393"/>
    <mergeCell ref="BI394:BJ394"/>
    <mergeCell ref="BI395:BJ395"/>
    <mergeCell ref="BI396:BJ396"/>
    <mergeCell ref="BI387:BJ387"/>
    <mergeCell ref="BI388:BJ388"/>
    <mergeCell ref="BI399:BJ399"/>
    <mergeCell ref="BI400:BJ400"/>
    <mergeCell ref="BI389:BJ389"/>
    <mergeCell ref="BI390:BJ390"/>
    <mergeCell ref="BI397:BJ397"/>
    <mergeCell ref="BI398:BJ398"/>
    <mergeCell ref="BI413:BJ413"/>
    <mergeCell ref="BI403:BJ403"/>
    <mergeCell ref="BI404:BJ404"/>
    <mergeCell ref="BI405:BJ405"/>
    <mergeCell ref="BI406:BJ406"/>
    <mergeCell ref="BI407:BJ407"/>
    <mergeCell ref="BI408:BJ408"/>
    <mergeCell ref="BI409:BJ409"/>
    <mergeCell ref="BI410:BJ410"/>
    <mergeCell ref="BI411:BJ411"/>
    <mergeCell ref="BI412:BJ412"/>
    <mergeCell ref="BI421:BJ421"/>
    <mergeCell ref="BI422:BJ422"/>
    <mergeCell ref="BI415:BJ415"/>
    <mergeCell ref="BI416:BJ416"/>
    <mergeCell ref="BI417:BJ417"/>
    <mergeCell ref="BI418:BJ418"/>
    <mergeCell ref="BI414:BJ414"/>
    <mergeCell ref="BI419:BJ419"/>
    <mergeCell ref="BI420:BJ420"/>
    <mergeCell ref="BI425:BJ425"/>
    <mergeCell ref="BI426:BJ426"/>
    <mergeCell ref="BI433:BJ433"/>
    <mergeCell ref="BI434:BJ434"/>
    <mergeCell ref="BI432:BJ432"/>
    <mergeCell ref="BI430:BJ430"/>
    <mergeCell ref="BI431:BJ431"/>
    <mergeCell ref="BI451:BJ451"/>
    <mergeCell ref="BI423:BJ423"/>
    <mergeCell ref="BI424:BJ424"/>
    <mergeCell ref="BI437:BJ437"/>
    <mergeCell ref="BI438:BJ438"/>
    <mergeCell ref="BI427:BJ427"/>
    <mergeCell ref="BI428:BJ428"/>
    <mergeCell ref="BI429:BJ429"/>
    <mergeCell ref="BI435:BJ435"/>
    <mergeCell ref="BI436:BJ436"/>
    <mergeCell ref="BI449:BJ449"/>
    <mergeCell ref="BI450:BJ450"/>
    <mergeCell ref="BI439:BJ439"/>
    <mergeCell ref="BI440:BJ440"/>
    <mergeCell ref="BI441:BJ441"/>
    <mergeCell ref="BI442:BJ442"/>
    <mergeCell ref="BI443:BJ443"/>
    <mergeCell ref="BI444:BJ444"/>
    <mergeCell ref="BI445:BJ445"/>
    <mergeCell ref="BI446:BJ446"/>
    <mergeCell ref="BI447:BJ447"/>
    <mergeCell ref="BI448:BJ448"/>
    <mergeCell ref="BI467:BJ467"/>
    <mergeCell ref="BI468:BJ468"/>
    <mergeCell ref="BI459:BJ459"/>
    <mergeCell ref="BI460:BJ460"/>
    <mergeCell ref="BI463:BJ463"/>
    <mergeCell ref="BI464:BJ464"/>
    <mergeCell ref="BI465:BJ465"/>
    <mergeCell ref="BI466:BJ466"/>
    <mergeCell ref="BI476:BJ476"/>
    <mergeCell ref="BI477:BJ477"/>
    <mergeCell ref="BI478:BJ478"/>
    <mergeCell ref="BI481:BJ481"/>
    <mergeCell ref="BI452:BJ452"/>
    <mergeCell ref="BI453:BJ453"/>
    <mergeCell ref="BI454:BJ454"/>
    <mergeCell ref="BI475:BJ475"/>
    <mergeCell ref="BI455:BJ455"/>
    <mergeCell ref="BI456:BJ456"/>
    <mergeCell ref="BI457:BJ457"/>
    <mergeCell ref="BI458:BJ458"/>
    <mergeCell ref="BI473:BJ473"/>
    <mergeCell ref="BI474:BJ474"/>
    <mergeCell ref="BI461:BJ461"/>
    <mergeCell ref="BI462:BJ462"/>
    <mergeCell ref="BI479:BJ479"/>
    <mergeCell ref="BI480:BJ480"/>
    <mergeCell ref="BI469:BJ469"/>
    <mergeCell ref="BI470:BJ470"/>
    <mergeCell ref="BI471:BJ471"/>
    <mergeCell ref="BI472:BJ472"/>
    <mergeCell ref="BI495:BJ495"/>
    <mergeCell ref="BI496:BJ496"/>
    <mergeCell ref="BI497:BJ497"/>
    <mergeCell ref="BI498:BJ498"/>
    <mergeCell ref="BI482:BJ482"/>
    <mergeCell ref="BI483:BJ483"/>
    <mergeCell ref="BI484:BJ484"/>
    <mergeCell ref="BI493:BJ493"/>
    <mergeCell ref="BI494:BJ494"/>
    <mergeCell ref="BI491:BJ491"/>
    <mergeCell ref="BI492:BJ492"/>
    <mergeCell ref="BI485:BJ485"/>
    <mergeCell ref="BI486:BJ486"/>
    <mergeCell ref="BI487:BJ487"/>
    <mergeCell ref="BI488:BJ488"/>
    <mergeCell ref="BI489:BJ489"/>
    <mergeCell ref="BI490:BJ490"/>
  </mergeCells>
  <phoneticPr fontId="0" type="noConversion"/>
  <conditionalFormatting sqref="O1:O1048576">
    <cfRule type="cellIs" dxfId="0" priority="1" stopIfTrue="1" operator="equal">
      <formula>"OK"</formula>
    </cfRule>
  </conditionalFormatting>
  <dataValidations disablePrompts="1" count="1">
    <dataValidation type="list" allowBlank="1" showInputMessage="1" showErrorMessage="1" sqref="BJ9 E11:E65534" xr:uid="{00000000-0002-0000-0300-000000000000}">
      <formula1>$D$1:$D$3</formula1>
    </dataValidation>
  </dataValidations>
  <pageMargins left="0.7" right="0.7" top="0.75" bottom="0.75" header="0.3" footer="0.3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81"/>
  <sheetViews>
    <sheetView topLeftCell="A31" workbookViewId="0">
      <pane xSplit="1" topLeftCell="C1" activePane="topRight" state="frozen"/>
      <selection pane="topRight" activeCell="C14" sqref="C14"/>
    </sheetView>
  </sheetViews>
  <sheetFormatPr defaultRowHeight="13.2" x14ac:dyDescent="0.25"/>
  <cols>
    <col min="1" max="1" width="5.6640625" style="122" customWidth="1"/>
    <col min="2" max="2" width="11.5546875" customWidth="1"/>
    <col min="3" max="3" width="14.44140625" customWidth="1"/>
    <col min="4" max="4" width="14.88671875" customWidth="1"/>
    <col min="5" max="5" width="8.44140625" customWidth="1"/>
    <col min="6" max="6" width="13.6640625" customWidth="1"/>
    <col min="7" max="7" width="14.88671875" customWidth="1"/>
    <col min="8" max="8" width="8.5546875" customWidth="1"/>
    <col min="9" max="9" width="9.5546875" bestFit="1" customWidth="1"/>
    <col min="10" max="10" width="14.88671875" customWidth="1"/>
    <col min="13" max="13" width="17" customWidth="1"/>
    <col min="14" max="14" width="15.44140625" customWidth="1"/>
    <col min="15" max="16" width="13.33203125" customWidth="1"/>
    <col min="17" max="18" width="9.5546875" customWidth="1"/>
  </cols>
  <sheetData>
    <row r="2" spans="1:18" x14ac:dyDescent="0.25">
      <c r="A2" s="119" t="s">
        <v>0</v>
      </c>
      <c r="B2" s="159"/>
      <c r="C2" s="1"/>
      <c r="D2" s="1"/>
      <c r="E2" s="1"/>
      <c r="F2" s="1"/>
      <c r="G2" s="1"/>
      <c r="H2" s="1"/>
      <c r="K2" s="1"/>
      <c r="L2" s="1"/>
      <c r="M2" s="1"/>
      <c r="N2" s="1"/>
      <c r="O2" s="1"/>
    </row>
    <row r="3" spans="1:18" ht="28.8" x14ac:dyDescent="0.25">
      <c r="A3" s="120"/>
      <c r="B3" s="155" t="s">
        <v>22</v>
      </c>
      <c r="C3" s="160"/>
      <c r="D3" s="155" t="s">
        <v>60</v>
      </c>
      <c r="E3" s="161"/>
      <c r="F3" s="162"/>
      <c r="G3" s="155" t="s">
        <v>66</v>
      </c>
      <c r="H3" s="163"/>
      <c r="I3" s="56"/>
      <c r="J3" s="155" t="s">
        <v>67</v>
      </c>
      <c r="K3" s="163"/>
      <c r="L3" s="56"/>
      <c r="M3" s="115" t="s">
        <v>68</v>
      </c>
      <c r="N3" s="106"/>
      <c r="O3" s="106"/>
      <c r="P3" s="105"/>
      <c r="Q3" s="57"/>
      <c r="R3" s="58"/>
    </row>
    <row r="4" spans="1:18" ht="28.8" x14ac:dyDescent="0.25">
      <c r="A4" s="121"/>
      <c r="B4" s="59" t="s">
        <v>54</v>
      </c>
      <c r="C4" s="102" t="s">
        <v>57</v>
      </c>
      <c r="D4" s="59" t="s">
        <v>55</v>
      </c>
      <c r="E4" s="60" t="s">
        <v>17</v>
      </c>
      <c r="F4" s="61" t="s">
        <v>23</v>
      </c>
      <c r="G4" s="36" t="s">
        <v>55</v>
      </c>
      <c r="H4" s="164" t="s">
        <v>17</v>
      </c>
      <c r="I4" s="37" t="s">
        <v>23</v>
      </c>
      <c r="J4" s="36" t="s">
        <v>55</v>
      </c>
      <c r="K4" s="164" t="s">
        <v>17</v>
      </c>
      <c r="L4" s="37" t="s">
        <v>23</v>
      </c>
      <c r="M4" s="62" t="s">
        <v>20</v>
      </c>
      <c r="N4" s="59" t="s">
        <v>61</v>
      </c>
      <c r="O4" s="59" t="s">
        <v>56</v>
      </c>
      <c r="P4" s="63" t="s">
        <v>25</v>
      </c>
      <c r="Q4" s="62" t="s">
        <v>26</v>
      </c>
      <c r="R4" s="63" t="s">
        <v>21</v>
      </c>
    </row>
    <row r="5" spans="1:18" x14ac:dyDescent="0.25">
      <c r="A5" s="165" t="s">
        <v>0</v>
      </c>
      <c r="B5" s="166">
        <f>'Cal. Hp e Hc sem depend'!AG11</f>
        <v>1185</v>
      </c>
      <c r="C5" s="167">
        <f>'Cal. Hp e Hc sem depend'!AM11</f>
        <v>120.14999999999998</v>
      </c>
      <c r="D5" s="168">
        <f>'Cal. Hp e Hc sem depend'!AR11</f>
        <v>0</v>
      </c>
      <c r="E5" s="169">
        <f>+'Cal. Hp e Hc sem depend'!AS11</f>
        <v>0</v>
      </c>
      <c r="F5" s="170">
        <f>+'Cal. Hp e Hc sem depend'!AT11</f>
        <v>0</v>
      </c>
      <c r="G5" s="64">
        <f>'Cal. Hp e Hc sem depend'!AY11</f>
        <v>7.1999999999999995E-2</v>
      </c>
      <c r="H5" s="103">
        <f>'Cal. Hp e Hc sem depend'!AZ11</f>
        <v>244.79999999999995</v>
      </c>
      <c r="I5" s="103">
        <f>'Cal. Hp e Hc sem depend'!BA11</f>
        <v>2.165203327380401</v>
      </c>
      <c r="J5" s="64">
        <f>+'Cal. Hp e Hc sem depend'!BF11</f>
        <v>0</v>
      </c>
      <c r="K5" s="103">
        <f>+'Cal. Hp e Hc sem depend'!BG11</f>
        <v>0</v>
      </c>
      <c r="L5" s="104">
        <f>+'Cal. Hp e Hc sem depend'!BH11</f>
        <v>0</v>
      </c>
      <c r="M5" s="171">
        <f>+'Cal. Hp e Hc sem depend'!BI11</f>
        <v>10</v>
      </c>
      <c r="N5" s="172">
        <f>+'Cal. Hp e Hc sem depend'!L11</f>
        <v>10</v>
      </c>
      <c r="O5" s="173">
        <f>+'Cal. Hp e Hc sem depend'!H11</f>
        <v>11</v>
      </c>
      <c r="P5" s="174">
        <f>+'Cal. Hp e Hc sem depend'!K11</f>
        <v>174</v>
      </c>
      <c r="Q5" s="175">
        <f>+'Cal. Hp e Hc sem depend'!M11</f>
        <v>7.6727272727272728</v>
      </c>
      <c r="R5" s="175">
        <f>+'Cal. Hp e Hc sem depend'!N11</f>
        <v>10</v>
      </c>
    </row>
    <row r="6" spans="1:18" x14ac:dyDescent="0.25">
      <c r="C6" s="1"/>
      <c r="D6" s="1"/>
      <c r="E6" s="1"/>
      <c r="F6" s="1"/>
      <c r="G6" s="1"/>
      <c r="H6" s="1"/>
      <c r="K6" s="1"/>
      <c r="L6" s="1"/>
      <c r="M6" s="1"/>
      <c r="N6" s="1"/>
      <c r="O6" s="1"/>
    </row>
    <row r="7" spans="1:18" x14ac:dyDescent="0.25">
      <c r="A7" s="119" t="s">
        <v>1</v>
      </c>
      <c r="B7" s="159"/>
      <c r="C7" s="1"/>
      <c r="D7" s="1"/>
      <c r="E7" s="1"/>
      <c r="F7" s="1"/>
      <c r="G7" s="1"/>
      <c r="H7" s="1"/>
      <c r="K7" s="1"/>
      <c r="L7" s="1"/>
      <c r="M7" s="1"/>
      <c r="N7" s="1"/>
      <c r="O7" s="1"/>
    </row>
    <row r="8" spans="1:18" ht="28.8" x14ac:dyDescent="0.25">
      <c r="A8" s="123"/>
      <c r="B8" s="150" t="s">
        <v>22</v>
      </c>
      <c r="C8" s="176"/>
      <c r="D8" s="177" t="s">
        <v>60</v>
      </c>
      <c r="E8" s="177"/>
      <c r="F8" s="178"/>
      <c r="G8" s="150" t="s">
        <v>66</v>
      </c>
      <c r="H8" s="177"/>
      <c r="I8" s="179"/>
      <c r="J8" s="150" t="s">
        <v>67</v>
      </c>
      <c r="K8" s="177"/>
      <c r="L8" s="179"/>
      <c r="M8" s="118" t="s">
        <v>29</v>
      </c>
      <c r="N8" s="118"/>
      <c r="O8" s="107"/>
      <c r="P8" s="107"/>
      <c r="Q8" s="107"/>
      <c r="R8" s="107"/>
    </row>
    <row r="9" spans="1:18" ht="26.4" x14ac:dyDescent="0.25">
      <c r="A9" s="124"/>
      <c r="B9" s="114" t="s">
        <v>54</v>
      </c>
      <c r="C9" s="180" t="s">
        <v>57</v>
      </c>
      <c r="D9" s="110" t="s">
        <v>55</v>
      </c>
      <c r="E9" s="109" t="s">
        <v>17</v>
      </c>
      <c r="F9" s="111" t="s">
        <v>23</v>
      </c>
      <c r="G9" s="110" t="s">
        <v>55</v>
      </c>
      <c r="H9" s="109" t="s">
        <v>17</v>
      </c>
      <c r="I9" s="111" t="s">
        <v>23</v>
      </c>
      <c r="J9" s="110" t="s">
        <v>55</v>
      </c>
      <c r="K9" s="109" t="s">
        <v>17</v>
      </c>
      <c r="L9" s="111" t="s">
        <v>23</v>
      </c>
      <c r="M9" s="108" t="s">
        <v>20</v>
      </c>
      <c r="N9" s="127" t="s">
        <v>61</v>
      </c>
      <c r="O9" s="108" t="s">
        <v>24</v>
      </c>
      <c r="P9" s="108" t="s">
        <v>25</v>
      </c>
      <c r="Q9" s="108" t="s">
        <v>26</v>
      </c>
      <c r="R9" s="108" t="s">
        <v>21</v>
      </c>
    </row>
    <row r="10" spans="1:18" x14ac:dyDescent="0.25">
      <c r="A10" s="181" t="s">
        <v>1</v>
      </c>
      <c r="B10" s="182">
        <f>'Cal. Hp e Hc sem depend'!AG12</f>
        <v>1243.25</v>
      </c>
      <c r="C10" s="183">
        <f>'Cal. Hp e Hc sem depend'!AM12</f>
        <v>145.89999999999998</v>
      </c>
      <c r="D10" s="184">
        <f>'Cal. Hp e Hc sem depend'!AR12</f>
        <v>0</v>
      </c>
      <c r="E10" s="158">
        <f>+'Cal. Hp e Hc sem depend'!AS12</f>
        <v>0</v>
      </c>
      <c r="F10" s="185">
        <f>+'Cal. Hp e Hc sem depend'!AT12</f>
        <v>0</v>
      </c>
      <c r="G10" s="112">
        <f>+'Cal. Hp e Hc sem depend'!AY12</f>
        <v>4.3499999999999997E-2</v>
      </c>
      <c r="H10" s="158">
        <f>+'Cal. Hp e Hc sem depend'!AZ12</f>
        <v>147.89999999999998</v>
      </c>
      <c r="I10" s="125">
        <f>'Cal. Hp e Hc sem depend'!BA12</f>
        <v>1.6163985804494754</v>
      </c>
      <c r="J10" s="112">
        <f>+'Cal. Hp e Hc sem depend'!BF12</f>
        <v>0</v>
      </c>
      <c r="K10" s="158">
        <f>+'Cal. Hp e Hc sem depend'!BG12</f>
        <v>0</v>
      </c>
      <c r="L10" s="113">
        <f>+'Cal. Hp e Hc sem depend'!BH12</f>
        <v>0</v>
      </c>
      <c r="M10" s="186">
        <f>+'Cal. Hp e Hc sem depend'!BI12</f>
        <v>10</v>
      </c>
      <c r="N10" s="126">
        <f>+'Cal. Hp e Hc sem depend'!L12</f>
        <v>10</v>
      </c>
      <c r="O10" s="186">
        <f>+'Cal. Hp e Hc sem depend'!H12</f>
        <v>11</v>
      </c>
      <c r="P10" s="183">
        <f>+'Cal. Hp e Hc sem depend'!K12</f>
        <v>108</v>
      </c>
      <c r="Q10" s="186">
        <f>+'Cal. Hp e Hc sem depend'!M12</f>
        <v>10.072727272727272</v>
      </c>
      <c r="R10" s="186">
        <f>+'Cal. Hp e Hc sem depend'!N12</f>
        <v>10.072727272727272</v>
      </c>
    </row>
    <row r="11" spans="1:18" x14ac:dyDescent="0.25">
      <c r="A11" s="181" t="s">
        <v>69</v>
      </c>
      <c r="B11" s="182">
        <f>'Cal. Hp e Hc sem depend'!AG12+'Cal. Hp e Hc sem depend'!AG13</f>
        <v>5816.75</v>
      </c>
      <c r="C11" s="183">
        <f>'Cal. Hp e Hc sem depend'!AM13</f>
        <v>50</v>
      </c>
      <c r="D11" s="184">
        <f>'Cal. Hp e Hc sem depend'!$AR$12+'Cal. Hp e Hc sem depend'!AR13</f>
        <v>1.0249999999999999E-2</v>
      </c>
      <c r="E11" s="158">
        <f>IF($E$10="","",(680*D11)/(0.15-0.05))</f>
        <v>69.699999999999989</v>
      </c>
      <c r="F11" s="185">
        <f>SQRT(E11)*(1/($B11*$C11))^(1/6)</f>
        <v>1.0256707926470205</v>
      </c>
      <c r="G11" s="112">
        <f>+'Cal. Hp e Hc sem depend'!$AY$12+'Cal. Hp e Hc sem depend'!AY13</f>
        <v>4.3499999999999997E-2</v>
      </c>
      <c r="H11" s="158">
        <f>(340*G11)/(0.14-0.04)</f>
        <v>147.89999999999998</v>
      </c>
      <c r="I11" s="128">
        <f>SQRT(H11)*(1/($B11*$C11))^(1/6)</f>
        <v>1.494086310362825</v>
      </c>
      <c r="J11" s="112">
        <f>IF(J10="","",'Cal. Hp e Hc sem depend'!$BB$12+'Cal. Hp e Hc sem depend'!BB13)</f>
        <v>0</v>
      </c>
      <c r="K11" s="158">
        <f>IF($K$10="","",(340*J11)/(0.1-0.03))</f>
        <v>0</v>
      </c>
      <c r="L11" s="113">
        <f>IF(L10="","",SQRT(K11)*(1/($B11*$C11))^(1/6))</f>
        <v>0</v>
      </c>
      <c r="M11" s="186">
        <f>+'Cal. Hp e Hc sem depend'!BI13</f>
        <v>10</v>
      </c>
      <c r="N11" s="126">
        <f>+MAX(F11,I11,L11,M11)</f>
        <v>10</v>
      </c>
      <c r="O11" s="186">
        <f>+'Cal. Hp e Hc sem depend'!H13</f>
        <v>11</v>
      </c>
      <c r="P11" s="183">
        <f>+'Cal. Hp e Hc sem depend'!K13</f>
        <v>128</v>
      </c>
      <c r="Q11" s="186">
        <f>O11+3-((2*P11)/(5*O11))</f>
        <v>9.3454545454545457</v>
      </c>
      <c r="R11" s="186">
        <f>MAX(N11,Q11)</f>
        <v>10</v>
      </c>
    </row>
    <row r="12" spans="1:18" x14ac:dyDescent="0.25">
      <c r="A12" s="181" t="s">
        <v>73</v>
      </c>
      <c r="B12" s="182">
        <f>'Cal. Hp e Hc sem depend'!AG13+'Cal. Hp e Hc sem depend'!AG14</f>
        <v>6878</v>
      </c>
      <c r="C12" s="183">
        <f>'Cal. Hp e Hc sem depend'!AM14</f>
        <v>50</v>
      </c>
      <c r="D12" s="184">
        <f>'Cal. Hp e Hc sem depend'!$AR$12+'Cal. Hp e Hc sem depend'!AR14</f>
        <v>1.66E-2</v>
      </c>
      <c r="E12" s="158">
        <f>IF($E$10="","",(680*D12)/(0.15-0.05))</f>
        <v>112.88000000000001</v>
      </c>
      <c r="F12" s="185">
        <f t="shared" ref="F12:F14" si="0">SQRT(E12)*(1/($B12*$C12))^(1/6)</f>
        <v>1.2693161459670737</v>
      </c>
      <c r="G12" s="112">
        <f>+'Cal. Hp e Hc sem depend'!$AY$12+'Cal. Hp e Hc sem depend'!AY14</f>
        <v>4.3499999999999997E-2</v>
      </c>
      <c r="H12" s="158">
        <f t="shared" ref="H12:H13" si="1">(340*G12)/(0.14-0.04)</f>
        <v>147.89999999999998</v>
      </c>
      <c r="I12" s="128">
        <f t="shared" ref="I12:I14" si="2">SQRT(H12)*(1/($B12*$C12))^(1/6)</f>
        <v>1.4529323414681485</v>
      </c>
      <c r="J12" s="112">
        <f>IF(J11="","",'Cal. Hp e Hc sem depend'!$BB$12+'Cal. Hp e Hc sem depend'!BB14)</f>
        <v>0</v>
      </c>
      <c r="K12" s="158">
        <f t="shared" ref="K12:K14" si="3">IF($K$10="","",(340*J12)/(0.1-0.03))</f>
        <v>0</v>
      </c>
      <c r="L12" s="113">
        <f t="shared" ref="L12:L14" si="4">IF(L11="","",SQRT(K12)*(1/($B12*$C12))^(1/6))</f>
        <v>0</v>
      </c>
      <c r="M12" s="186">
        <f>+'Cal. Hp e Hc sem depend'!BI14</f>
        <v>10</v>
      </c>
      <c r="N12" s="126">
        <f t="shared" ref="N12:N14" si="5">+MAX(F12,I12,L12,M12)</f>
        <v>10</v>
      </c>
      <c r="O12" s="186">
        <f>+'Cal. Hp e Hc sem depend'!H14</f>
        <v>11</v>
      </c>
      <c r="P12" s="183">
        <f>+'Cal. Hp e Hc sem depend'!K14</f>
        <v>115</v>
      </c>
      <c r="Q12" s="186">
        <f t="shared" ref="Q12:Q14" si="6">O12+3-((2*P12)/(5*O12))</f>
        <v>9.8181818181818183</v>
      </c>
      <c r="R12" s="186">
        <f t="shared" ref="R12:R14" si="7">MAX(N12,Q12)</f>
        <v>10</v>
      </c>
    </row>
    <row r="13" spans="1:18" x14ac:dyDescent="0.25">
      <c r="A13" s="181" t="s">
        <v>71</v>
      </c>
      <c r="B13" s="182">
        <f>'Cal. Hp e Hc sem depend'!AG14+'Cal. Hp e Hc sem depend'!AG15</f>
        <v>4399.25</v>
      </c>
      <c r="C13" s="183">
        <f>'Cal. Hp e Hc sem depend'!AM15</f>
        <v>50</v>
      </c>
      <c r="D13" s="184">
        <f>'Cal. Hp e Hc sem depend'!$AR$12+'Cal. Hp e Hc sem depend'!AR15</f>
        <v>5.0000000000000001E-3</v>
      </c>
      <c r="E13" s="158">
        <f>IF($E$10="","",(680*D13)/(0.15-0.05))</f>
        <v>34</v>
      </c>
      <c r="F13" s="185">
        <f t="shared" si="0"/>
        <v>0.75049537005972511</v>
      </c>
      <c r="G13" s="112">
        <f>+'Cal. Hp e Hc sem depend'!$AY$12+'Cal. Hp e Hc sem depend'!AY15</f>
        <v>4.3499999999999997E-2</v>
      </c>
      <c r="H13" s="158">
        <f t="shared" si="1"/>
        <v>147.89999999999998</v>
      </c>
      <c r="I13" s="128">
        <f t="shared" si="2"/>
        <v>1.5652821972707394</v>
      </c>
      <c r="J13" s="112">
        <f>IF(J12="","",'Cal. Hp e Hc sem depend'!$BB$12+'Cal. Hp e Hc sem depend'!BB15)</f>
        <v>0</v>
      </c>
      <c r="K13" s="158">
        <f t="shared" si="3"/>
        <v>0</v>
      </c>
      <c r="L13" s="113">
        <f t="shared" si="4"/>
        <v>0</v>
      </c>
      <c r="M13" s="186">
        <f>+'Cal. Hp e Hc sem depend'!BI15</f>
        <v>10</v>
      </c>
      <c r="N13" s="126">
        <f t="shared" si="5"/>
        <v>10</v>
      </c>
      <c r="O13" s="186">
        <f>+'Cal. Hp e Hc sem depend'!H15</f>
        <v>11</v>
      </c>
      <c r="P13" s="183">
        <f>+'Cal. Hp e Hc sem depend'!K15</f>
        <v>100</v>
      </c>
      <c r="Q13" s="186">
        <f t="shared" si="6"/>
        <v>10.363636363636363</v>
      </c>
      <c r="R13" s="186">
        <f t="shared" si="7"/>
        <v>10.363636363636363</v>
      </c>
    </row>
    <row r="14" spans="1:18" x14ac:dyDescent="0.25">
      <c r="A14" s="181" t="s">
        <v>72</v>
      </c>
      <c r="B14" s="182">
        <f>'Cal. Hp e Hc sem depend'!AG15+'Cal. Hp e Hc sem depend'!AG16</f>
        <v>2784.5</v>
      </c>
      <c r="C14" s="183">
        <f>'Cal. Hp e Hc sem depend'!AM16</f>
        <v>110.89999999999998</v>
      </c>
      <c r="D14" s="184">
        <f>'Cal. Hp e Hc sem depend'!$AR$12+'Cal. Hp e Hc sem depend'!AR16</f>
        <v>0</v>
      </c>
      <c r="E14" s="158">
        <f>IF($E$10="","",(680*D14)/(0.15-0.05))</f>
        <v>0</v>
      </c>
      <c r="F14" s="185">
        <f t="shared" si="0"/>
        <v>0</v>
      </c>
      <c r="G14" s="112">
        <f>+'Cal. Hp e Hc sem depend'!$AY$12+'Cal. Hp e Hc sem depend'!AY16</f>
        <v>0.10349999999999999</v>
      </c>
      <c r="H14" s="158">
        <f>(340*G14)/(0.14-0.04)</f>
        <v>351.9</v>
      </c>
      <c r="I14" s="128">
        <f t="shared" si="2"/>
        <v>2.2817243232723023</v>
      </c>
      <c r="J14" s="112">
        <f>IF(J13="","",'Cal. Hp e Hc sem depend'!$BB$12+'Cal. Hp e Hc sem depend'!BB16)</f>
        <v>0</v>
      </c>
      <c r="K14" s="158">
        <f t="shared" si="3"/>
        <v>0</v>
      </c>
      <c r="L14" s="113">
        <f t="shared" si="4"/>
        <v>0</v>
      </c>
      <c r="M14" s="186">
        <f>+'Cal. Hp e Hc sem depend'!BI16</f>
        <v>10</v>
      </c>
      <c r="N14" s="126">
        <f t="shared" si="5"/>
        <v>10</v>
      </c>
      <c r="O14" s="186">
        <f>+'Cal. Hp e Hc sem depend'!H16</f>
        <v>11</v>
      </c>
      <c r="P14" s="183">
        <f>+'Cal. Hp e Hc sem depend'!K16</f>
        <v>70</v>
      </c>
      <c r="Q14" s="186">
        <f t="shared" si="6"/>
        <v>11.454545454545455</v>
      </c>
      <c r="R14" s="186">
        <f t="shared" si="7"/>
        <v>11.454545454545455</v>
      </c>
    </row>
    <row r="15" spans="1:18" x14ac:dyDescent="0.25">
      <c r="A15" s="187"/>
    </row>
    <row r="16" spans="1:18" x14ac:dyDescent="0.25">
      <c r="A16" s="119" t="s">
        <v>2</v>
      </c>
      <c r="B16" s="159"/>
      <c r="C16" s="1"/>
      <c r="D16" s="1"/>
      <c r="E16" s="1"/>
      <c r="F16" s="1"/>
      <c r="G16" s="1"/>
      <c r="H16" s="1"/>
      <c r="K16" s="1"/>
      <c r="L16" s="1"/>
      <c r="M16" s="1"/>
      <c r="N16" s="1"/>
      <c r="O16" s="1"/>
    </row>
    <row r="17" spans="1:18" ht="28.8" x14ac:dyDescent="0.25">
      <c r="A17" s="123"/>
      <c r="B17" s="150" t="s">
        <v>22</v>
      </c>
      <c r="C17" s="176"/>
      <c r="D17" s="177" t="s">
        <v>60</v>
      </c>
      <c r="E17" s="177"/>
      <c r="F17" s="178"/>
      <c r="G17" s="150" t="s">
        <v>66</v>
      </c>
      <c r="H17" s="177"/>
      <c r="I17" s="179"/>
      <c r="J17" s="150" t="s">
        <v>67</v>
      </c>
      <c r="K17" s="177"/>
      <c r="L17" s="179"/>
      <c r="M17" s="118" t="s">
        <v>29</v>
      </c>
      <c r="N17" s="118"/>
      <c r="O17" s="107"/>
      <c r="P17" s="107"/>
      <c r="Q17" s="107"/>
      <c r="R17" s="107"/>
    </row>
    <row r="18" spans="1:18" ht="26.4" x14ac:dyDescent="0.25">
      <c r="A18" s="124"/>
      <c r="B18" s="114" t="s">
        <v>54</v>
      </c>
      <c r="C18" s="180" t="s">
        <v>57</v>
      </c>
      <c r="D18" s="110" t="s">
        <v>55</v>
      </c>
      <c r="E18" s="109" t="s">
        <v>17</v>
      </c>
      <c r="F18" s="111" t="s">
        <v>23</v>
      </c>
      <c r="G18" s="110" t="s">
        <v>55</v>
      </c>
      <c r="H18" s="109" t="s">
        <v>17</v>
      </c>
      <c r="I18" s="111" t="s">
        <v>23</v>
      </c>
      <c r="J18" s="110" t="s">
        <v>55</v>
      </c>
      <c r="K18" s="109" t="s">
        <v>17</v>
      </c>
      <c r="L18" s="111" t="s">
        <v>23</v>
      </c>
      <c r="M18" s="108" t="s">
        <v>20</v>
      </c>
      <c r="N18" s="127" t="s">
        <v>61</v>
      </c>
      <c r="O18" s="108" t="s">
        <v>24</v>
      </c>
      <c r="P18" s="108" t="s">
        <v>25</v>
      </c>
      <c r="Q18" s="108" t="s">
        <v>26</v>
      </c>
      <c r="R18" s="108" t="s">
        <v>21</v>
      </c>
    </row>
    <row r="19" spans="1:18" x14ac:dyDescent="0.25">
      <c r="A19" s="181" t="s">
        <v>2</v>
      </c>
      <c r="B19" s="182">
        <f>'Cal. Hp e Hc sem depend'!AG13</f>
        <v>4573.5</v>
      </c>
      <c r="C19" s="183">
        <f>'Cal. Hp e Hc sem depend'!AM13</f>
        <v>50</v>
      </c>
      <c r="D19" s="184">
        <f>'Cal. Hp e Hc sem depend'!AR13</f>
        <v>1.0249999999999999E-2</v>
      </c>
      <c r="E19" s="158">
        <f>+'Cal. Hp e Hc sem depend'!AS13</f>
        <v>69.699999999999989</v>
      </c>
      <c r="F19" s="185">
        <f>+'Cal. Hp e Hc sem depend'!AT13</f>
        <v>1.0676115766697489</v>
      </c>
      <c r="G19" s="112">
        <f>+'Cal. Hp e Hc sem depend'!AY13</f>
        <v>0</v>
      </c>
      <c r="H19" s="158">
        <f>+'Cal. Hp e Hc sem depend'!AZ13</f>
        <v>0</v>
      </c>
      <c r="I19" s="125">
        <f>'Cal. Hp e Hc sem depend'!BA13</f>
        <v>0</v>
      </c>
      <c r="J19" s="112">
        <f>+'Cal. Hp e Hc sem depend'!BF13</f>
        <v>0</v>
      </c>
      <c r="K19" s="158">
        <f>+'Cal. Hp e Hc sem depend'!BG13</f>
        <v>0</v>
      </c>
      <c r="L19" s="113">
        <f>+'Cal. Hp e Hc sem depend'!BH13</f>
        <v>0</v>
      </c>
      <c r="M19" s="186">
        <f>+'Cal. Hp e Hc sem depend'!BI13</f>
        <v>10</v>
      </c>
      <c r="N19" s="126">
        <f>+'Cal. Hp e Hc sem depend'!L13</f>
        <v>10</v>
      </c>
      <c r="O19" s="186">
        <f>+'Cal. Hp e Hc sem depend'!H13</f>
        <v>11</v>
      </c>
      <c r="P19" s="183">
        <f>+'Cal. Hp e Hc sem depend'!K13</f>
        <v>128</v>
      </c>
      <c r="Q19" s="186">
        <f>+'Cal. Hp e Hc sem depend'!M13</f>
        <v>9.3454545454545457</v>
      </c>
      <c r="R19" s="186">
        <f>+'Cal. Hp e Hc sem depend'!N13</f>
        <v>10</v>
      </c>
    </row>
    <row r="20" spans="1:18" x14ac:dyDescent="0.25">
      <c r="A20" s="181" t="s">
        <v>70</v>
      </c>
      <c r="B20" s="182">
        <f>'Cal. Hp e Hc sem depend'!$AG$13+'Cal. Hp e Hc sem depend'!AG12</f>
        <v>5816.75</v>
      </c>
      <c r="C20" s="183">
        <f>'Cal. Hp e Hc sem depend'!AM12</f>
        <v>145.89999999999998</v>
      </c>
      <c r="D20" s="184">
        <f>'Cal. Hp e Hc sem depend'!$AR$13+'Cal. Hp e Hc sem depend'!AR12</f>
        <v>1.0249999999999999E-2</v>
      </c>
      <c r="E20" s="158">
        <f>(680*D20)/(0.15-0.05)</f>
        <v>69.699999999999989</v>
      </c>
      <c r="F20" s="185">
        <f>SQRT(E20)*(1/($B20*$C20))^(1/6)</f>
        <v>0.8580128142153417</v>
      </c>
      <c r="G20" s="112">
        <f>+'Cal. Hp e Hc sem depend'!$AY$13+'Cal. Hp e Hc sem depend'!AY12</f>
        <v>4.3499999999999997E-2</v>
      </c>
      <c r="H20" s="158">
        <f>(340*G20)/(0.14-0.04)</f>
        <v>147.89999999999998</v>
      </c>
      <c r="I20" s="128">
        <f>SQRT(H20)*(1/($B20*$C20))^(1/6)</f>
        <v>1.2498602953552163</v>
      </c>
      <c r="J20" s="112">
        <f>IF(J19="","",'Cal. Hp e Hc sem depend'!$BB$13+'Cal. Hp e Hc sem depend'!BB12)</f>
        <v>0</v>
      </c>
      <c r="K20" s="158">
        <f>IF($K$19="","",(340*J20)/(0.1-0.03))</f>
        <v>0</v>
      </c>
      <c r="L20" s="113">
        <f>IF(L19="","",SQRT(K20)*(1/($B20*$C20))^(1/6))</f>
        <v>0</v>
      </c>
      <c r="M20" s="186">
        <f>+'Cal. Hp e Hc sem depend'!BI12</f>
        <v>10</v>
      </c>
      <c r="N20" s="126">
        <f>+MAX(F20,I20,L20,M20)</f>
        <v>10</v>
      </c>
      <c r="O20" s="186">
        <f>+'Cal. Hp e Hc sem depend'!H12</f>
        <v>11</v>
      </c>
      <c r="P20" s="183">
        <f>+'Cal. Hp e Hc sem depend'!K12</f>
        <v>108</v>
      </c>
      <c r="Q20" s="186">
        <f>O20+3-((2*P20)/(5*O20))</f>
        <v>10.072727272727272</v>
      </c>
      <c r="R20" s="186">
        <f>MAX(N20,Q20)</f>
        <v>10.072727272727272</v>
      </c>
    </row>
    <row r="21" spans="1:18" x14ac:dyDescent="0.25">
      <c r="A21" s="181" t="s">
        <v>73</v>
      </c>
      <c r="B21" s="182">
        <f>'Cal. Hp e Hc sem depend'!$AG$13+'Cal. Hp e Hc sem depend'!AG14</f>
        <v>6878</v>
      </c>
      <c r="C21" s="183">
        <f>'Cal. Hp e Hc sem depend'!AM14</f>
        <v>50</v>
      </c>
      <c r="D21" s="184">
        <f>'Cal. Hp e Hc sem depend'!$AR$13+'Cal. Hp e Hc sem depend'!AR14</f>
        <v>2.6849999999999999E-2</v>
      </c>
      <c r="E21" s="158">
        <f>(680*D21)/(0.15-0.05)</f>
        <v>182.58</v>
      </c>
      <c r="F21" s="185">
        <f>SQRT(E21)*(1/($B21*$C21))^(1/6)</f>
        <v>1.614313599432315</v>
      </c>
      <c r="G21" s="112">
        <f>+'Cal. Hp e Hc sem depend'!$AY$13+'Cal. Hp e Hc sem depend'!AY14</f>
        <v>0</v>
      </c>
      <c r="H21" s="158">
        <f>(340*G21)/(0.14-0.04)</f>
        <v>0</v>
      </c>
      <c r="I21" s="128">
        <f>SQRT(H21)*(1/($B21*$C21))^(1/6)</f>
        <v>0</v>
      </c>
      <c r="J21" s="112">
        <f>IF(J19="","",'Cal. Hp e Hc sem depend'!$BB$13+'Cal. Hp e Hc sem depend'!BB14)</f>
        <v>0</v>
      </c>
      <c r="K21" s="158">
        <f>IF($K$19="","",(340*J21)/(0.1-0.03))</f>
        <v>0</v>
      </c>
      <c r="L21" s="113">
        <f>IF(L20="","",SQRT(K21)*(1/($B21*$C21))^(1/6))</f>
        <v>0</v>
      </c>
      <c r="M21" s="186">
        <f>+'Cal. Hp e Hc sem depend'!BI14</f>
        <v>10</v>
      </c>
      <c r="N21" s="126">
        <f>+MAX(F21,I21,L21,M21)</f>
        <v>10</v>
      </c>
      <c r="O21" s="186">
        <f>+'Cal. Hp e Hc sem depend'!H14</f>
        <v>11</v>
      </c>
      <c r="P21" s="183">
        <f>+'Cal. Hp e Hc sem depend'!K14</f>
        <v>115</v>
      </c>
      <c r="Q21" s="186">
        <f>O21+3-((2*P21)/(5*O21))</f>
        <v>9.8181818181818183</v>
      </c>
      <c r="R21" s="186">
        <f>MAX(N21,Q21)</f>
        <v>10</v>
      </c>
    </row>
    <row r="23" spans="1:18" x14ac:dyDescent="0.25">
      <c r="A23" s="119" t="s">
        <v>3</v>
      </c>
      <c r="B23" s="159"/>
      <c r="C23" s="1"/>
      <c r="D23" s="1"/>
      <c r="E23" s="1"/>
      <c r="F23" s="1"/>
      <c r="G23" s="1"/>
      <c r="H23" s="1"/>
      <c r="K23" s="1"/>
      <c r="L23" s="1"/>
      <c r="M23" s="1"/>
      <c r="N23" s="1"/>
      <c r="O23" s="1"/>
    </row>
    <row r="24" spans="1:18" ht="28.8" x14ac:dyDescent="0.25">
      <c r="A24" s="123"/>
      <c r="B24" s="150" t="s">
        <v>22</v>
      </c>
      <c r="C24" s="176"/>
      <c r="D24" s="177" t="s">
        <v>60</v>
      </c>
      <c r="E24" s="177"/>
      <c r="F24" s="178"/>
      <c r="G24" s="150" t="s">
        <v>66</v>
      </c>
      <c r="H24" s="177"/>
      <c r="I24" s="179"/>
      <c r="J24" s="150" t="s">
        <v>67</v>
      </c>
      <c r="K24" s="177"/>
      <c r="L24" s="179"/>
      <c r="M24" s="118" t="s">
        <v>29</v>
      </c>
      <c r="N24" s="118"/>
      <c r="O24" s="107"/>
      <c r="P24" s="107"/>
      <c r="Q24" s="107"/>
      <c r="R24" s="107"/>
    </row>
    <row r="25" spans="1:18" ht="26.4" x14ac:dyDescent="0.25">
      <c r="A25" s="124"/>
      <c r="B25" s="114" t="s">
        <v>54</v>
      </c>
      <c r="C25" s="180" t="s">
        <v>57</v>
      </c>
      <c r="D25" s="110" t="s">
        <v>55</v>
      </c>
      <c r="E25" s="109" t="s">
        <v>17</v>
      </c>
      <c r="F25" s="111" t="s">
        <v>23</v>
      </c>
      <c r="G25" s="110" t="s">
        <v>55</v>
      </c>
      <c r="H25" s="109" t="s">
        <v>17</v>
      </c>
      <c r="I25" s="111" t="s">
        <v>23</v>
      </c>
      <c r="J25" s="110" t="s">
        <v>55</v>
      </c>
      <c r="K25" s="109" t="s">
        <v>17</v>
      </c>
      <c r="L25" s="111" t="s">
        <v>23</v>
      </c>
      <c r="M25" s="108" t="s">
        <v>20</v>
      </c>
      <c r="N25" s="127" t="s">
        <v>61</v>
      </c>
      <c r="O25" s="108" t="s">
        <v>24</v>
      </c>
      <c r="P25" s="108" t="s">
        <v>25</v>
      </c>
      <c r="Q25" s="108" t="s">
        <v>26</v>
      </c>
      <c r="R25" s="108" t="s">
        <v>21</v>
      </c>
    </row>
    <row r="26" spans="1:18" x14ac:dyDescent="0.25">
      <c r="A26" s="181" t="s">
        <v>3</v>
      </c>
      <c r="B26" s="182">
        <f>'Cal. Hp e Hc sem depend'!AG14</f>
        <v>2304.5</v>
      </c>
      <c r="C26" s="183">
        <f>'Cal. Hp e Hc sem depend'!AM14</f>
        <v>50</v>
      </c>
      <c r="D26" s="184">
        <f>'Cal. Hp e Hc sem depend'!AR14</f>
        <v>1.66E-2</v>
      </c>
      <c r="E26" s="158">
        <f>+'Cal. Hp e Hc sem depend'!AS14</f>
        <v>112.88000000000001</v>
      </c>
      <c r="F26" s="185">
        <f>+'Cal. Hp e Hc sem depend'!AT14</f>
        <v>1.5230612922276787</v>
      </c>
      <c r="G26" s="112">
        <f>+'Cal. Hp e Hc sem depend'!AY14</f>
        <v>0</v>
      </c>
      <c r="H26" s="158">
        <f>+'Cal. Hp e Hc sem depend'!AZ14</f>
        <v>0</v>
      </c>
      <c r="I26" s="125">
        <f>'Cal. Hp e Hc sem depend'!BA14</f>
        <v>0</v>
      </c>
      <c r="J26" s="112">
        <f>+'Cal. Hp e Hc sem depend'!BF14</f>
        <v>0</v>
      </c>
      <c r="K26" s="158">
        <f>+'Cal. Hp e Hc sem depend'!BG14</f>
        <v>0</v>
      </c>
      <c r="L26" s="113">
        <f>+'Cal. Hp e Hc sem depend'!BH14</f>
        <v>0</v>
      </c>
      <c r="M26" s="186">
        <f>+'Cal. Hp e Hc sem depend'!BI14</f>
        <v>10</v>
      </c>
      <c r="N26" s="126">
        <f>+'Cal. Hp e Hc sem depend'!L14</f>
        <v>10</v>
      </c>
      <c r="O26" s="186">
        <f>+'Cal. Hp e Hc sem depend'!H14</f>
        <v>11</v>
      </c>
      <c r="P26" s="183">
        <f>+'Cal. Hp e Hc sem depend'!K14</f>
        <v>115</v>
      </c>
      <c r="Q26" s="186">
        <f>+'Cal. Hp e Hc sem depend'!M14</f>
        <v>9.8181818181818183</v>
      </c>
      <c r="R26" s="186">
        <f>+'Cal. Hp e Hc sem depend'!N14</f>
        <v>10</v>
      </c>
    </row>
    <row r="27" spans="1:18" x14ac:dyDescent="0.25">
      <c r="A27" s="181" t="s">
        <v>70</v>
      </c>
      <c r="B27" s="182">
        <f>'Cal. Hp e Hc sem depend'!$AG$14+'Cal. Hp e Hc sem depend'!AG12</f>
        <v>3547.75</v>
      </c>
      <c r="C27" s="183">
        <f>'Cal. Hp e Hc sem depend'!AM12</f>
        <v>145.89999999999998</v>
      </c>
      <c r="D27" s="184">
        <f>'Cal. Hp e Hc sem depend'!$AR$14+'Cal. Hp e Hc sem depend'!AR12</f>
        <v>1.66E-2</v>
      </c>
      <c r="E27" s="158">
        <f>(680*D27)/(0.15-0.05)</f>
        <v>112.88000000000001</v>
      </c>
      <c r="F27" s="185">
        <f>SQRT(E27)*(1/($B27*$C27))^(1/6)</f>
        <v>1.1856971708241621</v>
      </c>
      <c r="G27" s="112">
        <f>+'Cal. Hp e Hc sem depend'!$AY$14+'Cal. Hp e Hc sem depend'!AY12</f>
        <v>4.3499999999999997E-2</v>
      </c>
      <c r="H27" s="158">
        <f t="shared" ref="H27:H29" si="8">(340*G27)/(0.14-0.04)</f>
        <v>147.89999999999998</v>
      </c>
      <c r="I27" s="128">
        <f t="shared" ref="I27:I29" si="9">SQRT(H27)*(1/($B27*$C27))^(1/6)</f>
        <v>1.3572172481625373</v>
      </c>
      <c r="J27" s="112">
        <f>IF(J24="","",'Cal. Hp e Hc sem depend'!$BB$14+'Cal. Hp e Hc sem depend'!BB12)</f>
        <v>0</v>
      </c>
      <c r="K27" s="158">
        <f>IF($K$26="","",(340*J27)/(0.1-0.03))</f>
        <v>0</v>
      </c>
      <c r="L27" s="113">
        <f>IF(L26="","",SQRT(K27)*(1/($B27*$C27))^(1/6))</f>
        <v>0</v>
      </c>
      <c r="M27" s="186">
        <f>+'Cal. Hp e Hc sem depend'!BI12</f>
        <v>10</v>
      </c>
      <c r="N27" s="126">
        <f t="shared" ref="N27:N28" si="10">+MAX(F27,I27,L27,M27)</f>
        <v>10</v>
      </c>
      <c r="O27" s="186">
        <f>+'Cal. Hp e Hc sem depend'!H13</f>
        <v>11</v>
      </c>
      <c r="P27" s="183">
        <f>+'Cal. Hp e Hc sem depend'!K13</f>
        <v>128</v>
      </c>
      <c r="Q27" s="186">
        <f t="shared" ref="Q27:Q28" si="11">O27+3-((2*P27)/(5*O27))</f>
        <v>9.3454545454545457</v>
      </c>
      <c r="R27" s="186">
        <f t="shared" ref="R27:R28" si="12">MAX(N27,Q27)</f>
        <v>10</v>
      </c>
    </row>
    <row r="28" spans="1:18" x14ac:dyDescent="0.25">
      <c r="A28" s="181" t="s">
        <v>69</v>
      </c>
      <c r="B28" s="182">
        <f>'Cal. Hp e Hc sem depend'!$AG$14+'Cal. Hp e Hc sem depend'!AG13</f>
        <v>6878</v>
      </c>
      <c r="C28" s="183">
        <f>'Cal. Hp e Hc sem depend'!AM13</f>
        <v>50</v>
      </c>
      <c r="D28" s="184">
        <f>'Cal. Hp e Hc sem depend'!$AR$14+'Cal. Hp e Hc sem depend'!AR13</f>
        <v>2.6849999999999999E-2</v>
      </c>
      <c r="E28" s="158">
        <f>(680*D28)/(0.15-0.05)</f>
        <v>182.58</v>
      </c>
      <c r="F28" s="185">
        <f>SQRT(E28)*(1/($B28*$C28))^(1/6)</f>
        <v>1.614313599432315</v>
      </c>
      <c r="G28" s="112">
        <f>+'Cal. Hp e Hc sem depend'!$AY$14+'Cal. Hp e Hc sem depend'!AY13</f>
        <v>0</v>
      </c>
      <c r="H28" s="158">
        <f t="shared" si="8"/>
        <v>0</v>
      </c>
      <c r="I28" s="128">
        <f t="shared" si="9"/>
        <v>0</v>
      </c>
      <c r="J28" s="112">
        <f>IF(J25="","",'Cal. Hp e Hc sem depend'!$BB$14+'Cal. Hp e Hc sem depend'!BB13)</f>
        <v>0</v>
      </c>
      <c r="K28" s="158">
        <f t="shared" ref="K28" si="13">IF($K$26="","",(340*J28)/(0.1-0.03))</f>
        <v>0</v>
      </c>
      <c r="L28" s="113">
        <f t="shared" ref="L28" si="14">IF(L25="","",SQRT(K28)*(1/($B28*$C28))^(1/6))</f>
        <v>0</v>
      </c>
      <c r="M28" s="186">
        <f>+'Cal. Hp e Hc sem depend'!BI13</f>
        <v>10</v>
      </c>
      <c r="N28" s="126">
        <f t="shared" si="10"/>
        <v>10</v>
      </c>
      <c r="O28" s="186">
        <f>+'Cal. Hp e Hc sem depend'!H14</f>
        <v>11</v>
      </c>
      <c r="P28" s="183">
        <f>+'Cal. Hp e Hc sem depend'!K14</f>
        <v>115</v>
      </c>
      <c r="Q28" s="186">
        <f t="shared" si="11"/>
        <v>9.8181818181818183</v>
      </c>
      <c r="R28" s="186">
        <f t="shared" si="12"/>
        <v>10</v>
      </c>
    </row>
    <row r="29" spans="1:18" x14ac:dyDescent="0.25">
      <c r="A29" s="181" t="s">
        <v>71</v>
      </c>
      <c r="B29" s="182">
        <f>'Cal. Hp e Hc sem depend'!$AG$14+'Cal. Hp e Hc sem depend'!AG15</f>
        <v>4399.25</v>
      </c>
      <c r="C29" s="183">
        <f>'Cal. Hp e Hc sem depend'!AM15</f>
        <v>50</v>
      </c>
      <c r="D29" s="184">
        <f>'Cal. Hp e Hc sem depend'!$AR$14+'Cal. Hp e Hc sem depend'!AR15</f>
        <v>2.1600000000000001E-2</v>
      </c>
      <c r="E29" s="158">
        <f>(680*D29)/(0.15-0.05)</f>
        <v>146.88000000000002</v>
      </c>
      <c r="F29" s="185">
        <f>SQRT(E29)*(1/($B29*$C29))^(1/6)</f>
        <v>1.5598753341463805</v>
      </c>
      <c r="G29" s="112">
        <f>+'Cal. Hp e Hc sem depend'!$AY$14+'Cal. Hp e Hc sem depend'!AY15</f>
        <v>0</v>
      </c>
      <c r="H29" s="158">
        <f t="shared" si="8"/>
        <v>0</v>
      </c>
      <c r="I29" s="128">
        <f t="shared" si="9"/>
        <v>0</v>
      </c>
      <c r="J29" s="112">
        <f>IF(J26="","",'Cal. Hp e Hc sem depend'!$BB$14+'Cal. Hp e Hc sem depend'!BB15)</f>
        <v>0</v>
      </c>
      <c r="K29" s="158">
        <f>IF($K$26="","",(340*J29)/(0.1-0.03))</f>
        <v>0</v>
      </c>
      <c r="L29" s="113">
        <f>IF(L26="","",SQRT(K29)*(1/($B29*$C29))^(1/6))</f>
        <v>0</v>
      </c>
      <c r="M29" s="186">
        <f>+'Cal. Hp e Hc sem depend'!BI15</f>
        <v>10</v>
      </c>
      <c r="N29" s="126">
        <f>+MAX(F29,I29,L29,M29)</f>
        <v>10</v>
      </c>
      <c r="O29" s="186">
        <f>+'Cal. Hp e Hc sem depend'!H15</f>
        <v>11</v>
      </c>
      <c r="P29" s="183">
        <f>+'Cal. Hp e Hc sem depend'!K15</f>
        <v>100</v>
      </c>
      <c r="Q29" s="186">
        <f>O29+3-((2*P29)/(5*O29))</f>
        <v>10.363636363636363</v>
      </c>
      <c r="R29" s="186">
        <f>MAX(N29,Q29)</f>
        <v>10.363636363636363</v>
      </c>
    </row>
    <row r="30" spans="1:18" x14ac:dyDescent="0.25">
      <c r="A30" s="181" t="s">
        <v>72</v>
      </c>
      <c r="B30" s="182">
        <f>'Cal. Hp e Hc sem depend'!AG14+'Cal. Hp e Hc sem depend'!AG16</f>
        <v>2994.25</v>
      </c>
      <c r="C30" s="183">
        <f>'Cal. Hp e Hc sem depend'!AM16</f>
        <v>110.89999999999998</v>
      </c>
      <c r="D30" s="184">
        <f>'Cal. Hp e Hc sem depend'!AR14+'Cal. Hp e Hc sem depend'!AR16</f>
        <v>1.66E-2</v>
      </c>
      <c r="E30" s="158">
        <f>(680*D30)/(0.15-0.05)</f>
        <v>112.88000000000001</v>
      </c>
      <c r="F30" s="185">
        <f>SQRT(E30)*(1/($B30*$C30))^(1/6)</f>
        <v>1.2767481374733602</v>
      </c>
      <c r="G30" s="112">
        <f>+'Cal. Hp e Hc sem depend'!$AY$14+'Cal. Hp e Hc sem depend'!AY16</f>
        <v>0.06</v>
      </c>
      <c r="H30" s="158">
        <f>(340*G30)/(0.14-0.04)</f>
        <v>203.99999999999997</v>
      </c>
      <c r="I30" s="128">
        <f>SQRT(H30)*(1/($B30*$C30))^(1/6)</f>
        <v>1.7163735620759903</v>
      </c>
      <c r="J30" s="112">
        <f>IF(J29="","",'Cal. Hp e Hc sem depend'!BB14+'Cal. Hp e Hc sem depend'!BB16)</f>
        <v>0</v>
      </c>
      <c r="K30" s="158">
        <f t="shared" ref="K30" si="15">IF($K$26="","",(340*J30)/(0.1-0.03))</f>
        <v>0</v>
      </c>
      <c r="L30" s="113">
        <f>IF(L29="","",SQRT(K30)*(1/($B30*$C30))^(1/6))</f>
        <v>0</v>
      </c>
      <c r="M30" s="186">
        <f>+'Cal. Hp e Hc sem depend'!BI16</f>
        <v>10</v>
      </c>
      <c r="N30" s="126">
        <f>+MAX(F30,I30,L30,M30)</f>
        <v>10</v>
      </c>
      <c r="O30" s="186">
        <f>+'Cal. Hp e Hc sem depend'!H16</f>
        <v>11</v>
      </c>
      <c r="P30" s="183">
        <f>+'Cal. Hp e Hc sem depend'!K16</f>
        <v>70</v>
      </c>
      <c r="Q30" s="186">
        <f>O30+3-((2*P30)/(5*O30))</f>
        <v>11.454545454545455</v>
      </c>
      <c r="R30" s="186">
        <f>MAX(N30,Q30)</f>
        <v>11.454545454545455</v>
      </c>
    </row>
    <row r="31" spans="1:18" x14ac:dyDescent="0.25">
      <c r="A31" s="188"/>
      <c r="B31" s="189"/>
      <c r="C31" s="190"/>
      <c r="D31" s="191"/>
      <c r="E31" s="192"/>
      <c r="F31" s="192"/>
      <c r="G31" s="193"/>
      <c r="H31" s="1"/>
      <c r="K31" s="192"/>
      <c r="L31" s="192"/>
      <c r="M31" s="192"/>
      <c r="N31" s="192"/>
      <c r="O31" s="192"/>
    </row>
    <row r="32" spans="1:18" x14ac:dyDescent="0.25">
      <c r="A32" s="119" t="s">
        <v>4</v>
      </c>
      <c r="B32" s="159"/>
      <c r="C32" s="1"/>
      <c r="D32" s="1"/>
      <c r="E32" s="1"/>
      <c r="F32" s="1"/>
      <c r="G32" s="1"/>
      <c r="H32" s="1"/>
      <c r="K32" s="1"/>
      <c r="L32" s="1"/>
      <c r="M32" s="1"/>
      <c r="N32" s="1"/>
      <c r="O32" s="1"/>
    </row>
    <row r="33" spans="1:18" ht="28.8" x14ac:dyDescent="0.25">
      <c r="A33" s="123"/>
      <c r="B33" s="150" t="s">
        <v>22</v>
      </c>
      <c r="C33" s="176"/>
      <c r="D33" s="177" t="s">
        <v>60</v>
      </c>
      <c r="E33" s="177"/>
      <c r="F33" s="178"/>
      <c r="G33" s="150" t="s">
        <v>66</v>
      </c>
      <c r="H33" s="177"/>
      <c r="I33" s="179"/>
      <c r="J33" s="150" t="s">
        <v>67</v>
      </c>
      <c r="K33" s="177"/>
      <c r="L33" s="179"/>
      <c r="M33" s="118" t="s">
        <v>29</v>
      </c>
      <c r="N33" s="118"/>
      <c r="O33" s="107"/>
      <c r="P33" s="107"/>
      <c r="Q33" s="107"/>
      <c r="R33" s="107"/>
    </row>
    <row r="34" spans="1:18" ht="26.4" x14ac:dyDescent="0.25">
      <c r="A34" s="124"/>
      <c r="B34" s="114" t="s">
        <v>54</v>
      </c>
      <c r="C34" s="180" t="s">
        <v>57</v>
      </c>
      <c r="D34" s="110" t="s">
        <v>55</v>
      </c>
      <c r="E34" s="109" t="s">
        <v>17</v>
      </c>
      <c r="F34" s="111" t="s">
        <v>23</v>
      </c>
      <c r="G34" s="110" t="s">
        <v>55</v>
      </c>
      <c r="H34" s="109" t="s">
        <v>17</v>
      </c>
      <c r="I34" s="111" t="s">
        <v>23</v>
      </c>
      <c r="J34" s="110" t="s">
        <v>55</v>
      </c>
      <c r="K34" s="109" t="s">
        <v>17</v>
      </c>
      <c r="L34" s="111" t="s">
        <v>23</v>
      </c>
      <c r="M34" s="108" t="s">
        <v>20</v>
      </c>
      <c r="N34" s="127" t="s">
        <v>61</v>
      </c>
      <c r="O34" s="108" t="s">
        <v>24</v>
      </c>
      <c r="P34" s="108" t="s">
        <v>25</v>
      </c>
      <c r="Q34" s="108" t="s">
        <v>26</v>
      </c>
      <c r="R34" s="108" t="s">
        <v>21</v>
      </c>
    </row>
    <row r="35" spans="1:18" x14ac:dyDescent="0.25">
      <c r="A35" s="181" t="s">
        <v>4</v>
      </c>
      <c r="B35" s="182">
        <f>'Cal. Hp e Hc sem depend'!AG15</f>
        <v>2094.75</v>
      </c>
      <c r="C35" s="183">
        <f>'Cal. Hp e Hc sem depend'!AM15</f>
        <v>50</v>
      </c>
      <c r="D35" s="184">
        <f>'Cal. Hp e Hc sem depend'!AR15</f>
        <v>5.0000000000000001E-3</v>
      </c>
      <c r="E35" s="158">
        <f>+'Cal. Hp e Hc sem depend'!AS15</f>
        <v>34</v>
      </c>
      <c r="F35" s="185">
        <f>+'Cal. Hp e Hc sem depend'!AT15</f>
        <v>0.84928950612875009</v>
      </c>
      <c r="G35" s="112">
        <f>+'Cal. Hp e Hc sem depend'!AY15</f>
        <v>0</v>
      </c>
      <c r="H35" s="158">
        <f>+'Cal. Hp e Hc sem depend'!AZ15</f>
        <v>0</v>
      </c>
      <c r="I35" s="125">
        <f>'Cal. Hp e Hc sem depend'!BA15</f>
        <v>0</v>
      </c>
      <c r="J35" s="112">
        <f>+'Cal. Hp e Hc sem depend'!BF15</f>
        <v>0</v>
      </c>
      <c r="K35" s="158">
        <f>+'Cal. Hp e Hc sem depend'!BG15</f>
        <v>0</v>
      </c>
      <c r="L35" s="113">
        <f>+'Cal. Hp e Hc sem depend'!BH15</f>
        <v>0</v>
      </c>
      <c r="M35" s="186">
        <f>+'Cal. Hp e Hc sem depend'!BI15</f>
        <v>10</v>
      </c>
      <c r="N35" s="126">
        <f>+'Cal. Hp e Hc sem depend'!L15</f>
        <v>10</v>
      </c>
      <c r="O35" s="186">
        <f>+'Cal. Hp e Hc sem depend'!H15</f>
        <v>11</v>
      </c>
      <c r="P35" s="183">
        <f>+'Cal. Hp e Hc sem depend'!K15</f>
        <v>100</v>
      </c>
      <c r="Q35" s="186">
        <f>+'Cal. Hp e Hc sem depend'!M15</f>
        <v>10.363636363636363</v>
      </c>
      <c r="R35" s="186">
        <f>+'Cal. Hp e Hc sem depend'!N15</f>
        <v>10.363636363636363</v>
      </c>
    </row>
    <row r="36" spans="1:18" x14ac:dyDescent="0.25">
      <c r="A36" s="181" t="s">
        <v>70</v>
      </c>
      <c r="B36" s="182">
        <f>'Cal. Hp e Hc sem depend'!$AG$15+'Cal. Hp e Hc sem depend'!AG12</f>
        <v>3338</v>
      </c>
      <c r="C36" s="183">
        <f>'Cal. Hp e Hc sem depend'!AM12</f>
        <v>145.89999999999998</v>
      </c>
      <c r="D36" s="184">
        <f>'Cal. Hp e Hc sem depend'!$AR$15+'Cal. Hp e Hc sem depend'!AR12</f>
        <v>5.0000000000000001E-3</v>
      </c>
      <c r="E36" s="158">
        <f>(680*D36)/(0.15-0.05)</f>
        <v>34</v>
      </c>
      <c r="F36" s="185">
        <f>SQRT(E36)*(1/($B36*$C36))^(1/6)</f>
        <v>0.65737904248890722</v>
      </c>
      <c r="G36" s="112">
        <f>+'Cal. Hp e Hc sem depend'!$AY$15+'Cal. Hp e Hc sem depend'!AY12</f>
        <v>4.3499999999999997E-2</v>
      </c>
      <c r="H36" s="158">
        <f t="shared" ref="H36:H37" si="16">(340*G36)/(0.14-0.04)</f>
        <v>147.89999999999998</v>
      </c>
      <c r="I36" s="128">
        <f t="shared" ref="I36:I37" si="17">SQRT(H36)*(1/($B36*$C36))^(1/6)</f>
        <v>1.3710726982697894</v>
      </c>
      <c r="J36" s="112">
        <f>IF(J35="","",'Cal. Hp e Hc sem depend'!$BB$15+'Cal. Hp e Hc sem depend'!BB12)</f>
        <v>0</v>
      </c>
      <c r="K36" s="158">
        <f>IF($K$35="","",(340*J36)/(0.1-0.03))</f>
        <v>0</v>
      </c>
      <c r="L36" s="113">
        <f>IF(L34="","",SQRT(K36)*(1/($B36*$C36))^(1/6))</f>
        <v>0</v>
      </c>
      <c r="M36" s="186">
        <f>+'Cal. Hp e Hc sem depend'!BI12</f>
        <v>10</v>
      </c>
      <c r="N36" s="126">
        <f>+MAX(F36,I36,L36,M36)</f>
        <v>10</v>
      </c>
      <c r="O36" s="186">
        <f>+'Cal. Hp e Hc sem depend'!H13</f>
        <v>11</v>
      </c>
      <c r="P36" s="183">
        <f>+'Cal. Hp e Hc sem depend'!K13</f>
        <v>128</v>
      </c>
      <c r="Q36" s="186">
        <f>O36+3-((2*P36)/(5*O36))</f>
        <v>9.3454545454545457</v>
      </c>
      <c r="R36" s="186">
        <f>MAX(N36,Q36)</f>
        <v>10</v>
      </c>
    </row>
    <row r="37" spans="1:18" x14ac:dyDescent="0.25">
      <c r="A37" s="181" t="s">
        <v>73</v>
      </c>
      <c r="B37" s="182">
        <f>'Cal. Hp e Hc sem depend'!$AG$15+'Cal. Hp e Hc sem depend'!AG14</f>
        <v>4399.25</v>
      </c>
      <c r="C37" s="183">
        <f>'Cal. Hp e Hc sem depend'!AM14</f>
        <v>50</v>
      </c>
      <c r="D37" s="184">
        <f>'Cal. Hp e Hc sem depend'!$AR$15+'Cal. Hp e Hc sem depend'!AR14</f>
        <v>2.1600000000000001E-2</v>
      </c>
      <c r="E37" s="158">
        <f>(680*D37)/(0.15-0.05)</f>
        <v>146.88000000000002</v>
      </c>
      <c r="F37" s="185">
        <f>SQRT(E37)*(1/($B37*$C37))^(1/6)</f>
        <v>1.5598753341463805</v>
      </c>
      <c r="G37" s="112">
        <f>+'Cal. Hp e Hc sem depend'!$AY$15+'Cal. Hp e Hc sem depend'!AY14</f>
        <v>0</v>
      </c>
      <c r="H37" s="158">
        <f t="shared" si="16"/>
        <v>0</v>
      </c>
      <c r="I37" s="128">
        <f t="shared" si="17"/>
        <v>0</v>
      </c>
      <c r="J37" s="112">
        <f>IF(J35="","",'Cal. Hp e Hc sem depend'!$BB$15+'Cal. Hp e Hc sem depend'!BB14)</f>
        <v>0</v>
      </c>
      <c r="K37" s="158">
        <f>IF($K$35="","",(340*J37)/(0.1-0.03))</f>
        <v>0</v>
      </c>
      <c r="L37" s="113">
        <f>IF(L35="","",SQRT(K37)*(1/($B37*$C37))^(1/6))</f>
        <v>0</v>
      </c>
      <c r="M37" s="186">
        <f>+'Cal. Hp e Hc sem depend'!BI14</f>
        <v>10</v>
      </c>
      <c r="N37" s="126">
        <f>+MAX(F37,I37,L37,M37)</f>
        <v>10</v>
      </c>
      <c r="O37" s="186">
        <f>+'Cal. Hp e Hc sem depend'!H14</f>
        <v>11</v>
      </c>
      <c r="P37" s="183">
        <f>+'Cal. Hp e Hc sem depend'!K14</f>
        <v>115</v>
      </c>
      <c r="Q37" s="186">
        <f>O37+3-((2*P37)/(5*O37))</f>
        <v>9.8181818181818183</v>
      </c>
      <c r="R37" s="186">
        <f>MAX(N37,Q37)</f>
        <v>10</v>
      </c>
    </row>
    <row r="38" spans="1:18" x14ac:dyDescent="0.25">
      <c r="A38" s="181" t="s">
        <v>72</v>
      </c>
      <c r="B38" s="182">
        <f>'Cal. Hp e Hc sem depend'!AG15+'Cal. Hp e Hc sem depend'!AG16</f>
        <v>2784.5</v>
      </c>
      <c r="C38" s="183">
        <f>'Cal. Hp e Hc sem depend'!AM16</f>
        <v>110.89999999999998</v>
      </c>
      <c r="D38" s="184">
        <f>'Cal. Hp e Hc sem depend'!AR15+'Cal. Hp e Hc sem depend'!AR16</f>
        <v>5.0000000000000001E-3</v>
      </c>
      <c r="E38" s="158">
        <f>(680*D38)/(0.15-0.05)</f>
        <v>34</v>
      </c>
      <c r="F38" s="185">
        <f>SQRT(E38)*(1/($B38*$C38))^(1/6)</f>
        <v>0.70923963417676616</v>
      </c>
      <c r="G38" s="112">
        <f>+'Cal. Hp e Hc sem depend'!$AY$15+'Cal. Hp e Hc sem depend'!AY16</f>
        <v>0.06</v>
      </c>
      <c r="H38" s="158">
        <f>(340*G38)/(0.14-0.04)</f>
        <v>203.99999999999997</v>
      </c>
      <c r="I38" s="128">
        <f>SQRT(H38)*(1/($B38*$C38))^(1/6)</f>
        <v>1.7372752090912822</v>
      </c>
      <c r="J38" s="112">
        <f>IF(J37="","",'Cal. Hp e Hc sem depend'!BB15+'Cal. Hp e Hc sem depend'!BB16)</f>
        <v>0</v>
      </c>
      <c r="K38" s="158">
        <f>IF(K37="","",(340*J38)/(0.1-0.03))</f>
        <v>0</v>
      </c>
      <c r="L38" s="113">
        <f>IF(L37="","",SQRT(K38)*(1/($B38*$C38))^(1/6))</f>
        <v>0</v>
      </c>
      <c r="M38" s="186">
        <f>+'Cal. Hp e Hc sem depend'!BI16</f>
        <v>10</v>
      </c>
      <c r="N38" s="126">
        <f>+MAX(F38,I38,L38,M38)</f>
        <v>10</v>
      </c>
      <c r="O38" s="186">
        <f>+'Cal. Hp e Hc sem depend'!H16</f>
        <v>11</v>
      </c>
      <c r="P38" s="183">
        <f>+'Cal. Hp e Hc sem depend'!K16</f>
        <v>70</v>
      </c>
      <c r="Q38" s="186">
        <f>O38+3-((2*P38)/(5*O38))</f>
        <v>11.454545454545455</v>
      </c>
      <c r="R38" s="186">
        <f>MAX(N38,Q38)</f>
        <v>11.454545454545455</v>
      </c>
    </row>
    <row r="39" spans="1:18" x14ac:dyDescent="0.25">
      <c r="A39" s="188"/>
      <c r="B39" s="189"/>
      <c r="C39" s="190"/>
      <c r="D39" s="191"/>
      <c r="E39" s="192"/>
      <c r="F39" s="192"/>
      <c r="G39" s="193"/>
      <c r="H39" s="1"/>
      <c r="K39" s="192"/>
      <c r="L39" s="192"/>
      <c r="M39" s="192"/>
      <c r="N39" s="192"/>
      <c r="O39" s="192"/>
    </row>
    <row r="40" spans="1:18" x14ac:dyDescent="0.25">
      <c r="A40" s="119" t="s">
        <v>5</v>
      </c>
      <c r="B40" s="159"/>
      <c r="C40" s="1"/>
      <c r="D40" s="1"/>
      <c r="E40" s="1"/>
      <c r="F40" s="1"/>
      <c r="G40" s="1"/>
      <c r="H40" s="1"/>
      <c r="K40" s="1"/>
      <c r="L40" s="1"/>
      <c r="M40" s="1"/>
      <c r="N40" s="1"/>
      <c r="O40" s="1"/>
    </row>
    <row r="41" spans="1:18" ht="28.8" x14ac:dyDescent="0.25">
      <c r="A41" s="123"/>
      <c r="B41" s="150" t="s">
        <v>22</v>
      </c>
      <c r="C41" s="176"/>
      <c r="D41" s="177" t="s">
        <v>60</v>
      </c>
      <c r="E41" s="177"/>
      <c r="F41" s="178"/>
      <c r="G41" s="150" t="s">
        <v>66</v>
      </c>
      <c r="H41" s="177"/>
      <c r="I41" s="179"/>
      <c r="J41" s="150" t="s">
        <v>67</v>
      </c>
      <c r="K41" s="177"/>
      <c r="L41" s="179"/>
      <c r="M41" s="118" t="s">
        <v>29</v>
      </c>
      <c r="N41" s="118"/>
      <c r="O41" s="107"/>
      <c r="P41" s="107"/>
      <c r="Q41" s="107"/>
      <c r="R41" s="107"/>
    </row>
    <row r="42" spans="1:18" ht="26.4" x14ac:dyDescent="0.25">
      <c r="A42" s="124"/>
      <c r="B42" s="114" t="s">
        <v>54</v>
      </c>
      <c r="C42" s="180" t="s">
        <v>57</v>
      </c>
      <c r="D42" s="110" t="s">
        <v>55</v>
      </c>
      <c r="E42" s="109" t="s">
        <v>17</v>
      </c>
      <c r="F42" s="111" t="s">
        <v>23</v>
      </c>
      <c r="G42" s="110" t="s">
        <v>55</v>
      </c>
      <c r="H42" s="109" t="s">
        <v>17</v>
      </c>
      <c r="I42" s="111" t="s">
        <v>23</v>
      </c>
      <c r="J42" s="110" t="s">
        <v>55</v>
      </c>
      <c r="K42" s="109" t="s">
        <v>17</v>
      </c>
      <c r="L42" s="111" t="s">
        <v>23</v>
      </c>
      <c r="M42" s="108" t="s">
        <v>20</v>
      </c>
      <c r="N42" s="127" t="s">
        <v>61</v>
      </c>
      <c r="O42" s="108" t="s">
        <v>24</v>
      </c>
      <c r="P42" s="108" t="s">
        <v>25</v>
      </c>
      <c r="Q42" s="108" t="s">
        <v>26</v>
      </c>
      <c r="R42" s="108" t="s">
        <v>21</v>
      </c>
    </row>
    <row r="43" spans="1:18" x14ac:dyDescent="0.25">
      <c r="A43" s="181" t="s">
        <v>5</v>
      </c>
      <c r="B43" s="182">
        <f>'Cal. Hp e Hc sem depend'!AG16</f>
        <v>689.75</v>
      </c>
      <c r="C43" s="183">
        <f>'Cal. Hp e Hc sem depend'!AM16</f>
        <v>110.89999999999998</v>
      </c>
      <c r="D43" s="184">
        <f>'Cal. Hp e Hc sem depend'!AR16</f>
        <v>0</v>
      </c>
      <c r="E43" s="158">
        <f>+'Cal. Hp e Hc sem depend'!AS16</f>
        <v>0</v>
      </c>
      <c r="F43" s="185">
        <f>+'Cal. Hp e Hc sem depend'!AT16</f>
        <v>0</v>
      </c>
      <c r="G43" s="112">
        <f>+'Cal. Hp e Hc sem depend'!AY16</f>
        <v>0.06</v>
      </c>
      <c r="H43" s="158">
        <f>+'Cal. Hp e Hc sem depend'!AZ16</f>
        <v>203.99999999999997</v>
      </c>
      <c r="I43" s="125">
        <f>'Cal. Hp e Hc sem depend'!BA16</f>
        <v>2.1921883957230532</v>
      </c>
      <c r="J43" s="112">
        <f>+'Cal. Hp e Hc sem depend'!BF16</f>
        <v>0</v>
      </c>
      <c r="K43" s="158">
        <f>+'Cal. Hp e Hc sem depend'!BG16</f>
        <v>0</v>
      </c>
      <c r="L43" s="113">
        <f>+'Cal. Hp e Hc sem depend'!BH16</f>
        <v>0</v>
      </c>
      <c r="M43" s="186">
        <f>+'Cal. Hp e Hc sem depend'!BI16</f>
        <v>10</v>
      </c>
      <c r="N43" s="126">
        <f>+'Cal. Hp e Hc sem depend'!L16</f>
        <v>10</v>
      </c>
      <c r="O43" s="186">
        <f>+'Cal. Hp e Hc sem depend'!H16</f>
        <v>11</v>
      </c>
      <c r="P43" s="183">
        <f>+'Cal. Hp e Hc sem depend'!K16</f>
        <v>70</v>
      </c>
      <c r="Q43" s="186">
        <f>+'Cal. Hp e Hc sem depend'!M16</f>
        <v>11.454545454545455</v>
      </c>
      <c r="R43" s="186">
        <f>+'Cal. Hp e Hc sem depend'!N16</f>
        <v>11.454545454545455</v>
      </c>
    </row>
    <row r="44" spans="1:18" x14ac:dyDescent="0.25">
      <c r="A44" s="181" t="s">
        <v>70</v>
      </c>
      <c r="B44" s="182">
        <f>'Cal. Hp e Hc sem depend'!$AG$16+'Cal. Hp e Hc sem depend'!AG13</f>
        <v>5263.25</v>
      </c>
      <c r="C44" s="183">
        <f>'Cal. Hp e Hc sem depend'!AM13</f>
        <v>50</v>
      </c>
      <c r="D44" s="184">
        <f>'Cal. Hp e Hc sem depend'!$AR$16+'Cal. Hp e Hc sem depend'!AR13</f>
        <v>1.0249999999999999E-2</v>
      </c>
      <c r="E44" s="158">
        <f>(680*D44)/(0.15-0.05)</f>
        <v>69.699999999999989</v>
      </c>
      <c r="F44" s="185">
        <f>SQRT(E44)*(1/($B44*$C44))^(1/6)</f>
        <v>1.0429073346285878</v>
      </c>
      <c r="G44" s="112">
        <f>+'Cal. Hp e Hc sem depend'!$AY$16+'Cal. Hp e Hc sem depend'!AY12</f>
        <v>0.10349999999999999</v>
      </c>
      <c r="H44" s="158">
        <f>(340*G44)/(0.14-0.04)</f>
        <v>351.9</v>
      </c>
      <c r="I44" s="128">
        <f>SQRT(H44)*(1/($B44*$C44))^(1/6)</f>
        <v>2.343359750260483</v>
      </c>
      <c r="J44" s="112">
        <f>IF($J$43="","",'Cal. Hp e Hc sem depend'!BB16+'Cal. Hp e Hc sem depend'!BB12)</f>
        <v>0</v>
      </c>
      <c r="K44" s="158">
        <f>IF($K$43="","",(340*J44)/(0.1-0.03))</f>
        <v>0</v>
      </c>
      <c r="L44" s="113">
        <f>IF(L42="","",SQRT(K44)*(1/($B44*$C44))^(1/6))</f>
        <v>0</v>
      </c>
      <c r="M44" s="186">
        <f>+'Cal. Hp e Hc sem depend'!BI12</f>
        <v>10</v>
      </c>
      <c r="N44" s="126">
        <f>+MAX(F44,I44,L44,M44)</f>
        <v>10</v>
      </c>
      <c r="O44" s="186">
        <f>+'Cal. Hp e Hc sem depend'!H12</f>
        <v>11</v>
      </c>
      <c r="P44" s="183">
        <f>+'Cal. Hp e Hc sem depend'!K12</f>
        <v>108</v>
      </c>
      <c r="Q44" s="186">
        <f>O44+3-((2*P44)/(5*O44))</f>
        <v>10.072727272727272</v>
      </c>
      <c r="R44" s="186">
        <f>MAX(N44,Q44)</f>
        <v>10.072727272727272</v>
      </c>
    </row>
    <row r="45" spans="1:18" x14ac:dyDescent="0.25">
      <c r="A45" s="181" t="s">
        <v>73</v>
      </c>
      <c r="B45" s="182">
        <f>'Cal. Hp e Hc sem depend'!$AG$16+'Cal. Hp e Hc sem depend'!AG14</f>
        <v>2994.25</v>
      </c>
      <c r="C45" s="183">
        <f>'Cal. Hp e Hc sem depend'!AM14</f>
        <v>50</v>
      </c>
      <c r="D45" s="184">
        <f>'Cal. Hp e Hc sem depend'!AR16+'Cal. Hp e Hc sem depend'!AR14</f>
        <v>1.66E-2</v>
      </c>
      <c r="E45" s="158">
        <f>(680*D45)/(0.15-0.05)</f>
        <v>112.88000000000001</v>
      </c>
      <c r="F45" s="185">
        <f>SQRT(E45)*(1/($B45*$C45))^(1/6)</f>
        <v>1.4580267433330314</v>
      </c>
      <c r="G45" s="112">
        <f>+'Cal. Hp e Hc sem depend'!AY16+'Cal. Hp e Hc sem depend'!AY14</f>
        <v>0.06</v>
      </c>
      <c r="H45" s="158">
        <f>(340*G45)/(0.14-0.04)</f>
        <v>203.99999999999997</v>
      </c>
      <c r="I45" s="128">
        <f>SQRT(H45)*(1/($B45*$C45))^(1/6)</f>
        <v>1.9600722191057722</v>
      </c>
      <c r="J45" s="112">
        <f>IF($J$43="","",'Cal. Hp e Hc sem depend'!BB16+'Cal. Hp e Hc sem depend'!BB14)</f>
        <v>0</v>
      </c>
      <c r="K45" s="158">
        <f>IF($K$43="","",(340*J45)/(0.1-0.03))</f>
        <v>0</v>
      </c>
      <c r="L45" s="113">
        <f>IF(L43="","",SQRT(K45)*(1/($B45*$C45))^(1/6))</f>
        <v>0</v>
      </c>
      <c r="M45" s="186">
        <f>+'Cal. Hp e Hc sem depend'!BI14</f>
        <v>10</v>
      </c>
      <c r="N45" s="126">
        <f>+MAX(F45,I45,L45,M45)</f>
        <v>10</v>
      </c>
      <c r="O45" s="186">
        <f>+'Cal. Hp e Hc sem depend'!H14</f>
        <v>11</v>
      </c>
      <c r="P45" s="183">
        <f>+'Cal. Hp e Hc sem depend'!K14</f>
        <v>115</v>
      </c>
      <c r="Q45" s="186">
        <f>O45+3-((2*P45)/(5*O45))</f>
        <v>9.8181818181818183</v>
      </c>
      <c r="R45" s="186">
        <f>MAX(N45,Q45)</f>
        <v>10</v>
      </c>
    </row>
    <row r="46" spans="1:18" x14ac:dyDescent="0.25">
      <c r="A46" s="181" t="s">
        <v>71</v>
      </c>
      <c r="B46" s="182">
        <f>'Cal. Hp e Hc sem depend'!$AG$16+'Cal. Hp e Hc sem depend'!AG15</f>
        <v>2784.5</v>
      </c>
      <c r="C46" s="183">
        <f>'Cal. Hp e Hc sem depend'!AM15</f>
        <v>50</v>
      </c>
      <c r="D46" s="184">
        <f>'Cal. Hp e Hc sem depend'!$AR$16+'Cal. Hp e Hc sem depend'!AR15</f>
        <v>5.0000000000000001E-3</v>
      </c>
      <c r="E46" s="158">
        <f>(680*D46)/(0.15-0.05)</f>
        <v>34</v>
      </c>
      <c r="F46" s="185">
        <f>SQRT(E46)*(1/($B46*$C46))^(1/6)</f>
        <v>0.80994075785995634</v>
      </c>
      <c r="G46" s="112">
        <f>+'Cal. Hp e Hc sem depend'!$AY$16+'Cal. Hp e Hc sem depend'!AY15</f>
        <v>0.06</v>
      </c>
      <c r="H46" s="158">
        <f>(340*G46)/(0.14-0.04)</f>
        <v>203.99999999999997</v>
      </c>
      <c r="I46" s="128">
        <f>SQRT(H46)*(1/($B46*$C46))^(1/6)</f>
        <v>1.9839415786399965</v>
      </c>
      <c r="J46" s="112">
        <f>IF(J45="","",'Cal. Hp e Hc sem depend'!BB16+'Cal. Hp e Hc sem depend'!BB15)</f>
        <v>0</v>
      </c>
      <c r="K46" s="158">
        <f>IF(K45="","",(340*J46)/(0.1-0.03))</f>
        <v>0</v>
      </c>
      <c r="L46" s="113">
        <f>IF(L45="","",SQRT(K46)*(1/($B46*$C46))^(1/6))</f>
        <v>0</v>
      </c>
      <c r="M46" s="186">
        <f>+'Cal. Hp e Hc sem depend'!BI15</f>
        <v>10</v>
      </c>
      <c r="N46" s="126">
        <f>+MAX(F46,I46,L46,M46)</f>
        <v>10</v>
      </c>
      <c r="O46" s="186">
        <f>+'Cal. Hp e Hc sem depend'!H15</f>
        <v>11</v>
      </c>
      <c r="P46" s="183">
        <f>+'Cal. Hp e Hc sem depend'!K15</f>
        <v>100</v>
      </c>
      <c r="Q46" s="186">
        <f>O46+3-((2*P46)/(5*O46))</f>
        <v>10.363636363636363</v>
      </c>
      <c r="R46" s="186">
        <f>MAX(N46,Q46)</f>
        <v>10.363636363636363</v>
      </c>
    </row>
    <row r="47" spans="1:18" x14ac:dyDescent="0.25">
      <c r="A47" s="188"/>
      <c r="B47" s="189"/>
      <c r="C47" s="190"/>
      <c r="D47" s="191"/>
      <c r="E47" s="192"/>
      <c r="F47" s="192"/>
      <c r="G47" s="193"/>
      <c r="H47" s="1"/>
      <c r="K47" s="192"/>
      <c r="L47" s="192"/>
      <c r="M47" s="192"/>
      <c r="N47" s="192"/>
      <c r="O47" s="192"/>
    </row>
    <row r="48" spans="1:18" x14ac:dyDescent="0.25">
      <c r="A48" s="188"/>
      <c r="B48" s="189"/>
      <c r="C48" s="190"/>
      <c r="D48" s="191"/>
      <c r="E48" s="192"/>
      <c r="F48" s="192"/>
      <c r="G48" s="193"/>
      <c r="H48" s="1"/>
      <c r="K48" s="192"/>
      <c r="L48" s="192"/>
      <c r="M48" s="192"/>
      <c r="N48" s="192"/>
      <c r="O48" s="192"/>
    </row>
    <row r="49" spans="1:15" x14ac:dyDescent="0.25">
      <c r="A49" s="188"/>
      <c r="B49" s="189"/>
      <c r="C49" s="190"/>
      <c r="D49" s="191"/>
      <c r="E49" s="192"/>
      <c r="F49" s="192"/>
      <c r="G49" s="193"/>
      <c r="H49" s="1"/>
      <c r="K49" s="192"/>
      <c r="L49" s="192"/>
      <c r="M49" s="192"/>
      <c r="N49" s="192"/>
      <c r="O49" s="192"/>
    </row>
    <row r="50" spans="1:15" x14ac:dyDescent="0.25">
      <c r="A50" s="188"/>
      <c r="B50" s="189"/>
      <c r="C50" s="190"/>
      <c r="D50" s="191"/>
      <c r="E50" s="192"/>
      <c r="F50" s="192"/>
      <c r="G50" s="193"/>
      <c r="H50" s="1"/>
      <c r="K50" s="192"/>
      <c r="L50" s="192"/>
      <c r="M50" s="192"/>
      <c r="N50" s="192"/>
      <c r="O50" s="192"/>
    </row>
    <row r="52" spans="1:15" x14ac:dyDescent="0.25">
      <c r="A52" s="188"/>
      <c r="B52" s="159"/>
      <c r="C52" s="1"/>
      <c r="D52" s="1"/>
      <c r="E52" s="1"/>
      <c r="F52" s="1"/>
      <c r="G52" s="1"/>
      <c r="H52" s="1"/>
      <c r="K52" s="1"/>
      <c r="L52" s="1"/>
      <c r="M52" s="1"/>
      <c r="N52" s="1"/>
      <c r="O52" s="1"/>
    </row>
    <row r="53" spans="1:15" x14ac:dyDescent="0.25">
      <c r="B53" s="194"/>
      <c r="C53" s="194"/>
      <c r="D53" s="194"/>
      <c r="E53" s="194"/>
      <c r="F53" s="194"/>
      <c r="G53" s="194"/>
      <c r="H53" s="195"/>
      <c r="K53" s="1"/>
      <c r="L53" s="1"/>
      <c r="M53" s="1"/>
      <c r="N53" s="1"/>
      <c r="O53" s="1"/>
    </row>
    <row r="54" spans="1:15" x14ac:dyDescent="0.25">
      <c r="A54" s="196"/>
      <c r="B54" s="197"/>
      <c r="C54" s="197"/>
      <c r="D54" s="198"/>
      <c r="E54" s="198"/>
      <c r="F54" s="197"/>
      <c r="G54" s="197"/>
      <c r="H54" s="197"/>
      <c r="K54" s="197"/>
      <c r="L54" s="197"/>
      <c r="M54" s="197"/>
      <c r="N54" s="197"/>
      <c r="O54" s="197"/>
    </row>
    <row r="55" spans="1:15" x14ac:dyDescent="0.25">
      <c r="A55" s="187"/>
      <c r="B55" s="189"/>
      <c r="C55" s="190"/>
      <c r="D55" s="191"/>
      <c r="E55" s="192"/>
      <c r="F55" s="192"/>
      <c r="G55" s="193"/>
      <c r="H55" s="1"/>
      <c r="K55" s="192"/>
      <c r="L55" s="192"/>
      <c r="M55" s="192"/>
      <c r="N55" s="192"/>
      <c r="O55" s="192"/>
    </row>
    <row r="56" spans="1:15" x14ac:dyDescent="0.25">
      <c r="A56" s="187"/>
      <c r="B56" s="189"/>
      <c r="C56" s="190"/>
      <c r="D56" s="191"/>
      <c r="E56" s="192"/>
      <c r="F56" s="192"/>
      <c r="G56" s="193"/>
      <c r="H56" s="1"/>
      <c r="K56" s="192"/>
      <c r="L56" s="192"/>
      <c r="M56" s="192"/>
      <c r="N56" s="192"/>
      <c r="O56" s="192"/>
    </row>
    <row r="57" spans="1:15" x14ac:dyDescent="0.25">
      <c r="A57" s="187"/>
      <c r="B57" s="189"/>
      <c r="C57" s="190"/>
      <c r="D57" s="191"/>
      <c r="E57" s="192"/>
      <c r="F57" s="192"/>
      <c r="G57" s="193"/>
      <c r="H57" s="1"/>
      <c r="K57" s="192"/>
      <c r="L57" s="192"/>
      <c r="M57" s="192"/>
      <c r="N57" s="192"/>
      <c r="O57" s="192"/>
    </row>
    <row r="58" spans="1:15" x14ac:dyDescent="0.25">
      <c r="A58" s="187"/>
      <c r="B58" s="189"/>
      <c r="C58" s="190"/>
      <c r="D58" s="191"/>
      <c r="E58" s="192"/>
      <c r="F58" s="192"/>
      <c r="G58" s="193"/>
      <c r="H58" s="1"/>
      <c r="K58" s="192"/>
      <c r="L58" s="192"/>
      <c r="M58" s="192"/>
      <c r="N58" s="192"/>
      <c r="O58" s="192"/>
    </row>
    <row r="59" spans="1:15" x14ac:dyDescent="0.25">
      <c r="A59" s="187"/>
      <c r="B59" s="189"/>
      <c r="C59" s="190"/>
      <c r="D59" s="191"/>
      <c r="E59" s="192"/>
      <c r="F59" s="192"/>
      <c r="G59" s="193"/>
      <c r="H59" s="1"/>
      <c r="K59" s="192"/>
      <c r="L59" s="192"/>
      <c r="M59" s="192"/>
      <c r="N59" s="192"/>
      <c r="O59" s="192"/>
    </row>
    <row r="60" spans="1:15" x14ac:dyDescent="0.25">
      <c r="A60" s="188"/>
      <c r="B60" s="159"/>
      <c r="C60" s="1"/>
      <c r="D60" s="1"/>
      <c r="E60" s="1"/>
      <c r="F60" s="1"/>
      <c r="G60" s="1"/>
      <c r="H60" s="1"/>
      <c r="K60" s="1"/>
      <c r="L60" s="1"/>
      <c r="M60" s="1"/>
      <c r="N60" s="1"/>
      <c r="O60" s="1"/>
    </row>
    <row r="61" spans="1:15" x14ac:dyDescent="0.25">
      <c r="B61" s="194"/>
      <c r="C61" s="194"/>
      <c r="D61" s="194"/>
      <c r="E61" s="194"/>
      <c r="F61" s="194"/>
      <c r="G61" s="194"/>
      <c r="H61" s="195"/>
      <c r="K61" s="1"/>
      <c r="L61" s="1"/>
      <c r="M61" s="1"/>
      <c r="N61" s="1"/>
      <c r="O61" s="1"/>
    </row>
    <row r="62" spans="1:15" x14ac:dyDescent="0.25">
      <c r="A62" s="196"/>
      <c r="B62" s="197"/>
      <c r="C62" s="197"/>
      <c r="D62" s="198"/>
      <c r="E62" s="198"/>
      <c r="F62" s="197"/>
      <c r="G62" s="197"/>
      <c r="H62" s="197"/>
      <c r="K62" s="197"/>
      <c r="L62" s="197"/>
      <c r="M62" s="197"/>
      <c r="N62" s="197"/>
      <c r="O62" s="197"/>
    </row>
    <row r="63" spans="1:15" x14ac:dyDescent="0.25">
      <c r="A63" s="187"/>
      <c r="B63" s="189"/>
      <c r="C63" s="190"/>
      <c r="D63" s="191"/>
      <c r="E63" s="192"/>
      <c r="F63" s="192"/>
      <c r="G63" s="193"/>
      <c r="H63" s="1"/>
      <c r="K63" s="192"/>
      <c r="L63" s="192"/>
      <c r="M63" s="192"/>
      <c r="N63" s="192"/>
      <c r="O63" s="192"/>
    </row>
    <row r="64" spans="1:15" x14ac:dyDescent="0.25">
      <c r="A64" s="187"/>
      <c r="B64" s="189"/>
      <c r="C64" s="190"/>
      <c r="D64" s="191"/>
      <c r="E64" s="192"/>
      <c r="F64" s="192"/>
      <c r="G64" s="193"/>
      <c r="H64" s="1"/>
      <c r="K64" s="192"/>
      <c r="L64" s="192"/>
      <c r="M64" s="192"/>
      <c r="N64" s="192"/>
      <c r="O64" s="192"/>
    </row>
    <row r="65" spans="1:15" x14ac:dyDescent="0.25">
      <c r="A65" s="187"/>
      <c r="B65" s="189"/>
      <c r="C65" s="190"/>
      <c r="D65" s="191"/>
      <c r="E65" s="192"/>
      <c r="F65" s="192"/>
      <c r="G65" s="193"/>
      <c r="H65" s="1"/>
      <c r="K65" s="192"/>
      <c r="L65" s="192"/>
      <c r="M65" s="192"/>
      <c r="N65" s="192"/>
      <c r="O65" s="192"/>
    </row>
    <row r="66" spans="1:15" x14ac:dyDescent="0.25">
      <c r="A66" s="187"/>
      <c r="B66" s="189"/>
      <c r="C66" s="190"/>
      <c r="D66" s="191"/>
      <c r="E66" s="192"/>
      <c r="F66" s="192"/>
      <c r="G66" s="193"/>
      <c r="H66" s="1"/>
      <c r="K66" s="192"/>
      <c r="L66" s="192"/>
      <c r="M66" s="192"/>
      <c r="N66" s="192"/>
      <c r="O66" s="192"/>
    </row>
    <row r="67" spans="1:15" x14ac:dyDescent="0.25">
      <c r="A67" s="187"/>
      <c r="B67" s="189"/>
      <c r="C67" s="190"/>
      <c r="D67" s="191"/>
      <c r="E67" s="192"/>
      <c r="F67" s="192"/>
      <c r="G67" s="193"/>
      <c r="H67" s="1"/>
      <c r="K67" s="192"/>
      <c r="L67" s="192"/>
      <c r="M67" s="192"/>
      <c r="N67" s="192"/>
      <c r="O67" s="192"/>
    </row>
    <row r="68" spans="1:15" x14ac:dyDescent="0.25">
      <c r="A68" s="187"/>
      <c r="B68" s="189"/>
      <c r="C68" s="190"/>
      <c r="D68" s="191"/>
      <c r="E68" s="192"/>
      <c r="F68" s="192"/>
      <c r="G68" s="193"/>
      <c r="H68" s="1"/>
      <c r="K68" s="192"/>
      <c r="L68" s="192"/>
      <c r="M68" s="192"/>
      <c r="N68" s="192"/>
      <c r="O68" s="192"/>
    </row>
    <row r="69" spans="1:15" x14ac:dyDescent="0.25">
      <c r="A69" s="187"/>
      <c r="B69" s="189"/>
      <c r="C69" s="190"/>
      <c r="D69" s="191"/>
      <c r="E69" s="192"/>
      <c r="F69" s="192"/>
      <c r="G69" s="193"/>
      <c r="H69" s="1"/>
      <c r="K69" s="192"/>
      <c r="L69" s="192"/>
      <c r="M69" s="192"/>
      <c r="N69" s="192"/>
      <c r="O69" s="192"/>
    </row>
    <row r="70" spans="1:15" x14ac:dyDescent="0.25">
      <c r="A70" s="187"/>
      <c r="B70" s="189"/>
      <c r="C70" s="190"/>
      <c r="D70" s="191"/>
      <c r="E70" s="192"/>
      <c r="F70" s="192"/>
      <c r="G70" s="193"/>
      <c r="H70" s="1"/>
      <c r="K70" s="192"/>
      <c r="L70" s="192"/>
      <c r="M70" s="192"/>
      <c r="N70" s="192"/>
      <c r="O70" s="192"/>
    </row>
    <row r="71" spans="1:15" x14ac:dyDescent="0.25">
      <c r="A71" s="188"/>
      <c r="B71" s="189"/>
      <c r="C71" s="190"/>
      <c r="D71" s="191"/>
      <c r="E71" s="192"/>
      <c r="F71" s="192"/>
      <c r="G71" s="193"/>
      <c r="H71" s="1"/>
      <c r="K71" s="192"/>
      <c r="L71" s="192"/>
      <c r="M71" s="192"/>
      <c r="N71" s="192"/>
      <c r="O71" s="192"/>
    </row>
    <row r="72" spans="1:15" x14ac:dyDescent="0.25">
      <c r="A72" s="188"/>
      <c r="B72" s="189"/>
      <c r="C72" s="190"/>
      <c r="D72" s="191"/>
      <c r="E72" s="192"/>
      <c r="F72" s="192"/>
      <c r="G72" s="193"/>
      <c r="H72" s="1"/>
      <c r="K72" s="192"/>
      <c r="L72" s="192"/>
      <c r="M72" s="192"/>
      <c r="N72" s="192"/>
      <c r="O72" s="192"/>
    </row>
    <row r="73" spans="1:15" x14ac:dyDescent="0.25">
      <c r="A73" s="188"/>
      <c r="B73" s="189"/>
      <c r="C73" s="190"/>
      <c r="D73" s="191"/>
      <c r="E73" s="192"/>
      <c r="F73" s="192"/>
      <c r="G73" s="193"/>
      <c r="H73" s="1"/>
      <c r="K73" s="192"/>
      <c r="L73" s="192"/>
      <c r="M73" s="192"/>
      <c r="N73" s="192"/>
      <c r="O73" s="192"/>
    </row>
    <row r="74" spans="1:15" x14ac:dyDescent="0.25">
      <c r="A74" s="188"/>
      <c r="B74" s="159"/>
      <c r="C74" s="1"/>
      <c r="D74" s="1"/>
      <c r="E74" s="1"/>
      <c r="F74" s="1"/>
      <c r="G74" s="1"/>
      <c r="H74" s="1"/>
      <c r="K74" s="1"/>
      <c r="L74" s="1"/>
      <c r="M74" s="1"/>
      <c r="N74" s="1"/>
      <c r="O74" s="1"/>
    </row>
    <row r="75" spans="1:15" x14ac:dyDescent="0.25">
      <c r="B75" s="194"/>
      <c r="C75" s="194"/>
      <c r="D75" s="194"/>
      <c r="E75" s="194"/>
      <c r="F75" s="194"/>
      <c r="G75" s="194"/>
      <c r="H75" s="195"/>
      <c r="K75" s="1"/>
      <c r="L75" s="1"/>
      <c r="M75" s="1"/>
      <c r="N75" s="1"/>
      <c r="O75" s="1"/>
    </row>
    <row r="76" spans="1:15" x14ac:dyDescent="0.25">
      <c r="A76" s="196"/>
      <c r="B76" s="197"/>
      <c r="C76" s="197"/>
      <c r="D76" s="198"/>
      <c r="E76" s="198"/>
      <c r="F76" s="197"/>
      <c r="G76" s="197"/>
      <c r="H76" s="197"/>
      <c r="K76" s="197"/>
      <c r="L76" s="197"/>
      <c r="M76" s="197"/>
      <c r="N76" s="197"/>
      <c r="O76" s="197"/>
    </row>
    <row r="77" spans="1:15" x14ac:dyDescent="0.25">
      <c r="A77" s="187"/>
      <c r="B77" s="189"/>
      <c r="C77" s="190"/>
      <c r="D77" s="191"/>
      <c r="E77" s="192"/>
      <c r="F77" s="192"/>
      <c r="G77" s="193"/>
      <c r="H77" s="1"/>
      <c r="K77" s="192"/>
      <c r="L77" s="192"/>
      <c r="M77" s="192"/>
      <c r="N77" s="192"/>
      <c r="O77" s="192"/>
    </row>
    <row r="78" spans="1:15" x14ac:dyDescent="0.25">
      <c r="A78" s="187"/>
      <c r="B78" s="189"/>
      <c r="C78" s="190"/>
      <c r="D78" s="191"/>
      <c r="E78" s="192"/>
      <c r="F78" s="192"/>
      <c r="G78" s="193"/>
      <c r="H78" s="1"/>
      <c r="K78" s="192"/>
      <c r="L78" s="192"/>
      <c r="M78" s="192"/>
      <c r="N78" s="192"/>
      <c r="O78" s="192"/>
    </row>
    <row r="79" spans="1:15" x14ac:dyDescent="0.25">
      <c r="A79" s="187"/>
      <c r="B79" s="189"/>
      <c r="C79" s="190"/>
      <c r="D79" s="191"/>
      <c r="E79" s="192"/>
      <c r="F79" s="192"/>
      <c r="G79" s="193"/>
      <c r="H79" s="1"/>
      <c r="K79" s="192"/>
      <c r="L79" s="192"/>
      <c r="M79" s="192"/>
      <c r="N79" s="192"/>
      <c r="O79" s="192"/>
    </row>
    <row r="80" spans="1:15" x14ac:dyDescent="0.25">
      <c r="A80" s="187"/>
      <c r="B80" s="189"/>
      <c r="C80" s="190"/>
      <c r="D80" s="191"/>
      <c r="E80" s="192"/>
      <c r="F80" s="192"/>
      <c r="G80" s="193"/>
      <c r="H80" s="1"/>
      <c r="K80" s="192"/>
      <c r="L80" s="192"/>
      <c r="M80" s="192"/>
      <c r="N80" s="192"/>
      <c r="O80" s="192"/>
    </row>
    <row r="81" spans="1:17" x14ac:dyDescent="0.25">
      <c r="A81" s="187"/>
      <c r="B81" s="189"/>
      <c r="C81" s="190"/>
      <c r="D81" s="191"/>
      <c r="E81" s="192"/>
      <c r="F81" s="192"/>
      <c r="G81" s="193"/>
      <c r="H81" s="1"/>
      <c r="K81" s="192"/>
      <c r="L81" s="192"/>
      <c r="M81" s="192"/>
      <c r="N81" s="192"/>
      <c r="O81" s="192"/>
    </row>
    <row r="82" spans="1:17" x14ac:dyDescent="0.25">
      <c r="A82" s="187"/>
      <c r="B82" s="189"/>
      <c r="C82" s="190"/>
      <c r="D82" s="191"/>
      <c r="E82" s="192"/>
      <c r="F82" s="192"/>
      <c r="G82" s="193"/>
      <c r="H82" s="1"/>
      <c r="K82" s="192"/>
      <c r="L82" s="192"/>
      <c r="M82" s="192"/>
      <c r="N82" s="192"/>
      <c r="O82" s="192"/>
    </row>
    <row r="83" spans="1:17" x14ac:dyDescent="0.25">
      <c r="A83" s="187"/>
      <c r="B83" s="189"/>
      <c r="C83" s="190"/>
      <c r="D83" s="191"/>
      <c r="E83" s="192"/>
      <c r="F83" s="192"/>
      <c r="G83" s="193"/>
      <c r="H83" s="1"/>
      <c r="K83" s="192"/>
      <c r="L83" s="192"/>
      <c r="M83" s="192"/>
      <c r="N83" s="192"/>
      <c r="O83" s="192"/>
    </row>
    <row r="84" spans="1:17" x14ac:dyDescent="0.25">
      <c r="A84" s="187"/>
    </row>
    <row r="85" spans="1:17" x14ac:dyDescent="0.25">
      <c r="A85" s="187"/>
    </row>
    <row r="86" spans="1:17" x14ac:dyDescent="0.25">
      <c r="A86" s="187"/>
    </row>
    <row r="87" spans="1:17" x14ac:dyDescent="0.25">
      <c r="A87" s="187"/>
    </row>
    <row r="88" spans="1:17" x14ac:dyDescent="0.25">
      <c r="A88" s="187"/>
    </row>
    <row r="89" spans="1:17" x14ac:dyDescent="0.25">
      <c r="A89" s="187"/>
    </row>
    <row r="90" spans="1:17" x14ac:dyDescent="0.25">
      <c r="A90" s="187"/>
    </row>
    <row r="92" spans="1:17" x14ac:dyDescent="0.25">
      <c r="A92" s="188"/>
      <c r="B92" s="159"/>
      <c r="C92" s="1"/>
      <c r="D92" s="1"/>
      <c r="E92" s="1"/>
      <c r="F92" s="1"/>
      <c r="G92" s="1"/>
      <c r="H92" s="1"/>
      <c r="K92" s="1"/>
      <c r="L92" s="1"/>
      <c r="M92" s="1"/>
      <c r="N92" s="1"/>
      <c r="O92" s="1"/>
    </row>
    <row r="93" spans="1:17" x14ac:dyDescent="0.25">
      <c r="B93" s="194"/>
      <c r="C93" s="194"/>
      <c r="D93" s="194"/>
      <c r="E93" s="194"/>
      <c r="F93" s="194"/>
      <c r="G93" s="194"/>
      <c r="H93" s="195"/>
      <c r="K93" s="1"/>
      <c r="L93" s="1"/>
      <c r="M93" s="1"/>
      <c r="N93" s="1"/>
      <c r="O93" s="1"/>
      <c r="P93" s="194"/>
      <c r="Q93" s="195"/>
    </row>
    <row r="94" spans="1:17" x14ac:dyDescent="0.25">
      <c r="A94" s="196"/>
      <c r="B94" s="197"/>
      <c r="C94" s="197"/>
      <c r="D94" s="198"/>
      <c r="E94" s="198"/>
      <c r="F94" s="197"/>
      <c r="G94" s="197"/>
      <c r="H94" s="197"/>
      <c r="K94" s="197"/>
      <c r="L94" s="197"/>
      <c r="M94" s="197"/>
      <c r="N94" s="197"/>
      <c r="O94" s="197"/>
      <c r="P94" s="197"/>
      <c r="Q94" s="197"/>
    </row>
    <row r="95" spans="1:17" x14ac:dyDescent="0.25">
      <c r="A95" s="187"/>
      <c r="B95" s="189"/>
      <c r="C95" s="190"/>
      <c r="D95" s="191"/>
      <c r="E95" s="192"/>
      <c r="F95" s="192"/>
      <c r="G95" s="193"/>
      <c r="H95" s="1"/>
      <c r="K95" s="192"/>
      <c r="L95" s="192"/>
      <c r="M95" s="192"/>
      <c r="N95" s="192"/>
      <c r="O95" s="192"/>
    </row>
    <row r="96" spans="1:17" x14ac:dyDescent="0.25">
      <c r="A96" s="187"/>
      <c r="B96" s="189"/>
      <c r="C96" s="190"/>
      <c r="D96" s="191"/>
      <c r="E96" s="192"/>
      <c r="F96" s="192"/>
      <c r="G96" s="193"/>
      <c r="H96" s="1"/>
      <c r="K96" s="192"/>
      <c r="L96" s="192"/>
      <c r="M96" s="192"/>
      <c r="N96" s="192"/>
      <c r="O96" s="192"/>
    </row>
    <row r="97" spans="1:17" x14ac:dyDescent="0.25">
      <c r="A97" s="187"/>
      <c r="B97" s="189"/>
      <c r="C97" s="190"/>
      <c r="D97" s="191"/>
      <c r="E97" s="192"/>
      <c r="F97" s="192"/>
      <c r="G97" s="193"/>
      <c r="H97" s="1"/>
      <c r="K97" s="192"/>
      <c r="L97" s="192"/>
      <c r="M97" s="192"/>
      <c r="N97" s="192"/>
      <c r="O97" s="192"/>
    </row>
    <row r="98" spans="1:17" x14ac:dyDescent="0.25">
      <c r="A98" s="187"/>
      <c r="B98" s="189"/>
      <c r="C98" s="190"/>
      <c r="D98" s="191"/>
      <c r="E98" s="192"/>
      <c r="F98" s="192"/>
      <c r="G98" s="193"/>
      <c r="H98" s="1"/>
      <c r="K98" s="192"/>
      <c r="L98" s="192"/>
      <c r="M98" s="192"/>
      <c r="N98" s="192"/>
      <c r="O98" s="192"/>
    </row>
    <row r="99" spans="1:17" x14ac:dyDescent="0.25">
      <c r="A99" s="187"/>
      <c r="B99" s="189"/>
      <c r="C99" s="190"/>
      <c r="D99" s="191"/>
      <c r="E99" s="192"/>
      <c r="F99" s="192"/>
      <c r="G99" s="193"/>
      <c r="H99" s="1"/>
      <c r="K99" s="192"/>
      <c r="L99" s="192"/>
      <c r="M99" s="192"/>
      <c r="N99" s="192"/>
      <c r="O99" s="192"/>
    </row>
    <row r="100" spans="1:17" x14ac:dyDescent="0.25">
      <c r="A100" s="187"/>
      <c r="B100" s="189"/>
      <c r="C100" s="190"/>
      <c r="D100" s="191"/>
      <c r="E100" s="192"/>
      <c r="F100" s="192"/>
      <c r="G100" s="193"/>
      <c r="H100" s="1"/>
      <c r="K100" s="192"/>
      <c r="L100" s="192"/>
      <c r="M100" s="192"/>
      <c r="N100" s="192"/>
      <c r="O100" s="192"/>
    </row>
    <row r="101" spans="1:17" x14ac:dyDescent="0.25">
      <c r="A101" s="187"/>
      <c r="B101" s="189"/>
      <c r="C101" s="190"/>
      <c r="D101" s="191"/>
      <c r="E101" s="192"/>
      <c r="F101" s="192"/>
      <c r="G101" s="193"/>
      <c r="H101" s="1"/>
      <c r="K101" s="192"/>
      <c r="L101" s="192"/>
      <c r="M101" s="192"/>
      <c r="N101" s="192"/>
      <c r="O101" s="192"/>
    </row>
    <row r="102" spans="1:17" x14ac:dyDescent="0.25">
      <c r="A102" s="187"/>
      <c r="B102" s="199"/>
      <c r="C102" s="1"/>
      <c r="D102" s="191"/>
      <c r="E102" s="1"/>
      <c r="F102" s="192"/>
      <c r="G102" s="1"/>
      <c r="H102" s="1"/>
      <c r="K102" s="192"/>
      <c r="L102" s="1"/>
      <c r="M102" s="1"/>
      <c r="N102" s="192"/>
      <c r="O102" s="192"/>
    </row>
    <row r="103" spans="1:17" x14ac:dyDescent="0.25">
      <c r="A103" s="187"/>
      <c r="B103" s="199"/>
      <c r="C103" s="1"/>
      <c r="D103" s="191"/>
      <c r="E103" s="1"/>
      <c r="F103" s="192"/>
      <c r="G103" s="1"/>
      <c r="H103" s="1"/>
      <c r="K103" s="192"/>
      <c r="L103" s="1"/>
      <c r="M103" s="1"/>
      <c r="N103" s="192"/>
      <c r="O103" s="192"/>
    </row>
    <row r="104" spans="1:17" x14ac:dyDescent="0.25">
      <c r="A104" s="187"/>
      <c r="B104" s="199"/>
      <c r="C104" s="1"/>
      <c r="D104" s="191"/>
      <c r="E104" s="1"/>
      <c r="F104" s="192"/>
      <c r="G104" s="1"/>
      <c r="H104" s="1"/>
      <c r="K104" s="192"/>
      <c r="L104" s="1"/>
      <c r="M104" s="1"/>
      <c r="N104" s="192"/>
      <c r="O104" s="192"/>
    </row>
    <row r="105" spans="1:17" x14ac:dyDescent="0.25">
      <c r="A105" s="187"/>
      <c r="B105" s="199"/>
      <c r="C105" s="1"/>
      <c r="D105" s="191"/>
      <c r="E105" s="1"/>
      <c r="F105" s="192"/>
      <c r="G105" s="1"/>
      <c r="H105" s="1"/>
      <c r="K105" s="192"/>
      <c r="L105" s="1"/>
      <c r="M105" s="1"/>
      <c r="N105" s="192"/>
      <c r="O105" s="192"/>
    </row>
    <row r="106" spans="1:17" x14ac:dyDescent="0.25">
      <c r="A106" s="187"/>
      <c r="B106" s="199"/>
      <c r="C106" s="1"/>
      <c r="D106" s="191"/>
      <c r="E106" s="1"/>
      <c r="F106" s="192"/>
      <c r="G106" s="1"/>
      <c r="H106" s="1"/>
      <c r="K106" s="192"/>
      <c r="L106" s="1"/>
      <c r="M106" s="1"/>
      <c r="N106" s="192"/>
      <c r="O106" s="192"/>
    </row>
    <row r="107" spans="1:17" x14ac:dyDescent="0.25">
      <c r="A107" s="187"/>
      <c r="B107" s="199"/>
      <c r="C107" s="1"/>
      <c r="D107" s="191"/>
      <c r="E107" s="1"/>
      <c r="F107" s="192"/>
      <c r="G107" s="1"/>
      <c r="H107" s="1"/>
      <c r="K107" s="192"/>
      <c r="L107" s="1"/>
      <c r="M107" s="1"/>
      <c r="N107" s="192"/>
      <c r="O107" s="192"/>
      <c r="P107" s="1"/>
      <c r="Q107" s="1"/>
    </row>
    <row r="109" spans="1:17" x14ac:dyDescent="0.25">
      <c r="A109" s="188"/>
      <c r="B109" s="159"/>
      <c r="C109" s="1"/>
      <c r="D109" s="1"/>
      <c r="E109" s="1"/>
      <c r="F109" s="1"/>
      <c r="G109" s="1"/>
      <c r="H109" s="1"/>
      <c r="K109" s="1"/>
      <c r="L109" s="1"/>
      <c r="M109" s="1"/>
      <c r="N109" s="1"/>
      <c r="O109" s="1"/>
    </row>
    <row r="110" spans="1:17" x14ac:dyDescent="0.25">
      <c r="B110" s="194"/>
      <c r="C110" s="194"/>
      <c r="D110" s="194"/>
      <c r="E110" s="194"/>
      <c r="F110" s="194"/>
      <c r="G110" s="194"/>
      <c r="H110" s="195"/>
      <c r="K110" s="1"/>
      <c r="L110" s="1"/>
      <c r="M110" s="1"/>
      <c r="N110" s="1"/>
      <c r="O110" s="1"/>
    </row>
    <row r="111" spans="1:17" x14ac:dyDescent="0.25">
      <c r="A111" s="196"/>
      <c r="B111" s="197"/>
      <c r="C111" s="197"/>
      <c r="D111" s="198"/>
      <c r="E111" s="198"/>
      <c r="F111" s="197"/>
      <c r="G111" s="197"/>
      <c r="H111" s="197"/>
      <c r="K111" s="197"/>
      <c r="L111" s="197"/>
      <c r="M111" s="197"/>
      <c r="N111" s="197"/>
      <c r="O111" s="197"/>
    </row>
    <row r="112" spans="1:17" x14ac:dyDescent="0.25">
      <c r="A112" s="187"/>
      <c r="B112" s="189"/>
      <c r="C112" s="190"/>
      <c r="D112" s="191"/>
      <c r="E112" s="192"/>
      <c r="F112" s="192"/>
      <c r="G112" s="193"/>
      <c r="H112" s="1"/>
      <c r="K112" s="192"/>
      <c r="L112" s="192"/>
      <c r="M112" s="192"/>
      <c r="N112" s="192"/>
      <c r="O112" s="192"/>
    </row>
    <row r="113" spans="1:15" x14ac:dyDescent="0.25">
      <c r="A113" s="187"/>
      <c r="B113" s="189"/>
      <c r="C113" s="190"/>
      <c r="D113" s="191"/>
      <c r="E113" s="192"/>
      <c r="F113" s="192"/>
      <c r="G113" s="193"/>
      <c r="H113" s="1"/>
      <c r="K113" s="192"/>
      <c r="L113" s="192"/>
      <c r="M113" s="192"/>
      <c r="N113" s="192"/>
      <c r="O113" s="192"/>
    </row>
    <row r="114" spans="1:15" x14ac:dyDescent="0.25">
      <c r="A114" s="187"/>
      <c r="B114" s="189"/>
      <c r="C114" s="190"/>
      <c r="D114" s="191"/>
      <c r="E114" s="192"/>
      <c r="F114" s="192"/>
      <c r="G114" s="193"/>
      <c r="H114" s="1"/>
      <c r="K114" s="192"/>
      <c r="L114" s="192"/>
      <c r="M114" s="192"/>
      <c r="N114" s="192"/>
      <c r="O114" s="192"/>
    </row>
    <row r="115" spans="1:15" x14ac:dyDescent="0.25">
      <c r="A115" s="187"/>
      <c r="B115" s="189"/>
      <c r="C115" s="190"/>
      <c r="D115" s="191"/>
      <c r="E115" s="192"/>
      <c r="F115" s="192"/>
      <c r="G115" s="193"/>
      <c r="H115" s="1"/>
      <c r="K115" s="192"/>
      <c r="L115" s="192"/>
      <c r="M115" s="192"/>
      <c r="N115" s="192"/>
      <c r="O115" s="192"/>
    </row>
    <row r="116" spans="1:15" x14ac:dyDescent="0.25">
      <c r="A116" s="187"/>
      <c r="B116" s="189"/>
      <c r="C116" s="190"/>
      <c r="D116" s="191"/>
      <c r="E116" s="192"/>
      <c r="F116" s="192"/>
      <c r="G116" s="193"/>
      <c r="H116" s="1"/>
      <c r="K116" s="192"/>
      <c r="L116" s="192"/>
      <c r="M116" s="192"/>
      <c r="N116" s="192"/>
      <c r="O116" s="192"/>
    </row>
    <row r="117" spans="1:15" x14ac:dyDescent="0.25">
      <c r="A117" s="187"/>
      <c r="B117" s="189"/>
      <c r="C117" s="190"/>
      <c r="D117" s="191"/>
      <c r="E117" s="192"/>
      <c r="F117" s="192"/>
      <c r="G117" s="193"/>
      <c r="H117" s="1"/>
      <c r="K117" s="192"/>
      <c r="L117" s="192"/>
      <c r="M117" s="192"/>
      <c r="N117" s="192"/>
      <c r="O117" s="192"/>
    </row>
    <row r="118" spans="1:15" x14ac:dyDescent="0.25">
      <c r="A118" s="187"/>
      <c r="B118" s="189"/>
      <c r="C118" s="190"/>
      <c r="D118" s="191"/>
      <c r="E118" s="192"/>
      <c r="F118" s="192"/>
      <c r="G118" s="193"/>
      <c r="H118" s="1"/>
      <c r="K118" s="192"/>
      <c r="L118" s="192"/>
      <c r="M118" s="192"/>
      <c r="N118" s="192"/>
      <c r="O118" s="192"/>
    </row>
    <row r="119" spans="1:15" x14ac:dyDescent="0.25">
      <c r="A119" s="187"/>
      <c r="B119" s="199"/>
      <c r="C119" s="1"/>
      <c r="D119" s="191"/>
      <c r="E119" s="192"/>
      <c r="F119" s="192"/>
      <c r="G119" s="1"/>
      <c r="H119" s="1"/>
      <c r="K119" s="192"/>
      <c r="L119" s="192"/>
      <c r="M119" s="192"/>
      <c r="N119" s="192"/>
      <c r="O119" s="192"/>
    </row>
    <row r="120" spans="1:15" x14ac:dyDescent="0.25">
      <c r="A120" s="187"/>
      <c r="B120" s="199"/>
      <c r="C120" s="1"/>
      <c r="D120" s="191"/>
      <c r="E120" s="1"/>
      <c r="F120" s="192"/>
      <c r="G120" s="1"/>
      <c r="H120" s="1"/>
      <c r="K120" s="192"/>
      <c r="L120" s="192"/>
      <c r="M120" s="192"/>
      <c r="N120" s="192"/>
      <c r="O120" s="192"/>
    </row>
    <row r="121" spans="1:15" x14ac:dyDescent="0.25">
      <c r="A121" s="187"/>
      <c r="B121" s="199"/>
      <c r="C121" s="1"/>
      <c r="D121" s="191"/>
      <c r="E121" s="1"/>
      <c r="F121" s="192"/>
      <c r="G121" s="1"/>
      <c r="H121" s="1"/>
      <c r="K121" s="192"/>
      <c r="L121" s="1"/>
      <c r="M121" s="1"/>
      <c r="N121" s="192"/>
      <c r="O121" s="192"/>
    </row>
    <row r="122" spans="1:15" x14ac:dyDescent="0.25">
      <c r="A122" s="187"/>
      <c r="B122" s="199"/>
      <c r="C122" s="1"/>
      <c r="D122" s="191"/>
      <c r="E122" s="1"/>
      <c r="F122" s="192"/>
      <c r="G122" s="1"/>
      <c r="H122" s="1"/>
      <c r="K122" s="192"/>
      <c r="L122" s="1"/>
      <c r="M122" s="1"/>
      <c r="N122" s="192"/>
      <c r="O122" s="192"/>
    </row>
    <row r="123" spans="1:15" x14ac:dyDescent="0.25">
      <c r="A123" s="188"/>
      <c r="B123" s="199"/>
      <c r="C123" s="1"/>
      <c r="D123" s="191"/>
      <c r="E123" s="1"/>
      <c r="F123" s="192"/>
      <c r="G123" s="1"/>
      <c r="H123" s="1"/>
      <c r="K123" s="192"/>
      <c r="L123" s="1"/>
      <c r="M123" s="1"/>
      <c r="N123" s="192"/>
      <c r="O123" s="192"/>
    </row>
    <row r="124" spans="1:15" x14ac:dyDescent="0.25">
      <c r="A124" s="188"/>
      <c r="B124" s="199"/>
      <c r="C124" s="1"/>
      <c r="D124" s="191"/>
      <c r="E124" s="1"/>
      <c r="F124" s="192"/>
      <c r="G124" s="1"/>
      <c r="H124" s="1"/>
      <c r="K124" s="192"/>
      <c r="L124" s="1"/>
      <c r="M124" s="1"/>
      <c r="N124" s="192"/>
      <c r="O124" s="192"/>
    </row>
    <row r="126" spans="1:15" x14ac:dyDescent="0.25">
      <c r="A126" s="188"/>
      <c r="B126" s="159"/>
      <c r="C126" s="1"/>
      <c r="D126" s="1"/>
      <c r="E126" s="1"/>
      <c r="F126" s="1"/>
      <c r="G126" s="1"/>
      <c r="H126" s="1"/>
      <c r="K126" s="1"/>
      <c r="L126" s="1"/>
      <c r="M126" s="1"/>
      <c r="N126" s="1"/>
      <c r="O126" s="1"/>
    </row>
    <row r="127" spans="1:15" x14ac:dyDescent="0.25">
      <c r="B127" s="194"/>
      <c r="C127" s="194"/>
      <c r="D127" s="194"/>
      <c r="E127" s="194"/>
      <c r="F127" s="194"/>
      <c r="G127" s="194"/>
      <c r="H127" s="195"/>
      <c r="K127" s="1"/>
      <c r="L127" s="1"/>
      <c r="M127" s="1"/>
      <c r="N127" s="1"/>
      <c r="O127" s="1"/>
    </row>
    <row r="128" spans="1:15" x14ac:dyDescent="0.25">
      <c r="A128" s="196"/>
      <c r="B128" s="197"/>
      <c r="C128" s="197"/>
      <c r="D128" s="198"/>
      <c r="E128" s="198"/>
      <c r="F128" s="197"/>
      <c r="G128" s="197"/>
      <c r="H128" s="197"/>
      <c r="K128" s="197"/>
      <c r="L128" s="197"/>
      <c r="M128" s="197"/>
      <c r="N128" s="197"/>
      <c r="O128" s="197"/>
    </row>
    <row r="129" spans="1:15" x14ac:dyDescent="0.25">
      <c r="A129" s="187"/>
      <c r="B129" s="189"/>
      <c r="C129" s="190"/>
      <c r="D129" s="191"/>
      <c r="E129" s="192"/>
      <c r="F129" s="192"/>
      <c r="G129" s="193"/>
      <c r="H129" s="1"/>
      <c r="K129" s="192"/>
      <c r="L129" s="192"/>
      <c r="M129" s="192"/>
      <c r="N129" s="192"/>
      <c r="O129" s="192"/>
    </row>
    <row r="130" spans="1:15" x14ac:dyDescent="0.25">
      <c r="A130" s="187"/>
      <c r="B130" s="189"/>
      <c r="C130" s="190"/>
      <c r="D130" s="191"/>
      <c r="E130" s="192"/>
      <c r="F130" s="192"/>
      <c r="G130" s="193"/>
      <c r="H130" s="1"/>
      <c r="K130" s="192"/>
      <c r="L130" s="192"/>
      <c r="M130" s="192"/>
      <c r="N130" s="192"/>
      <c r="O130" s="192"/>
    </row>
    <row r="131" spans="1:15" x14ac:dyDescent="0.25">
      <c r="A131" s="187"/>
      <c r="B131" s="189"/>
      <c r="C131" s="190"/>
      <c r="D131" s="191"/>
      <c r="E131" s="192"/>
      <c r="F131" s="192"/>
      <c r="G131" s="193"/>
      <c r="H131" s="1"/>
      <c r="K131" s="192"/>
      <c r="L131" s="192"/>
      <c r="M131" s="192"/>
      <c r="N131" s="192"/>
      <c r="O131" s="192"/>
    </row>
    <row r="132" spans="1:15" x14ac:dyDescent="0.25">
      <c r="A132" s="187"/>
      <c r="B132" s="189"/>
      <c r="C132" s="190"/>
      <c r="D132" s="191"/>
      <c r="E132" s="192"/>
      <c r="F132" s="192"/>
      <c r="G132" s="193"/>
      <c r="H132" s="1"/>
      <c r="K132" s="192"/>
      <c r="L132" s="192"/>
      <c r="M132" s="192"/>
      <c r="N132" s="192"/>
      <c r="O132" s="192"/>
    </row>
    <row r="133" spans="1:15" x14ac:dyDescent="0.25">
      <c r="A133" s="187"/>
      <c r="B133" s="189"/>
      <c r="C133" s="190"/>
      <c r="D133" s="191"/>
      <c r="E133" s="192"/>
      <c r="F133" s="192"/>
      <c r="G133" s="193"/>
      <c r="H133" s="1"/>
      <c r="K133" s="192"/>
      <c r="L133" s="192"/>
      <c r="M133" s="192"/>
      <c r="N133" s="192"/>
      <c r="O133" s="192"/>
    </row>
    <row r="134" spans="1:15" x14ac:dyDescent="0.25">
      <c r="A134" s="187"/>
      <c r="B134" s="189"/>
      <c r="C134" s="190"/>
      <c r="D134" s="191"/>
      <c r="E134" s="192"/>
      <c r="F134" s="192"/>
      <c r="G134" s="193"/>
      <c r="H134" s="1"/>
      <c r="K134" s="192"/>
      <c r="L134" s="192"/>
      <c r="M134" s="192"/>
      <c r="N134" s="192"/>
      <c r="O134" s="192"/>
    </row>
    <row r="135" spans="1:15" x14ac:dyDescent="0.25">
      <c r="A135" s="187"/>
      <c r="B135" s="199"/>
      <c r="C135" s="1"/>
      <c r="D135" s="191"/>
      <c r="E135" s="192"/>
      <c r="F135" s="192"/>
      <c r="G135" s="1"/>
      <c r="H135" s="1"/>
      <c r="K135" s="192"/>
      <c r="L135" s="192"/>
      <c r="M135" s="192"/>
      <c r="N135" s="192"/>
      <c r="O135" s="192"/>
    </row>
    <row r="136" spans="1:15" x14ac:dyDescent="0.25">
      <c r="A136" s="187"/>
      <c r="B136" s="199"/>
      <c r="C136" s="1"/>
      <c r="D136" s="191"/>
      <c r="E136" s="192"/>
      <c r="F136" s="192"/>
      <c r="G136" s="1"/>
      <c r="H136" s="1"/>
      <c r="K136" s="192"/>
      <c r="L136" s="192"/>
      <c r="M136" s="192"/>
      <c r="N136" s="192"/>
      <c r="O136" s="192"/>
    </row>
    <row r="137" spans="1:15" x14ac:dyDescent="0.25">
      <c r="A137" s="187"/>
      <c r="B137" s="199"/>
      <c r="C137" s="1"/>
      <c r="D137" s="191"/>
      <c r="E137" s="1"/>
      <c r="F137" s="192"/>
      <c r="G137" s="1"/>
      <c r="H137" s="1"/>
      <c r="K137" s="192"/>
      <c r="L137" s="1"/>
      <c r="M137" s="1"/>
      <c r="N137" s="192"/>
      <c r="O137" s="192"/>
    </row>
    <row r="138" spans="1:15" x14ac:dyDescent="0.25">
      <c r="A138" s="187"/>
      <c r="B138" s="199"/>
      <c r="C138" s="1"/>
      <c r="D138" s="191"/>
      <c r="E138" s="1"/>
      <c r="F138" s="192"/>
      <c r="G138" s="1"/>
      <c r="H138" s="1"/>
      <c r="K138" s="192"/>
      <c r="L138" s="1"/>
      <c r="M138" s="1"/>
      <c r="N138" s="192"/>
      <c r="O138" s="192"/>
    </row>
    <row r="139" spans="1:15" x14ac:dyDescent="0.25">
      <c r="A139" s="187"/>
      <c r="B139" s="199"/>
      <c r="C139" s="1"/>
      <c r="D139" s="191"/>
      <c r="E139" s="1"/>
      <c r="F139" s="192"/>
      <c r="G139" s="1"/>
      <c r="H139" s="1"/>
      <c r="K139" s="192"/>
      <c r="L139" s="1"/>
      <c r="M139" s="1"/>
      <c r="N139" s="192"/>
      <c r="O139" s="192"/>
    </row>
    <row r="140" spans="1:15" x14ac:dyDescent="0.25">
      <c r="A140" s="187"/>
      <c r="B140" s="199"/>
      <c r="C140" s="1"/>
      <c r="D140" s="191"/>
      <c r="E140" s="1"/>
      <c r="F140" s="192"/>
      <c r="G140" s="1"/>
      <c r="H140" s="1"/>
      <c r="K140" s="192"/>
      <c r="L140" s="1"/>
      <c r="M140" s="1"/>
      <c r="N140" s="192"/>
      <c r="O140" s="192"/>
    </row>
    <row r="141" spans="1:15" x14ac:dyDescent="0.25">
      <c r="A141" s="187"/>
      <c r="B141" s="199"/>
      <c r="C141" s="1"/>
      <c r="D141" s="191"/>
      <c r="E141" s="1"/>
      <c r="F141" s="192"/>
      <c r="G141" s="1"/>
      <c r="H141" s="1"/>
      <c r="K141" s="192"/>
      <c r="L141" s="1"/>
      <c r="M141" s="1"/>
      <c r="N141" s="192"/>
      <c r="O141" s="192"/>
    </row>
    <row r="143" spans="1:15" x14ac:dyDescent="0.25">
      <c r="A143" s="188"/>
      <c r="B143" s="159"/>
      <c r="C143" s="1"/>
      <c r="D143" s="1"/>
      <c r="E143" s="1"/>
      <c r="F143" s="1"/>
      <c r="G143" s="1"/>
      <c r="H143" s="1"/>
      <c r="K143" s="1"/>
      <c r="L143" s="1"/>
      <c r="M143" s="1"/>
      <c r="N143" s="1"/>
      <c r="O143" s="1"/>
    </row>
    <row r="144" spans="1:15" x14ac:dyDescent="0.25">
      <c r="B144" s="194"/>
      <c r="C144" s="194"/>
      <c r="D144" s="194"/>
      <c r="E144" s="194"/>
      <c r="F144" s="194"/>
      <c r="G144" s="194"/>
      <c r="H144" s="195"/>
      <c r="K144" s="1"/>
      <c r="L144" s="1"/>
      <c r="M144" s="1"/>
      <c r="N144" s="1"/>
      <c r="O144" s="1"/>
    </row>
    <row r="145" spans="1:15" x14ac:dyDescent="0.25">
      <c r="A145" s="196"/>
      <c r="B145" s="197"/>
      <c r="C145" s="197"/>
      <c r="D145" s="198"/>
      <c r="E145" s="198"/>
      <c r="F145" s="197"/>
      <c r="G145" s="197"/>
      <c r="H145" s="197"/>
      <c r="K145" s="197"/>
      <c r="L145" s="197"/>
      <c r="M145" s="197"/>
      <c r="N145" s="197"/>
      <c r="O145" s="197"/>
    </row>
    <row r="146" spans="1:15" x14ac:dyDescent="0.25">
      <c r="A146" s="187"/>
      <c r="B146" s="189"/>
      <c r="C146" s="190"/>
      <c r="D146" s="191"/>
      <c r="E146" s="192"/>
      <c r="F146" s="192"/>
      <c r="G146" s="193"/>
      <c r="H146" s="1"/>
      <c r="K146" s="192"/>
      <c r="L146" s="192"/>
      <c r="M146" s="192"/>
      <c r="N146" s="192"/>
      <c r="O146" s="192"/>
    </row>
    <row r="147" spans="1:15" x14ac:dyDescent="0.25">
      <c r="A147" s="187"/>
      <c r="B147" s="189"/>
      <c r="C147" s="190"/>
      <c r="D147" s="191"/>
      <c r="E147" s="192"/>
      <c r="F147" s="192"/>
      <c r="G147" s="193"/>
      <c r="H147" s="1"/>
      <c r="K147" s="192"/>
      <c r="L147" s="192"/>
      <c r="M147" s="192"/>
      <c r="N147" s="192"/>
      <c r="O147" s="192"/>
    </row>
    <row r="148" spans="1:15" x14ac:dyDescent="0.25">
      <c r="A148" s="187"/>
      <c r="B148" s="189"/>
      <c r="C148" s="190"/>
      <c r="D148" s="191"/>
      <c r="E148" s="192"/>
      <c r="F148" s="192"/>
      <c r="G148" s="193"/>
      <c r="H148" s="1"/>
      <c r="K148" s="192"/>
      <c r="L148" s="192"/>
      <c r="M148" s="192"/>
      <c r="N148" s="192"/>
      <c r="O148" s="192"/>
    </row>
    <row r="149" spans="1:15" x14ac:dyDescent="0.25">
      <c r="A149" s="187"/>
      <c r="B149" s="189"/>
      <c r="C149" s="190"/>
      <c r="D149" s="191"/>
      <c r="E149" s="192"/>
      <c r="F149" s="192"/>
      <c r="G149" s="193"/>
      <c r="H149" s="1"/>
      <c r="K149" s="192"/>
      <c r="L149" s="192"/>
      <c r="M149" s="192"/>
      <c r="N149" s="192"/>
      <c r="O149" s="192"/>
    </row>
    <row r="150" spans="1:15" x14ac:dyDescent="0.25">
      <c r="A150" s="187"/>
      <c r="B150" s="189"/>
      <c r="C150" s="190"/>
      <c r="D150" s="191"/>
      <c r="E150" s="192"/>
      <c r="F150" s="192"/>
      <c r="G150" s="193"/>
      <c r="H150" s="1"/>
      <c r="K150" s="192"/>
      <c r="L150" s="192"/>
      <c r="M150" s="192"/>
      <c r="N150" s="192"/>
      <c r="O150" s="192"/>
    </row>
    <row r="151" spans="1:15" x14ac:dyDescent="0.25">
      <c r="A151" s="187"/>
      <c r="B151" s="189"/>
      <c r="C151" s="190"/>
      <c r="D151" s="191"/>
      <c r="E151" s="192"/>
      <c r="F151" s="192"/>
      <c r="G151" s="193"/>
      <c r="H151" s="1"/>
      <c r="K151" s="192"/>
      <c r="L151" s="192"/>
      <c r="M151" s="192"/>
      <c r="N151" s="192"/>
      <c r="O151" s="192"/>
    </row>
    <row r="152" spans="1:15" x14ac:dyDescent="0.25">
      <c r="A152" s="187"/>
      <c r="B152" s="199"/>
      <c r="C152" s="1"/>
      <c r="D152" s="191"/>
      <c r="E152" s="192"/>
      <c r="F152" s="192"/>
      <c r="G152" s="1"/>
      <c r="H152" s="1"/>
      <c r="K152" s="192"/>
      <c r="L152" s="192"/>
      <c r="M152" s="192"/>
      <c r="N152" s="192"/>
      <c r="O152" s="192"/>
    </row>
    <row r="153" spans="1:15" x14ac:dyDescent="0.25">
      <c r="A153" s="187"/>
      <c r="B153" s="199"/>
      <c r="C153" s="1"/>
      <c r="D153" s="191"/>
      <c r="E153" s="1"/>
      <c r="F153" s="192"/>
      <c r="G153" s="1"/>
      <c r="H153" s="1"/>
      <c r="K153" s="192"/>
      <c r="L153" s="1"/>
      <c r="M153" s="1"/>
      <c r="N153" s="192"/>
      <c r="O153" s="192"/>
    </row>
    <row r="154" spans="1:15" x14ac:dyDescent="0.25">
      <c r="A154" s="187"/>
      <c r="B154" s="199"/>
      <c r="C154" s="1"/>
      <c r="D154" s="191"/>
      <c r="E154" s="1"/>
      <c r="F154" s="192"/>
      <c r="G154" s="1"/>
      <c r="H154" s="1"/>
      <c r="K154" s="192"/>
      <c r="L154" s="1"/>
      <c r="M154" s="1"/>
      <c r="N154" s="192"/>
      <c r="O154" s="192"/>
    </row>
    <row r="155" spans="1:15" x14ac:dyDescent="0.25">
      <c r="A155" s="187"/>
      <c r="B155" s="199"/>
      <c r="C155" s="1"/>
      <c r="D155" s="191"/>
      <c r="E155" s="1"/>
      <c r="F155" s="192"/>
      <c r="G155" s="1"/>
      <c r="H155" s="1"/>
      <c r="K155" s="192"/>
      <c r="L155" s="1"/>
      <c r="M155" s="1"/>
      <c r="N155" s="192"/>
      <c r="O155" s="192"/>
    </row>
    <row r="156" spans="1:15" x14ac:dyDescent="0.25">
      <c r="A156" s="187"/>
      <c r="B156" s="199"/>
      <c r="C156" s="1"/>
      <c r="D156" s="191"/>
      <c r="E156" s="1"/>
      <c r="F156" s="192"/>
      <c r="G156" s="1"/>
      <c r="H156" s="1"/>
      <c r="K156" s="192"/>
      <c r="L156" s="1"/>
      <c r="M156" s="1"/>
      <c r="N156" s="192"/>
      <c r="O156" s="192"/>
    </row>
    <row r="157" spans="1:15" x14ac:dyDescent="0.25">
      <c r="A157" s="187"/>
      <c r="B157" s="199"/>
      <c r="C157" s="1"/>
      <c r="D157" s="191"/>
      <c r="E157" s="1"/>
      <c r="F157" s="192"/>
      <c r="G157" s="1"/>
      <c r="H157" s="1"/>
      <c r="K157" s="192"/>
      <c r="L157" s="1"/>
      <c r="M157" s="1"/>
      <c r="N157" s="192"/>
      <c r="O157" s="192"/>
    </row>
    <row r="158" spans="1:15" x14ac:dyDescent="0.25">
      <c r="A158" s="187"/>
      <c r="B158" s="199"/>
      <c r="C158" s="1"/>
      <c r="D158" s="191"/>
      <c r="E158" s="1"/>
      <c r="F158" s="192"/>
      <c r="G158" s="1"/>
      <c r="H158" s="1"/>
      <c r="K158" s="192"/>
      <c r="L158" s="1"/>
      <c r="M158" s="1"/>
      <c r="N158" s="192"/>
      <c r="O158" s="192"/>
    </row>
    <row r="159" spans="1:15" x14ac:dyDescent="0.25">
      <c r="A159" s="187"/>
      <c r="B159" s="199"/>
      <c r="C159" s="1"/>
      <c r="D159" s="191"/>
      <c r="E159" s="1"/>
      <c r="F159" s="192"/>
      <c r="G159" s="1"/>
      <c r="H159" s="1"/>
      <c r="K159" s="192"/>
      <c r="L159" s="1"/>
      <c r="M159" s="1"/>
      <c r="N159" s="192"/>
      <c r="O159" s="192"/>
    </row>
    <row r="160" spans="1:15" x14ac:dyDescent="0.25">
      <c r="A160" s="188"/>
      <c r="B160" s="199"/>
      <c r="C160" s="1"/>
      <c r="D160" s="191"/>
      <c r="E160" s="1"/>
      <c r="F160" s="192"/>
      <c r="G160" s="1"/>
      <c r="H160" s="1"/>
      <c r="K160" s="192"/>
      <c r="L160" s="1"/>
      <c r="M160" s="1"/>
      <c r="N160" s="192"/>
      <c r="O160" s="192"/>
    </row>
    <row r="161" spans="1:15" x14ac:dyDescent="0.25">
      <c r="A161" s="188"/>
      <c r="B161" s="199"/>
      <c r="C161" s="1"/>
      <c r="D161" s="191"/>
      <c r="E161" s="1"/>
      <c r="F161" s="192"/>
      <c r="G161" s="1"/>
      <c r="H161" s="1"/>
      <c r="K161" s="192"/>
      <c r="L161" s="1"/>
      <c r="M161" s="1"/>
      <c r="N161" s="192"/>
      <c r="O161" s="192"/>
    </row>
    <row r="163" spans="1:15" x14ac:dyDescent="0.25">
      <c r="A163" s="188"/>
      <c r="B163" s="159"/>
      <c r="C163" s="1"/>
      <c r="D163" s="1"/>
      <c r="E163" s="1"/>
      <c r="F163" s="1"/>
      <c r="G163" s="1"/>
      <c r="H163" s="1"/>
      <c r="K163" s="1"/>
      <c r="L163" s="1"/>
      <c r="M163" s="1"/>
      <c r="N163" s="1"/>
      <c r="O163" s="1"/>
    </row>
    <row r="164" spans="1:15" x14ac:dyDescent="0.25">
      <c r="B164" s="194"/>
      <c r="C164" s="194"/>
      <c r="D164" s="194"/>
      <c r="E164" s="194"/>
      <c r="F164" s="194"/>
      <c r="G164" s="194"/>
      <c r="H164" s="195"/>
      <c r="K164" s="1"/>
      <c r="L164" s="1"/>
      <c r="M164" s="1"/>
      <c r="N164" s="1"/>
      <c r="O164" s="1"/>
    </row>
    <row r="165" spans="1:15" x14ac:dyDescent="0.25">
      <c r="A165" s="196"/>
      <c r="B165" s="197"/>
      <c r="C165" s="197"/>
      <c r="D165" s="198"/>
      <c r="E165" s="198"/>
      <c r="F165" s="197"/>
      <c r="G165" s="197"/>
      <c r="H165" s="197"/>
      <c r="K165" s="197"/>
      <c r="L165" s="197"/>
      <c r="M165" s="197"/>
      <c r="N165" s="197"/>
      <c r="O165" s="197"/>
    </row>
    <row r="166" spans="1:15" x14ac:dyDescent="0.25">
      <c r="A166" s="187"/>
      <c r="B166" s="189"/>
      <c r="C166" s="190"/>
      <c r="D166" s="191"/>
      <c r="E166" s="192"/>
      <c r="F166" s="192"/>
      <c r="G166" s="193"/>
      <c r="H166" s="1"/>
      <c r="K166" s="192"/>
      <c r="L166" s="192"/>
      <c r="M166" s="192"/>
      <c r="N166" s="192"/>
      <c r="O166" s="192"/>
    </row>
    <row r="167" spans="1:15" x14ac:dyDescent="0.25">
      <c r="A167" s="187"/>
      <c r="B167" s="189"/>
      <c r="C167" s="190"/>
      <c r="D167" s="191"/>
      <c r="E167" s="192"/>
      <c r="F167" s="192"/>
      <c r="G167" s="193"/>
      <c r="H167" s="1"/>
      <c r="K167" s="192"/>
      <c r="L167" s="192"/>
      <c r="M167" s="192"/>
      <c r="N167" s="192"/>
      <c r="O167" s="192"/>
    </row>
    <row r="168" spans="1:15" x14ac:dyDescent="0.25">
      <c r="A168" s="187"/>
      <c r="B168" s="189"/>
      <c r="C168" s="190"/>
      <c r="D168" s="191"/>
      <c r="E168" s="192"/>
      <c r="F168" s="192"/>
      <c r="G168" s="193"/>
      <c r="H168" s="1"/>
      <c r="K168" s="192"/>
      <c r="L168" s="192"/>
      <c r="M168" s="192"/>
      <c r="N168" s="192"/>
      <c r="O168" s="192"/>
    </row>
    <row r="169" spans="1:15" x14ac:dyDescent="0.25">
      <c r="A169" s="187"/>
      <c r="B169" s="189"/>
      <c r="C169" s="190"/>
      <c r="D169" s="191"/>
      <c r="E169" s="192"/>
      <c r="F169" s="192"/>
      <c r="G169" s="193"/>
      <c r="H169" s="1"/>
      <c r="K169" s="192"/>
      <c r="L169" s="192"/>
      <c r="M169" s="192"/>
      <c r="N169" s="192"/>
      <c r="O169" s="192"/>
    </row>
    <row r="170" spans="1:15" x14ac:dyDescent="0.25">
      <c r="A170" s="187"/>
      <c r="B170" s="189"/>
      <c r="C170" s="190"/>
      <c r="D170" s="191"/>
      <c r="E170" s="192"/>
      <c r="F170" s="192"/>
      <c r="G170" s="193"/>
      <c r="H170" s="1"/>
      <c r="K170" s="192"/>
      <c r="L170" s="192"/>
      <c r="M170" s="192"/>
      <c r="N170" s="192"/>
      <c r="O170" s="192"/>
    </row>
    <row r="171" spans="1:15" x14ac:dyDescent="0.25">
      <c r="A171" s="187"/>
      <c r="B171" s="189"/>
      <c r="C171" s="190"/>
      <c r="D171" s="191"/>
      <c r="E171" s="192"/>
      <c r="F171" s="192"/>
      <c r="G171" s="193"/>
      <c r="H171" s="1"/>
      <c r="K171" s="192"/>
      <c r="L171" s="192"/>
      <c r="M171" s="192"/>
      <c r="N171" s="192"/>
      <c r="O171" s="192"/>
    </row>
    <row r="172" spans="1:15" x14ac:dyDescent="0.25">
      <c r="A172" s="187"/>
      <c r="B172" s="199"/>
      <c r="C172" s="1"/>
      <c r="D172" s="191"/>
      <c r="E172" s="192"/>
      <c r="F172" s="192"/>
      <c r="G172" s="1"/>
      <c r="H172" s="1"/>
      <c r="K172" s="192"/>
      <c r="L172" s="192"/>
      <c r="M172" s="192"/>
      <c r="N172" s="192"/>
      <c r="O172" s="192"/>
    </row>
    <row r="173" spans="1:15" x14ac:dyDescent="0.25">
      <c r="A173" s="188"/>
      <c r="B173" s="199"/>
      <c r="C173" s="1"/>
      <c r="D173" s="191"/>
      <c r="E173" s="192"/>
      <c r="F173" s="192"/>
      <c r="G173" s="1"/>
      <c r="H173" s="1"/>
      <c r="K173" s="192"/>
      <c r="L173" s="192"/>
      <c r="M173" s="192"/>
      <c r="N173" s="192"/>
      <c r="O173" s="192"/>
    </row>
    <row r="174" spans="1:15" x14ac:dyDescent="0.25">
      <c r="A174" s="188"/>
      <c r="B174" s="199"/>
      <c r="C174" s="1"/>
      <c r="D174" s="191"/>
      <c r="E174" s="192"/>
      <c r="F174" s="192"/>
      <c r="G174" s="1"/>
      <c r="H174" s="1"/>
      <c r="K174" s="192"/>
      <c r="L174" s="192"/>
      <c r="M174" s="192"/>
      <c r="N174" s="192"/>
      <c r="O174" s="192"/>
    </row>
    <row r="175" spans="1:15" x14ac:dyDescent="0.25">
      <c r="A175" s="188"/>
      <c r="B175" s="199"/>
      <c r="C175" s="1"/>
      <c r="D175" s="191"/>
      <c r="E175" s="192"/>
      <c r="F175" s="192"/>
      <c r="G175" s="1"/>
      <c r="H175" s="1"/>
      <c r="K175" s="192"/>
      <c r="L175" s="192"/>
      <c r="M175" s="192"/>
      <c r="N175" s="192"/>
      <c r="O175" s="192"/>
    </row>
    <row r="176" spans="1:15" x14ac:dyDescent="0.25">
      <c r="A176" s="188"/>
      <c r="B176" s="199"/>
      <c r="C176" s="1"/>
      <c r="D176" s="191"/>
      <c r="E176" s="192"/>
      <c r="F176" s="192"/>
      <c r="G176" s="1"/>
      <c r="H176" s="1"/>
      <c r="K176" s="192"/>
      <c r="L176" s="192"/>
      <c r="M176" s="192"/>
      <c r="N176" s="192"/>
      <c r="O176" s="192"/>
    </row>
    <row r="177" spans="1:15" x14ac:dyDescent="0.25">
      <c r="A177" s="188"/>
      <c r="B177" s="199"/>
      <c r="C177" s="1"/>
      <c r="D177" s="191"/>
      <c r="E177" s="192"/>
      <c r="F177" s="192"/>
      <c r="G177" s="1"/>
      <c r="H177" s="1"/>
      <c r="K177" s="192"/>
      <c r="L177" s="192"/>
      <c r="M177" s="192"/>
      <c r="N177" s="192"/>
      <c r="O177" s="192"/>
    </row>
    <row r="179" spans="1:15" x14ac:dyDescent="0.25">
      <c r="A179" s="188"/>
      <c r="B179" s="159"/>
      <c r="C179" s="1"/>
      <c r="D179" s="1"/>
      <c r="E179" s="1"/>
      <c r="F179" s="1"/>
      <c r="G179" s="1"/>
      <c r="H179" s="1"/>
      <c r="K179" s="1"/>
      <c r="L179" s="1"/>
      <c r="M179" s="1"/>
      <c r="N179" s="1"/>
      <c r="O179" s="1"/>
    </row>
    <row r="180" spans="1:15" x14ac:dyDescent="0.25">
      <c r="B180" s="194"/>
      <c r="C180" s="194"/>
      <c r="D180" s="194"/>
      <c r="E180" s="194"/>
      <c r="F180" s="194"/>
      <c r="G180" s="194"/>
      <c r="H180" s="195"/>
      <c r="K180" s="1"/>
      <c r="L180" s="1"/>
      <c r="M180" s="1"/>
      <c r="N180" s="1"/>
      <c r="O180" s="1"/>
    </row>
    <row r="181" spans="1:15" x14ac:dyDescent="0.25">
      <c r="A181" s="196"/>
      <c r="B181" s="197"/>
      <c r="C181" s="197"/>
      <c r="D181" s="198"/>
      <c r="E181" s="198"/>
      <c r="F181" s="197"/>
      <c r="G181" s="197"/>
      <c r="H181" s="197"/>
      <c r="K181" s="197"/>
      <c r="L181" s="197"/>
      <c r="M181" s="197"/>
      <c r="N181" s="197"/>
      <c r="O181" s="197"/>
    </row>
    <row r="182" spans="1:15" x14ac:dyDescent="0.25">
      <c r="A182" s="187"/>
      <c r="B182" s="189"/>
      <c r="C182" s="190"/>
      <c r="D182" s="191"/>
      <c r="E182" s="192"/>
      <c r="F182" s="192"/>
      <c r="G182" s="193"/>
      <c r="H182" s="1"/>
      <c r="K182" s="192"/>
      <c r="L182" s="192"/>
      <c r="M182" s="192"/>
      <c r="N182" s="192"/>
      <c r="O182" s="192"/>
    </row>
    <row r="183" spans="1:15" x14ac:dyDescent="0.25">
      <c r="A183" s="187"/>
      <c r="B183" s="189"/>
      <c r="C183" s="190"/>
      <c r="D183" s="191"/>
      <c r="E183" s="192"/>
      <c r="F183" s="192"/>
      <c r="G183" s="193"/>
      <c r="H183" s="1"/>
      <c r="K183" s="192"/>
      <c r="L183" s="192"/>
      <c r="M183" s="192"/>
      <c r="N183" s="192"/>
      <c r="O183" s="192"/>
    </row>
    <row r="184" spans="1:15" x14ac:dyDescent="0.25">
      <c r="A184" s="187"/>
      <c r="B184" s="189"/>
      <c r="C184" s="190"/>
      <c r="D184" s="191"/>
      <c r="E184" s="192"/>
      <c r="F184" s="192"/>
      <c r="G184" s="193"/>
      <c r="H184" s="1"/>
      <c r="K184" s="192"/>
      <c r="L184" s="192"/>
      <c r="M184" s="192"/>
      <c r="N184" s="192"/>
      <c r="O184" s="192"/>
    </row>
    <row r="185" spans="1:15" x14ac:dyDescent="0.25">
      <c r="A185" s="187"/>
      <c r="B185" s="189"/>
      <c r="C185" s="190"/>
      <c r="D185" s="191"/>
      <c r="E185" s="192"/>
      <c r="F185" s="192"/>
      <c r="G185" s="193"/>
      <c r="H185" s="1"/>
      <c r="K185" s="192"/>
      <c r="L185" s="192"/>
      <c r="M185" s="192"/>
      <c r="N185" s="192"/>
      <c r="O185" s="192"/>
    </row>
    <row r="186" spans="1:15" x14ac:dyDescent="0.25">
      <c r="A186" s="187"/>
      <c r="B186" s="189"/>
      <c r="C186" s="190"/>
      <c r="D186" s="191"/>
      <c r="E186" s="192"/>
      <c r="F186" s="192"/>
      <c r="G186" s="193"/>
      <c r="H186" s="1"/>
      <c r="K186" s="192"/>
      <c r="L186" s="192"/>
      <c r="M186" s="192"/>
      <c r="N186" s="192"/>
      <c r="O186" s="192"/>
    </row>
    <row r="187" spans="1:15" x14ac:dyDescent="0.25">
      <c r="A187" s="187"/>
      <c r="B187" s="189"/>
      <c r="C187" s="190"/>
      <c r="D187" s="191"/>
      <c r="E187" s="192"/>
      <c r="F187" s="192"/>
      <c r="G187" s="193"/>
      <c r="H187" s="1"/>
      <c r="K187" s="192"/>
      <c r="L187" s="192"/>
      <c r="M187" s="192"/>
      <c r="N187" s="192"/>
      <c r="O187" s="192"/>
    </row>
    <row r="188" spans="1:15" x14ac:dyDescent="0.25">
      <c r="A188" s="187"/>
      <c r="B188" s="199"/>
      <c r="C188" s="1"/>
      <c r="D188" s="191"/>
      <c r="E188" s="192"/>
      <c r="F188" s="192"/>
      <c r="G188" s="1"/>
      <c r="H188" s="1"/>
      <c r="K188" s="192"/>
      <c r="L188" s="192"/>
      <c r="M188" s="192"/>
      <c r="N188" s="192"/>
      <c r="O188" s="192"/>
    </row>
    <row r="189" spans="1:15" x14ac:dyDescent="0.25">
      <c r="A189" s="187"/>
      <c r="B189" s="199"/>
      <c r="C189" s="1"/>
      <c r="D189" s="191"/>
      <c r="E189" s="192"/>
      <c r="F189" s="192"/>
      <c r="G189" s="1"/>
      <c r="H189" s="1"/>
      <c r="K189" s="192"/>
      <c r="L189" s="192"/>
      <c r="M189" s="192"/>
      <c r="N189" s="192"/>
      <c r="O189" s="192"/>
    </row>
    <row r="190" spans="1:15" x14ac:dyDescent="0.25">
      <c r="A190" s="187"/>
      <c r="B190" s="199"/>
      <c r="C190" s="1"/>
      <c r="D190" s="191"/>
      <c r="E190" s="192"/>
      <c r="F190" s="192"/>
      <c r="G190" s="1"/>
      <c r="H190" s="1"/>
      <c r="K190" s="192"/>
      <c r="L190" s="192"/>
      <c r="M190" s="192"/>
      <c r="N190" s="192"/>
      <c r="O190" s="192"/>
    </row>
    <row r="191" spans="1:15" x14ac:dyDescent="0.25">
      <c r="A191" s="187"/>
      <c r="B191" s="199"/>
      <c r="C191" s="1"/>
      <c r="D191" s="191"/>
      <c r="E191" s="192"/>
      <c r="F191" s="192"/>
      <c r="G191" s="1"/>
      <c r="H191" s="1"/>
      <c r="K191" s="192"/>
      <c r="L191" s="192"/>
      <c r="M191" s="192"/>
      <c r="N191" s="192"/>
      <c r="O191" s="192"/>
    </row>
    <row r="192" spans="1:15" x14ac:dyDescent="0.25">
      <c r="A192" s="187"/>
      <c r="B192" s="199"/>
      <c r="C192" s="1"/>
      <c r="D192" s="191"/>
      <c r="E192" s="192"/>
      <c r="F192" s="192"/>
      <c r="G192" s="1"/>
      <c r="H192" s="1"/>
      <c r="K192" s="192"/>
      <c r="L192" s="192"/>
      <c r="M192" s="192"/>
      <c r="N192" s="192"/>
      <c r="O192" s="192"/>
    </row>
    <row r="193" spans="1:15" x14ac:dyDescent="0.25">
      <c r="A193" s="187"/>
      <c r="B193" s="199"/>
      <c r="C193" s="1"/>
      <c r="D193" s="191"/>
      <c r="E193" s="192"/>
      <c r="F193" s="192"/>
      <c r="G193" s="1"/>
      <c r="H193" s="1"/>
      <c r="K193" s="192"/>
      <c r="L193" s="192"/>
      <c r="M193" s="192"/>
      <c r="N193" s="192"/>
      <c r="O193" s="192"/>
    </row>
    <row r="194" spans="1:15" x14ac:dyDescent="0.25">
      <c r="A194" s="187"/>
      <c r="B194" s="199"/>
      <c r="C194" s="1"/>
      <c r="D194" s="191"/>
      <c r="E194" s="1"/>
      <c r="F194" s="192"/>
      <c r="G194" s="1"/>
      <c r="H194" s="1"/>
      <c r="K194" s="192"/>
      <c r="L194" s="1"/>
      <c r="M194" s="1"/>
      <c r="N194" s="192"/>
      <c r="O194" s="192"/>
    </row>
    <row r="195" spans="1:15" x14ac:dyDescent="0.25">
      <c r="A195" s="187"/>
      <c r="B195" s="199"/>
      <c r="C195" s="1"/>
      <c r="D195" s="191"/>
      <c r="E195" s="1"/>
      <c r="F195" s="192"/>
      <c r="G195" s="1"/>
      <c r="H195" s="1"/>
      <c r="K195" s="192"/>
      <c r="L195" s="1"/>
      <c r="M195" s="1"/>
      <c r="N195" s="192"/>
      <c r="O195" s="192"/>
    </row>
    <row r="196" spans="1:15" x14ac:dyDescent="0.25">
      <c r="A196" s="188"/>
      <c r="B196" s="199"/>
      <c r="C196" s="1"/>
      <c r="D196" s="191"/>
      <c r="E196" s="1"/>
      <c r="F196" s="192"/>
      <c r="G196" s="1"/>
      <c r="H196" s="1"/>
      <c r="K196" s="192"/>
      <c r="L196" s="1"/>
      <c r="M196" s="1"/>
      <c r="N196" s="192"/>
      <c r="O196" s="192"/>
    </row>
    <row r="198" spans="1:15" x14ac:dyDescent="0.25">
      <c r="A198" s="188"/>
      <c r="B198" s="159"/>
      <c r="C198" s="1"/>
      <c r="D198" s="1"/>
      <c r="E198" s="1"/>
      <c r="F198" s="1"/>
      <c r="G198" s="1"/>
      <c r="H198" s="1"/>
      <c r="K198" s="1"/>
      <c r="L198" s="1"/>
      <c r="M198" s="1"/>
      <c r="N198" s="1"/>
      <c r="O198" s="1"/>
    </row>
    <row r="199" spans="1:15" x14ac:dyDescent="0.25">
      <c r="B199" s="194"/>
      <c r="C199" s="194"/>
      <c r="D199" s="194"/>
      <c r="E199" s="194"/>
      <c r="F199" s="194"/>
      <c r="G199" s="194"/>
      <c r="H199" s="195"/>
      <c r="K199" s="1"/>
      <c r="L199" s="1"/>
      <c r="M199" s="1"/>
      <c r="N199" s="1"/>
      <c r="O199" s="1"/>
    </row>
    <row r="200" spans="1:15" x14ac:dyDescent="0.25">
      <c r="A200" s="196"/>
      <c r="B200" s="197"/>
      <c r="C200" s="197"/>
      <c r="D200" s="198"/>
      <c r="E200" s="198"/>
      <c r="F200" s="197"/>
      <c r="G200" s="197"/>
      <c r="H200" s="197"/>
      <c r="K200" s="197"/>
      <c r="L200" s="197"/>
      <c r="M200" s="197"/>
      <c r="N200" s="197"/>
      <c r="O200" s="197"/>
    </row>
    <row r="201" spans="1:15" x14ac:dyDescent="0.25">
      <c r="A201" s="187"/>
      <c r="B201" s="189"/>
      <c r="C201" s="190"/>
      <c r="D201" s="191"/>
      <c r="E201" s="192"/>
      <c r="F201" s="192"/>
      <c r="G201" s="193"/>
      <c r="H201" s="1"/>
      <c r="K201" s="192"/>
      <c r="L201" s="192"/>
      <c r="M201" s="192"/>
      <c r="N201" s="192"/>
      <c r="O201" s="192"/>
    </row>
    <row r="202" spans="1:15" x14ac:dyDescent="0.25">
      <c r="A202" s="187"/>
      <c r="B202" s="189"/>
      <c r="C202" s="190"/>
      <c r="D202" s="191"/>
      <c r="E202" s="192"/>
      <c r="F202" s="192"/>
      <c r="G202" s="193"/>
      <c r="H202" s="1"/>
      <c r="K202" s="192"/>
      <c r="L202" s="192"/>
      <c r="M202" s="192"/>
      <c r="N202" s="192"/>
      <c r="O202" s="192"/>
    </row>
    <row r="203" spans="1:15" x14ac:dyDescent="0.25">
      <c r="A203" s="187"/>
      <c r="B203" s="189"/>
      <c r="C203" s="190"/>
      <c r="D203" s="191"/>
      <c r="E203" s="192"/>
      <c r="F203" s="192"/>
      <c r="G203" s="193"/>
      <c r="H203" s="1"/>
      <c r="K203" s="192"/>
      <c r="L203" s="192"/>
      <c r="M203" s="192"/>
      <c r="N203" s="192"/>
      <c r="O203" s="192"/>
    </row>
    <row r="204" spans="1:15" x14ac:dyDescent="0.25">
      <c r="A204" s="187"/>
      <c r="B204" s="189"/>
      <c r="C204" s="190"/>
      <c r="D204" s="191"/>
      <c r="E204" s="192"/>
      <c r="F204" s="192"/>
      <c r="G204" s="193"/>
      <c r="H204" s="1"/>
      <c r="K204" s="192"/>
      <c r="L204" s="192"/>
      <c r="M204" s="192"/>
      <c r="N204" s="192"/>
      <c r="O204" s="192"/>
    </row>
    <row r="205" spans="1:15" x14ac:dyDescent="0.25">
      <c r="A205" s="187"/>
      <c r="B205" s="189"/>
      <c r="C205" s="190"/>
      <c r="D205" s="191"/>
      <c r="E205" s="192"/>
      <c r="F205" s="192"/>
      <c r="G205" s="193"/>
      <c r="H205" s="1"/>
      <c r="K205" s="192"/>
      <c r="L205" s="192"/>
      <c r="M205" s="192"/>
      <c r="N205" s="192"/>
      <c r="O205" s="192"/>
    </row>
    <row r="206" spans="1:15" x14ac:dyDescent="0.25">
      <c r="A206" s="187"/>
      <c r="B206" s="189"/>
      <c r="C206" s="190"/>
      <c r="D206" s="191"/>
      <c r="E206" s="192"/>
      <c r="F206" s="192"/>
      <c r="G206" s="193"/>
      <c r="H206" s="1"/>
      <c r="K206" s="192"/>
      <c r="L206" s="192"/>
      <c r="M206" s="192"/>
      <c r="N206" s="192"/>
      <c r="O206" s="192"/>
    </row>
    <row r="207" spans="1:15" x14ac:dyDescent="0.25">
      <c r="A207" s="187"/>
      <c r="B207" s="199"/>
      <c r="C207" s="1"/>
      <c r="D207" s="191"/>
      <c r="E207" s="192"/>
      <c r="F207" s="192"/>
      <c r="G207" s="1"/>
      <c r="H207" s="1"/>
      <c r="K207" s="192"/>
      <c r="L207" s="192"/>
      <c r="M207" s="192"/>
      <c r="N207" s="192"/>
      <c r="O207" s="192"/>
    </row>
    <row r="208" spans="1:15" x14ac:dyDescent="0.25">
      <c r="A208" s="187"/>
      <c r="B208" s="199"/>
      <c r="C208" s="1"/>
      <c r="D208" s="191"/>
      <c r="E208" s="192"/>
      <c r="F208" s="192"/>
      <c r="G208" s="1"/>
      <c r="H208" s="1"/>
      <c r="K208" s="192"/>
      <c r="L208" s="192"/>
      <c r="M208" s="192"/>
      <c r="N208" s="192"/>
      <c r="O208" s="192"/>
    </row>
    <row r="209" spans="1:15" x14ac:dyDescent="0.25">
      <c r="A209" s="187"/>
      <c r="B209" s="199"/>
      <c r="C209" s="1"/>
      <c r="D209" s="191"/>
      <c r="E209" s="192"/>
      <c r="F209" s="192"/>
      <c r="G209" s="1"/>
      <c r="H209" s="1"/>
      <c r="K209" s="192"/>
      <c r="L209" s="192"/>
      <c r="M209" s="192"/>
      <c r="N209" s="192"/>
      <c r="O209" s="192"/>
    </row>
    <row r="210" spans="1:15" x14ac:dyDescent="0.25">
      <c r="A210" s="187"/>
      <c r="B210" s="199"/>
      <c r="C210" s="1"/>
      <c r="D210" s="191"/>
      <c r="E210" s="192"/>
      <c r="F210" s="192"/>
      <c r="G210" s="1"/>
      <c r="H210" s="1"/>
      <c r="K210" s="192"/>
      <c r="L210" s="192"/>
      <c r="M210" s="192"/>
      <c r="N210" s="192"/>
      <c r="O210" s="192"/>
    </row>
    <row r="211" spans="1:15" x14ac:dyDescent="0.25">
      <c r="A211" s="187"/>
      <c r="B211" s="199"/>
      <c r="C211" s="1"/>
      <c r="D211" s="191"/>
      <c r="E211" s="192"/>
      <c r="F211" s="192"/>
      <c r="G211" s="1"/>
      <c r="H211" s="1"/>
      <c r="K211" s="192"/>
      <c r="L211" s="192"/>
      <c r="M211" s="192"/>
      <c r="N211" s="192"/>
      <c r="O211" s="192"/>
    </row>
    <row r="212" spans="1:15" x14ac:dyDescent="0.25">
      <c r="A212" s="188"/>
      <c r="B212" s="199"/>
      <c r="C212" s="1"/>
      <c r="D212" s="191"/>
      <c r="E212" s="192"/>
      <c r="F212" s="192"/>
      <c r="G212" s="1"/>
      <c r="H212" s="1"/>
      <c r="K212" s="192"/>
      <c r="L212" s="192"/>
      <c r="M212" s="192"/>
      <c r="N212" s="192"/>
      <c r="O212" s="192"/>
    </row>
    <row r="213" spans="1:15" x14ac:dyDescent="0.25">
      <c r="A213" s="188"/>
      <c r="B213" s="199"/>
      <c r="C213" s="1"/>
      <c r="D213" s="191"/>
      <c r="E213" s="1"/>
      <c r="F213" s="192"/>
      <c r="G213" s="1"/>
      <c r="H213" s="1"/>
      <c r="K213" s="192"/>
      <c r="L213" s="1"/>
      <c r="M213" s="1"/>
      <c r="N213" s="192"/>
      <c r="O213" s="192"/>
    </row>
    <row r="215" spans="1:15" x14ac:dyDescent="0.25">
      <c r="A215" s="188"/>
      <c r="B215" s="159"/>
      <c r="C215" s="1"/>
      <c r="D215" s="1"/>
      <c r="E215" s="1"/>
      <c r="F215" s="1"/>
      <c r="G215" s="1"/>
      <c r="H215" s="1"/>
      <c r="K215" s="1"/>
      <c r="L215" s="1"/>
      <c r="M215" s="1"/>
      <c r="N215" s="1"/>
      <c r="O215" s="1"/>
    </row>
    <row r="216" spans="1:15" x14ac:dyDescent="0.25">
      <c r="B216" s="194"/>
      <c r="C216" s="194"/>
      <c r="D216" s="194"/>
      <c r="E216" s="194"/>
      <c r="F216" s="194"/>
      <c r="G216" s="194"/>
      <c r="H216" s="195"/>
      <c r="K216" s="1"/>
      <c r="L216" s="1"/>
      <c r="M216" s="1"/>
      <c r="N216" s="1"/>
      <c r="O216" s="1"/>
    </row>
    <row r="217" spans="1:15" x14ac:dyDescent="0.25">
      <c r="A217" s="196"/>
      <c r="B217" s="197"/>
      <c r="C217" s="197"/>
      <c r="D217" s="198"/>
      <c r="E217" s="198"/>
      <c r="F217" s="197"/>
      <c r="G217" s="197"/>
      <c r="H217" s="197"/>
      <c r="K217" s="197"/>
      <c r="L217" s="197"/>
      <c r="M217" s="197"/>
      <c r="N217" s="197"/>
      <c r="O217" s="197"/>
    </row>
    <row r="218" spans="1:15" x14ac:dyDescent="0.25">
      <c r="A218" s="187"/>
      <c r="B218" s="189"/>
      <c r="C218" s="190"/>
      <c r="D218" s="191"/>
      <c r="E218" s="192"/>
      <c r="F218" s="192"/>
      <c r="G218" s="193"/>
      <c r="H218" s="1"/>
      <c r="K218" s="192"/>
      <c r="L218" s="192"/>
      <c r="M218" s="192"/>
      <c r="N218" s="192"/>
      <c r="O218" s="192"/>
    </row>
    <row r="219" spans="1:15" x14ac:dyDescent="0.25">
      <c r="A219" s="187"/>
      <c r="B219" s="189"/>
      <c r="C219" s="190"/>
      <c r="D219" s="191"/>
      <c r="E219" s="192"/>
      <c r="F219" s="192"/>
      <c r="G219" s="193"/>
      <c r="H219" s="1"/>
      <c r="K219" s="192"/>
      <c r="L219" s="192"/>
      <c r="M219" s="192"/>
      <c r="N219" s="192"/>
      <c r="O219" s="192"/>
    </row>
    <row r="220" spans="1:15" x14ac:dyDescent="0.25">
      <c r="A220" s="187"/>
      <c r="B220" s="189"/>
      <c r="C220" s="190"/>
      <c r="D220" s="191"/>
      <c r="E220" s="192"/>
      <c r="F220" s="192"/>
      <c r="G220" s="193"/>
      <c r="H220" s="1"/>
      <c r="K220" s="192"/>
      <c r="L220" s="192"/>
      <c r="M220" s="192"/>
      <c r="N220" s="192"/>
      <c r="O220" s="192"/>
    </row>
    <row r="221" spans="1:15" x14ac:dyDescent="0.25">
      <c r="A221" s="187"/>
      <c r="B221" s="189"/>
      <c r="C221" s="190"/>
      <c r="D221" s="191"/>
      <c r="E221" s="192"/>
      <c r="F221" s="192"/>
      <c r="G221" s="193"/>
      <c r="H221" s="1"/>
      <c r="K221" s="192"/>
      <c r="L221" s="192"/>
      <c r="M221" s="192"/>
      <c r="N221" s="192"/>
      <c r="O221" s="192"/>
    </row>
    <row r="222" spans="1:15" x14ac:dyDescent="0.25">
      <c r="A222" s="188"/>
      <c r="B222" s="199"/>
      <c r="C222" s="1"/>
      <c r="D222" s="191"/>
      <c r="E222" s="192"/>
      <c r="F222" s="192"/>
      <c r="G222" s="1"/>
      <c r="H222" s="1"/>
      <c r="K222" s="192"/>
      <c r="L222" s="192"/>
      <c r="M222" s="192"/>
      <c r="N222" s="192"/>
      <c r="O222" s="192"/>
    </row>
    <row r="223" spans="1:15" x14ac:dyDescent="0.25">
      <c r="A223" s="188"/>
      <c r="B223" s="199"/>
      <c r="C223" s="1"/>
      <c r="D223" s="191"/>
      <c r="E223" s="192"/>
      <c r="F223" s="192"/>
      <c r="G223" s="1"/>
      <c r="H223" s="1"/>
      <c r="K223" s="192"/>
      <c r="L223" s="192"/>
      <c r="M223" s="192"/>
      <c r="N223" s="192"/>
      <c r="O223" s="192"/>
    </row>
    <row r="224" spans="1:15" x14ac:dyDescent="0.25">
      <c r="A224" s="188"/>
      <c r="B224" s="199"/>
      <c r="C224" s="1"/>
      <c r="D224" s="191"/>
      <c r="E224" s="1"/>
      <c r="F224" s="192"/>
      <c r="G224" s="1"/>
      <c r="H224" s="1"/>
      <c r="K224" s="192"/>
      <c r="L224" s="1"/>
      <c r="M224" s="1"/>
      <c r="N224" s="192"/>
      <c r="O224" s="192"/>
    </row>
    <row r="226" spans="1:15" x14ac:dyDescent="0.25">
      <c r="A226" s="188"/>
      <c r="B226" s="159"/>
      <c r="C226" s="1"/>
      <c r="D226" s="1"/>
      <c r="E226" s="1"/>
      <c r="F226" s="1"/>
      <c r="G226" s="1"/>
      <c r="H226" s="1"/>
      <c r="K226" s="1"/>
      <c r="L226" s="1"/>
      <c r="M226" s="1"/>
      <c r="N226" s="1"/>
      <c r="O226" s="1"/>
    </row>
    <row r="227" spans="1:15" x14ac:dyDescent="0.25">
      <c r="B227" s="194"/>
      <c r="C227" s="194"/>
      <c r="D227" s="194"/>
      <c r="E227" s="194"/>
      <c r="F227" s="194"/>
      <c r="G227" s="194"/>
      <c r="H227" s="195"/>
      <c r="K227" s="1"/>
      <c r="L227" s="1"/>
      <c r="M227" s="1"/>
      <c r="N227" s="1"/>
      <c r="O227" s="1"/>
    </row>
    <row r="228" spans="1:15" x14ac:dyDescent="0.25">
      <c r="A228" s="196"/>
      <c r="B228" s="197"/>
      <c r="C228" s="197"/>
      <c r="D228" s="198"/>
      <c r="E228" s="198"/>
      <c r="F228" s="197"/>
      <c r="G228" s="197"/>
      <c r="H228" s="197"/>
      <c r="K228" s="197"/>
      <c r="L228" s="197"/>
      <c r="M228" s="197"/>
      <c r="N228" s="197"/>
      <c r="O228" s="197"/>
    </row>
    <row r="229" spans="1:15" x14ac:dyDescent="0.25">
      <c r="A229" s="187"/>
      <c r="B229" s="189"/>
      <c r="C229" s="190"/>
      <c r="D229" s="191"/>
      <c r="E229" s="192"/>
      <c r="F229" s="192"/>
      <c r="G229" s="193"/>
      <c r="H229" s="1"/>
      <c r="K229" s="192"/>
      <c r="L229" s="192"/>
      <c r="M229" s="192"/>
      <c r="N229" s="192"/>
      <c r="O229" s="192"/>
    </row>
    <row r="230" spans="1:15" x14ac:dyDescent="0.25">
      <c r="A230" s="187"/>
      <c r="B230" s="189"/>
      <c r="C230" s="190"/>
      <c r="D230" s="191"/>
      <c r="E230" s="192"/>
      <c r="F230" s="192"/>
      <c r="G230" s="193"/>
      <c r="H230" s="1"/>
      <c r="K230" s="192"/>
      <c r="L230" s="192"/>
      <c r="M230" s="192"/>
      <c r="N230" s="192"/>
      <c r="O230" s="192"/>
    </row>
    <row r="231" spans="1:15" x14ac:dyDescent="0.25">
      <c r="A231" s="187"/>
      <c r="B231" s="189"/>
      <c r="C231" s="190"/>
      <c r="D231" s="191"/>
      <c r="E231" s="192"/>
      <c r="F231" s="192"/>
      <c r="G231" s="193"/>
      <c r="H231" s="1"/>
      <c r="K231" s="192"/>
      <c r="L231" s="192"/>
      <c r="M231" s="192"/>
      <c r="N231" s="192"/>
      <c r="O231" s="192"/>
    </row>
    <row r="232" spans="1:15" x14ac:dyDescent="0.25">
      <c r="A232" s="187"/>
      <c r="B232" s="189"/>
      <c r="C232" s="190"/>
      <c r="D232" s="191"/>
      <c r="E232" s="192"/>
      <c r="F232" s="192"/>
      <c r="G232" s="193"/>
      <c r="H232" s="1"/>
      <c r="K232" s="192"/>
      <c r="L232" s="192"/>
      <c r="M232" s="192"/>
      <c r="N232" s="192"/>
      <c r="O232" s="192"/>
    </row>
    <row r="233" spans="1:15" x14ac:dyDescent="0.25">
      <c r="A233" s="187"/>
      <c r="B233" s="199"/>
      <c r="C233" s="1"/>
      <c r="D233" s="191"/>
      <c r="E233" s="192"/>
      <c r="F233" s="192"/>
      <c r="G233" s="1"/>
      <c r="H233" s="1"/>
      <c r="K233" s="192"/>
      <c r="L233" s="192"/>
      <c r="M233" s="192"/>
      <c r="N233" s="192"/>
      <c r="O233" s="192"/>
    </row>
    <row r="234" spans="1:15" x14ac:dyDescent="0.25">
      <c r="A234" s="187"/>
      <c r="B234" s="199"/>
      <c r="C234" s="1"/>
      <c r="D234" s="191"/>
      <c r="E234" s="192"/>
      <c r="F234" s="192"/>
      <c r="G234" s="1"/>
      <c r="H234" s="1"/>
      <c r="K234" s="192"/>
      <c r="L234" s="192"/>
      <c r="M234" s="192"/>
      <c r="N234" s="192"/>
      <c r="O234" s="192"/>
    </row>
    <row r="235" spans="1:15" x14ac:dyDescent="0.25">
      <c r="A235" s="187"/>
      <c r="B235" s="199"/>
      <c r="C235" s="1"/>
      <c r="D235" s="191"/>
      <c r="E235" s="192"/>
      <c r="F235" s="192"/>
      <c r="G235" s="1"/>
      <c r="H235" s="1"/>
      <c r="K235" s="192"/>
      <c r="L235" s="192"/>
      <c r="M235" s="192"/>
      <c r="N235" s="192"/>
      <c r="O235" s="192"/>
    </row>
    <row r="236" spans="1:15" x14ac:dyDescent="0.25">
      <c r="A236" s="187"/>
      <c r="B236" s="199"/>
      <c r="C236" s="1"/>
      <c r="D236" s="191"/>
      <c r="E236" s="192"/>
      <c r="F236" s="192"/>
      <c r="G236" s="1"/>
      <c r="H236" s="1"/>
      <c r="K236" s="192"/>
      <c r="L236" s="192"/>
      <c r="M236" s="192"/>
      <c r="N236" s="192"/>
      <c r="O236" s="192"/>
    </row>
    <row r="237" spans="1:15" x14ac:dyDescent="0.25">
      <c r="A237" s="187"/>
      <c r="B237" s="199"/>
      <c r="C237" s="1"/>
      <c r="D237" s="191"/>
      <c r="E237" s="192"/>
      <c r="F237" s="192"/>
      <c r="G237" s="1"/>
      <c r="H237" s="1"/>
      <c r="K237" s="192"/>
      <c r="L237" s="192"/>
      <c r="M237" s="192"/>
      <c r="N237" s="192"/>
      <c r="O237" s="192"/>
    </row>
    <row r="238" spans="1:15" x14ac:dyDescent="0.25">
      <c r="A238" s="188"/>
      <c r="B238" s="199"/>
      <c r="C238" s="1"/>
      <c r="D238" s="191"/>
      <c r="E238" s="192"/>
      <c r="F238" s="192"/>
      <c r="G238" s="1"/>
      <c r="H238" s="1"/>
      <c r="K238" s="192"/>
      <c r="L238" s="192"/>
      <c r="M238" s="192"/>
      <c r="N238" s="192"/>
      <c r="O238" s="192"/>
    </row>
    <row r="239" spans="1:15" x14ac:dyDescent="0.25">
      <c r="A239" s="188"/>
      <c r="B239" s="199"/>
      <c r="C239" s="1"/>
      <c r="D239" s="191"/>
      <c r="E239" s="192"/>
      <c r="F239" s="192"/>
      <c r="G239" s="1"/>
      <c r="H239" s="1"/>
      <c r="K239" s="192"/>
      <c r="L239" s="192"/>
      <c r="M239" s="192"/>
      <c r="N239" s="192"/>
      <c r="O239" s="192"/>
    </row>
    <row r="240" spans="1:15" x14ac:dyDescent="0.25">
      <c r="A240" s="188"/>
      <c r="B240" s="199"/>
      <c r="C240" s="1"/>
      <c r="D240" s="191"/>
      <c r="E240" s="192"/>
      <c r="F240" s="192"/>
      <c r="G240" s="1"/>
      <c r="H240" s="1"/>
      <c r="K240" s="192"/>
      <c r="L240" s="192"/>
      <c r="M240" s="192"/>
      <c r="N240" s="192"/>
      <c r="O240" s="192"/>
    </row>
    <row r="241" spans="1:15" x14ac:dyDescent="0.25">
      <c r="A241" s="188"/>
      <c r="B241" s="199"/>
      <c r="C241" s="1"/>
      <c r="D241" s="191"/>
      <c r="E241" s="1"/>
      <c r="F241" s="192"/>
      <c r="G241" s="1"/>
      <c r="H241" s="1"/>
      <c r="K241" s="192"/>
      <c r="L241" s="1"/>
      <c r="M241" s="1"/>
      <c r="N241" s="192"/>
      <c r="O241" s="192"/>
    </row>
    <row r="243" spans="1:15" x14ac:dyDescent="0.25">
      <c r="A243" s="188"/>
      <c r="B243" s="159"/>
      <c r="C243" s="1"/>
      <c r="D243" s="1"/>
      <c r="E243" s="1"/>
      <c r="F243" s="1"/>
      <c r="G243" s="1"/>
      <c r="H243" s="1"/>
      <c r="K243" s="1"/>
      <c r="L243" s="1"/>
      <c r="M243" s="1"/>
      <c r="N243" s="1"/>
      <c r="O243" s="1"/>
    </row>
    <row r="244" spans="1:15" x14ac:dyDescent="0.25">
      <c r="B244" s="194"/>
      <c r="C244" s="194"/>
      <c r="D244" s="194"/>
      <c r="E244" s="194"/>
      <c r="F244" s="194"/>
      <c r="G244" s="194"/>
      <c r="H244" s="195"/>
      <c r="K244" s="1"/>
      <c r="L244" s="1"/>
      <c r="M244" s="1"/>
      <c r="N244" s="1"/>
      <c r="O244" s="1"/>
    </row>
    <row r="245" spans="1:15" x14ac:dyDescent="0.25">
      <c r="A245" s="196"/>
      <c r="B245" s="197"/>
      <c r="C245" s="197"/>
      <c r="D245" s="198"/>
      <c r="E245" s="198"/>
      <c r="F245" s="197"/>
      <c r="G245" s="197"/>
      <c r="H245" s="197"/>
      <c r="K245" s="197"/>
      <c r="L245" s="197"/>
      <c r="M245" s="197"/>
      <c r="N245" s="197"/>
      <c r="O245" s="197"/>
    </row>
    <row r="246" spans="1:15" x14ac:dyDescent="0.25">
      <c r="A246" s="187"/>
      <c r="B246" s="189"/>
      <c r="C246" s="190"/>
      <c r="D246" s="191"/>
      <c r="E246" s="192"/>
      <c r="F246" s="192"/>
      <c r="G246" s="193"/>
      <c r="H246" s="1"/>
      <c r="K246" s="192"/>
      <c r="L246" s="192"/>
      <c r="M246" s="192"/>
      <c r="N246" s="192"/>
      <c r="O246" s="192"/>
    </row>
    <row r="247" spans="1:15" x14ac:dyDescent="0.25">
      <c r="A247" s="187"/>
      <c r="B247" s="189"/>
      <c r="C247" s="190"/>
      <c r="D247" s="191"/>
      <c r="E247" s="192"/>
      <c r="F247" s="192"/>
      <c r="G247" s="193"/>
      <c r="H247" s="1"/>
      <c r="K247" s="192"/>
      <c r="L247" s="192"/>
      <c r="M247" s="192"/>
      <c r="N247" s="192"/>
      <c r="O247" s="192"/>
    </row>
    <row r="248" spans="1:15" x14ac:dyDescent="0.25">
      <c r="A248" s="187"/>
      <c r="B248" s="189"/>
      <c r="C248" s="190"/>
      <c r="D248" s="191"/>
      <c r="E248" s="192"/>
      <c r="F248" s="192"/>
      <c r="G248" s="193"/>
      <c r="H248" s="1"/>
      <c r="K248" s="192"/>
      <c r="L248" s="192"/>
      <c r="M248" s="192"/>
      <c r="N248" s="192"/>
      <c r="O248" s="192"/>
    </row>
    <row r="249" spans="1:15" x14ac:dyDescent="0.25">
      <c r="A249" s="187"/>
      <c r="B249" s="199"/>
      <c r="C249" s="1"/>
      <c r="D249" s="191"/>
      <c r="E249" s="192"/>
      <c r="F249" s="192"/>
      <c r="G249" s="1"/>
      <c r="H249" s="1"/>
      <c r="K249" s="192"/>
      <c r="L249" s="192"/>
      <c r="M249" s="192"/>
      <c r="N249" s="192"/>
      <c r="O249" s="192"/>
    </row>
    <row r="250" spans="1:15" x14ac:dyDescent="0.25">
      <c r="A250" s="187"/>
      <c r="B250" s="199"/>
      <c r="C250" s="1"/>
      <c r="D250" s="191"/>
      <c r="E250" s="192"/>
      <c r="F250" s="192"/>
      <c r="G250" s="1"/>
      <c r="H250" s="1"/>
      <c r="K250" s="192"/>
      <c r="L250" s="192"/>
      <c r="M250" s="192"/>
      <c r="N250" s="192"/>
      <c r="O250" s="192"/>
    </row>
    <row r="251" spans="1:15" x14ac:dyDescent="0.25">
      <c r="A251" s="187"/>
      <c r="B251" s="199"/>
      <c r="C251" s="1"/>
      <c r="D251" s="191"/>
      <c r="E251" s="192"/>
      <c r="F251" s="192"/>
      <c r="G251" s="1"/>
      <c r="H251" s="1"/>
      <c r="K251" s="192"/>
      <c r="L251" s="192"/>
      <c r="M251" s="192"/>
      <c r="N251" s="192"/>
      <c r="O251" s="192"/>
    </row>
    <row r="252" spans="1:15" x14ac:dyDescent="0.25">
      <c r="A252" s="187"/>
      <c r="B252" s="199"/>
      <c r="C252" s="1"/>
      <c r="D252" s="191"/>
      <c r="E252" s="192"/>
      <c r="F252" s="192"/>
      <c r="G252" s="1"/>
      <c r="H252" s="1"/>
      <c r="K252" s="192"/>
      <c r="L252" s="192"/>
      <c r="M252" s="192"/>
      <c r="N252" s="192"/>
      <c r="O252" s="192"/>
    </row>
    <row r="253" spans="1:15" x14ac:dyDescent="0.25">
      <c r="A253" s="187"/>
      <c r="B253" s="199"/>
      <c r="C253" s="1"/>
      <c r="D253" s="191"/>
      <c r="E253" s="192"/>
      <c r="F253" s="192"/>
      <c r="G253" s="1"/>
      <c r="H253" s="1"/>
      <c r="K253" s="192"/>
      <c r="L253" s="192"/>
      <c r="M253" s="192"/>
      <c r="N253" s="192"/>
      <c r="O253" s="192"/>
    </row>
    <row r="254" spans="1:15" x14ac:dyDescent="0.25">
      <c r="A254" s="187"/>
      <c r="B254" s="199"/>
      <c r="C254" s="1"/>
      <c r="D254" s="191"/>
      <c r="E254" s="192"/>
      <c r="F254" s="192"/>
      <c r="G254" s="1"/>
      <c r="H254" s="1"/>
      <c r="K254" s="192"/>
      <c r="L254" s="192"/>
      <c r="M254" s="192"/>
      <c r="N254" s="192"/>
      <c r="O254" s="192"/>
    </row>
    <row r="255" spans="1:15" x14ac:dyDescent="0.25">
      <c r="A255" s="187"/>
      <c r="B255" s="199"/>
      <c r="C255" s="1"/>
      <c r="D255" s="191"/>
      <c r="E255" s="192"/>
      <c r="F255" s="192"/>
      <c r="G255" s="1"/>
      <c r="H255" s="1"/>
      <c r="K255" s="192"/>
      <c r="L255" s="192"/>
      <c r="M255" s="192"/>
      <c r="N255" s="192"/>
      <c r="O255" s="192"/>
    </row>
    <row r="256" spans="1:15" x14ac:dyDescent="0.25">
      <c r="A256" s="187"/>
      <c r="B256" s="199"/>
      <c r="C256" s="1"/>
      <c r="D256" s="191"/>
      <c r="E256" s="192"/>
      <c r="F256" s="192"/>
      <c r="G256" s="1"/>
      <c r="H256" s="1"/>
      <c r="K256" s="192"/>
      <c r="L256" s="192"/>
      <c r="M256" s="192"/>
      <c r="N256" s="192"/>
      <c r="O256" s="192"/>
    </row>
    <row r="257" spans="1:15" x14ac:dyDescent="0.25">
      <c r="A257" s="187"/>
      <c r="B257" s="199"/>
      <c r="C257" s="1"/>
      <c r="D257" s="191"/>
      <c r="E257" s="1"/>
      <c r="F257" s="192"/>
      <c r="G257" s="1"/>
      <c r="H257" s="1"/>
      <c r="K257" s="192"/>
      <c r="L257" s="1"/>
      <c r="M257" s="1"/>
      <c r="N257" s="192"/>
      <c r="O257" s="192"/>
    </row>
    <row r="258" spans="1:15" x14ac:dyDescent="0.25">
      <c r="A258" s="187"/>
      <c r="B258" s="199"/>
      <c r="C258" s="1"/>
      <c r="D258" s="191"/>
      <c r="E258" s="1"/>
      <c r="F258" s="192"/>
      <c r="G258" s="1"/>
      <c r="H258" s="1"/>
      <c r="K258" s="192"/>
      <c r="L258" s="1"/>
      <c r="M258" s="1"/>
      <c r="N258" s="192"/>
      <c r="O258" s="192"/>
    </row>
    <row r="259" spans="1:15" x14ac:dyDescent="0.25">
      <c r="A259" s="187"/>
      <c r="B259" s="199"/>
      <c r="C259" s="1"/>
      <c r="D259" s="191"/>
      <c r="E259" s="1"/>
      <c r="F259" s="192"/>
      <c r="G259" s="1"/>
      <c r="H259" s="1"/>
      <c r="K259" s="192"/>
      <c r="L259" s="1"/>
      <c r="M259" s="1"/>
      <c r="N259" s="192"/>
      <c r="O259" s="192"/>
    </row>
    <row r="260" spans="1:15" x14ac:dyDescent="0.25">
      <c r="A260" s="188"/>
      <c r="B260" s="199"/>
      <c r="C260" s="1"/>
      <c r="D260" s="191"/>
      <c r="E260" s="1"/>
      <c r="F260" s="192"/>
      <c r="G260" s="1"/>
      <c r="H260" s="1"/>
      <c r="K260" s="192"/>
      <c r="L260" s="1"/>
      <c r="M260" s="1"/>
      <c r="N260" s="192"/>
      <c r="O260" s="192"/>
    </row>
    <row r="262" spans="1:15" x14ac:dyDescent="0.25">
      <c r="A262" s="188"/>
      <c r="B262" s="159"/>
      <c r="C262" s="1"/>
      <c r="D262" s="1"/>
      <c r="E262" s="1"/>
      <c r="F262" s="1"/>
      <c r="G262" s="1"/>
      <c r="H262" s="1"/>
      <c r="K262" s="1"/>
      <c r="L262" s="1"/>
      <c r="M262" s="1"/>
      <c r="N262" s="1"/>
      <c r="O262" s="1"/>
    </row>
    <row r="263" spans="1:15" x14ac:dyDescent="0.25">
      <c r="B263" s="194"/>
      <c r="C263" s="194"/>
      <c r="D263" s="194"/>
      <c r="E263" s="194"/>
      <c r="F263" s="194"/>
      <c r="G263" s="194"/>
      <c r="H263" s="195"/>
      <c r="K263" s="1"/>
      <c r="L263" s="1"/>
      <c r="M263" s="1"/>
      <c r="N263" s="1"/>
      <c r="O263" s="1"/>
    </row>
    <row r="264" spans="1:15" x14ac:dyDescent="0.25">
      <c r="A264" s="196"/>
      <c r="B264" s="197"/>
      <c r="C264" s="197"/>
      <c r="D264" s="198"/>
      <c r="E264" s="198"/>
      <c r="F264" s="197"/>
      <c r="G264" s="197"/>
      <c r="H264" s="197"/>
      <c r="K264" s="197"/>
      <c r="L264" s="197"/>
      <c r="M264" s="197"/>
      <c r="N264" s="197"/>
      <c r="O264" s="197"/>
    </row>
    <row r="265" spans="1:15" x14ac:dyDescent="0.25">
      <c r="A265" s="187"/>
      <c r="B265" s="189"/>
      <c r="C265" s="190"/>
      <c r="D265" s="191"/>
      <c r="E265" s="192"/>
      <c r="F265" s="192"/>
      <c r="G265" s="193"/>
      <c r="H265" s="1"/>
      <c r="K265" s="192"/>
      <c r="L265" s="192"/>
      <c r="M265" s="192"/>
      <c r="N265" s="192"/>
      <c r="O265" s="192"/>
    </row>
    <row r="266" spans="1:15" x14ac:dyDescent="0.25">
      <c r="A266" s="187"/>
      <c r="B266" s="199"/>
      <c r="C266" s="1"/>
      <c r="D266" s="191"/>
      <c r="E266" s="192"/>
      <c r="F266" s="192"/>
      <c r="G266" s="1"/>
      <c r="H266" s="1"/>
      <c r="K266" s="192"/>
      <c r="L266" s="192"/>
      <c r="M266" s="192"/>
      <c r="N266" s="192"/>
      <c r="O266" s="192"/>
    </row>
    <row r="267" spans="1:15" x14ac:dyDescent="0.25">
      <c r="A267" s="187"/>
      <c r="B267" s="199"/>
      <c r="C267" s="1"/>
      <c r="D267" s="191"/>
      <c r="E267" s="192"/>
      <c r="F267" s="192"/>
      <c r="G267" s="1"/>
      <c r="H267" s="1"/>
      <c r="K267" s="192"/>
      <c r="L267" s="192"/>
      <c r="M267" s="192"/>
      <c r="N267" s="192"/>
      <c r="O267" s="192"/>
    </row>
    <row r="268" spans="1:15" x14ac:dyDescent="0.25">
      <c r="A268" s="187"/>
      <c r="B268" s="199"/>
      <c r="C268" s="1"/>
      <c r="D268" s="191"/>
      <c r="E268" s="192"/>
      <c r="F268" s="192"/>
      <c r="G268" s="1"/>
      <c r="H268" s="1"/>
      <c r="K268" s="192"/>
      <c r="L268" s="192"/>
      <c r="M268" s="192"/>
      <c r="N268" s="192"/>
      <c r="O268" s="192"/>
    </row>
    <row r="269" spans="1:15" x14ac:dyDescent="0.25">
      <c r="A269" s="187"/>
      <c r="B269" s="199"/>
      <c r="C269" s="1"/>
      <c r="D269" s="191"/>
      <c r="E269" s="192"/>
      <c r="F269" s="192"/>
      <c r="G269" s="1"/>
      <c r="H269" s="1"/>
      <c r="K269" s="192"/>
      <c r="L269" s="192"/>
      <c r="M269" s="192"/>
      <c r="N269" s="192"/>
      <c r="O269" s="192"/>
    </row>
    <row r="270" spans="1:15" x14ac:dyDescent="0.25">
      <c r="A270" s="187"/>
      <c r="B270" s="199"/>
      <c r="C270" s="1"/>
      <c r="D270" s="191"/>
      <c r="E270" s="192"/>
      <c r="F270" s="192"/>
      <c r="G270" s="1"/>
      <c r="H270" s="1"/>
      <c r="K270" s="192"/>
      <c r="L270" s="192"/>
      <c r="M270" s="192"/>
      <c r="N270" s="192"/>
      <c r="O270" s="192"/>
    </row>
    <row r="271" spans="1:15" x14ac:dyDescent="0.25">
      <c r="A271" s="187"/>
      <c r="B271" s="199"/>
      <c r="C271" s="1"/>
      <c r="D271" s="191"/>
      <c r="E271" s="192"/>
      <c r="F271" s="192"/>
      <c r="G271" s="1"/>
      <c r="H271" s="1"/>
      <c r="K271" s="192"/>
      <c r="L271" s="192"/>
      <c r="M271" s="192"/>
      <c r="N271" s="192"/>
      <c r="O271" s="192"/>
    </row>
    <row r="272" spans="1:15" x14ac:dyDescent="0.25">
      <c r="A272" s="187"/>
      <c r="B272" s="199"/>
      <c r="C272" s="1"/>
      <c r="D272" s="191"/>
      <c r="E272" s="192"/>
      <c r="F272" s="192"/>
      <c r="G272" s="1"/>
      <c r="H272" s="1"/>
      <c r="K272" s="192"/>
      <c r="L272" s="192"/>
      <c r="M272" s="192"/>
      <c r="N272" s="192"/>
      <c r="O272" s="192"/>
    </row>
    <row r="273" spans="1:15" x14ac:dyDescent="0.25">
      <c r="A273" s="187"/>
      <c r="B273" s="199"/>
      <c r="C273" s="1"/>
      <c r="D273" s="191"/>
      <c r="E273" s="192"/>
      <c r="F273" s="192"/>
      <c r="G273" s="1"/>
      <c r="H273" s="1"/>
      <c r="K273" s="192"/>
      <c r="L273" s="192"/>
      <c r="M273" s="192"/>
      <c r="N273" s="192"/>
      <c r="O273" s="192"/>
    </row>
    <row r="274" spans="1:15" x14ac:dyDescent="0.25">
      <c r="A274" s="187"/>
      <c r="B274" s="199"/>
      <c r="C274" s="1"/>
      <c r="D274" s="191"/>
      <c r="E274" s="1"/>
      <c r="F274" s="192"/>
      <c r="G274" s="1"/>
      <c r="H274" s="1"/>
      <c r="K274" s="192"/>
      <c r="L274" s="1"/>
      <c r="M274" s="1"/>
      <c r="N274" s="192"/>
      <c r="O274" s="192"/>
    </row>
    <row r="275" spans="1:15" x14ac:dyDescent="0.25">
      <c r="A275" s="187"/>
      <c r="B275" s="199"/>
      <c r="C275" s="1"/>
      <c r="D275" s="191"/>
      <c r="E275" s="1"/>
      <c r="F275" s="192"/>
      <c r="G275" s="1"/>
      <c r="H275" s="1"/>
      <c r="K275" s="192"/>
      <c r="L275" s="1"/>
      <c r="M275" s="1"/>
      <c r="N275" s="192"/>
      <c r="O275" s="192"/>
    </row>
    <row r="276" spans="1:15" x14ac:dyDescent="0.25">
      <c r="A276" s="187"/>
      <c r="B276" s="199"/>
      <c r="C276" s="1"/>
      <c r="D276" s="191"/>
      <c r="E276" s="1"/>
      <c r="F276" s="192"/>
      <c r="G276" s="1"/>
      <c r="H276" s="1"/>
      <c r="K276" s="192"/>
      <c r="L276" s="1"/>
      <c r="M276" s="1"/>
      <c r="N276" s="192"/>
      <c r="O276" s="192"/>
    </row>
    <row r="277" spans="1:15" x14ac:dyDescent="0.25">
      <c r="A277" s="187"/>
      <c r="B277" s="199"/>
      <c r="C277" s="1"/>
      <c r="D277" s="191"/>
      <c r="E277" s="1"/>
      <c r="F277" s="192"/>
      <c r="G277" s="1"/>
      <c r="H277" s="1"/>
      <c r="K277" s="192"/>
      <c r="L277" s="1"/>
      <c r="M277" s="1"/>
      <c r="N277" s="192"/>
      <c r="O277" s="192"/>
    </row>
    <row r="278" spans="1:15" x14ac:dyDescent="0.25">
      <c r="A278" s="188"/>
      <c r="B278" s="199"/>
      <c r="C278" s="1"/>
      <c r="D278" s="191"/>
      <c r="E278" s="1"/>
      <c r="F278" s="192"/>
      <c r="G278" s="1"/>
      <c r="H278" s="1"/>
      <c r="K278" s="192"/>
      <c r="L278" s="1"/>
      <c r="M278" s="1"/>
      <c r="N278" s="192"/>
      <c r="O278" s="192"/>
    </row>
    <row r="280" spans="1:15" x14ac:dyDescent="0.25">
      <c r="A280" s="188"/>
      <c r="B280" s="159"/>
      <c r="C280" s="1"/>
      <c r="D280" s="1"/>
      <c r="E280" s="1"/>
      <c r="F280" s="1"/>
      <c r="G280" s="1"/>
      <c r="H280" s="1"/>
      <c r="K280" s="1"/>
      <c r="L280" s="1"/>
      <c r="M280" s="1"/>
      <c r="N280" s="1"/>
      <c r="O280" s="1"/>
    </row>
    <row r="281" spans="1:15" x14ac:dyDescent="0.25">
      <c r="B281" s="194"/>
      <c r="C281" s="194"/>
      <c r="D281" s="194"/>
      <c r="E281" s="194"/>
      <c r="F281" s="194"/>
      <c r="G281" s="194"/>
      <c r="H281" s="195"/>
      <c r="K281" s="1"/>
      <c r="L281" s="1"/>
      <c r="M281" s="1"/>
      <c r="N281" s="1"/>
      <c r="O281" s="1"/>
    </row>
    <row r="282" spans="1:15" x14ac:dyDescent="0.25">
      <c r="A282" s="196"/>
      <c r="B282" s="197"/>
      <c r="C282" s="197"/>
      <c r="D282" s="198"/>
      <c r="E282" s="198"/>
      <c r="F282" s="197"/>
      <c r="G282" s="197"/>
      <c r="H282" s="197"/>
      <c r="K282" s="197"/>
      <c r="L282" s="197"/>
      <c r="M282" s="197"/>
      <c r="N282" s="197"/>
      <c r="O282" s="197"/>
    </row>
    <row r="283" spans="1:15" x14ac:dyDescent="0.25">
      <c r="A283" s="187"/>
      <c r="B283" s="189"/>
      <c r="C283" s="190"/>
      <c r="D283" s="191"/>
      <c r="E283" s="192"/>
      <c r="F283" s="192"/>
      <c r="G283" s="193"/>
      <c r="H283" s="1"/>
      <c r="K283" s="192"/>
      <c r="L283" s="192"/>
      <c r="M283" s="192"/>
      <c r="N283" s="192"/>
      <c r="O283" s="192"/>
    </row>
    <row r="284" spans="1:15" x14ac:dyDescent="0.25">
      <c r="A284" s="187"/>
      <c r="B284" s="189"/>
      <c r="C284" s="190"/>
      <c r="D284" s="191"/>
      <c r="E284" s="192"/>
      <c r="F284" s="192"/>
      <c r="G284" s="193"/>
      <c r="H284" s="1"/>
      <c r="K284" s="192"/>
      <c r="L284" s="192"/>
      <c r="M284" s="192"/>
      <c r="N284" s="192"/>
      <c r="O284" s="192"/>
    </row>
    <row r="285" spans="1:15" hidden="1" x14ac:dyDescent="0.25">
      <c r="A285" s="188"/>
      <c r="B285" s="189"/>
      <c r="C285" s="190"/>
      <c r="D285" s="191"/>
      <c r="E285" s="192"/>
      <c r="F285" s="192"/>
      <c r="G285" s="193"/>
      <c r="H285" s="1"/>
      <c r="K285" s="192"/>
      <c r="L285" s="192"/>
      <c r="M285" s="192"/>
      <c r="N285" s="192"/>
      <c r="O285" s="192"/>
    </row>
    <row r="286" spans="1:15" x14ac:dyDescent="0.25">
      <c r="A286" s="188"/>
      <c r="B286" s="189"/>
      <c r="C286" s="190"/>
      <c r="D286" s="191"/>
      <c r="E286" s="192"/>
      <c r="F286" s="192"/>
      <c r="G286" s="193"/>
      <c r="H286" s="1"/>
      <c r="K286" s="192"/>
      <c r="L286" s="192"/>
      <c r="M286" s="192"/>
      <c r="N286" s="192"/>
      <c r="O286" s="192"/>
    </row>
    <row r="287" spans="1:15" x14ac:dyDescent="0.25">
      <c r="A287" s="188"/>
      <c r="B287" s="189"/>
      <c r="C287" s="190"/>
      <c r="D287" s="191"/>
      <c r="E287" s="192"/>
      <c r="F287" s="192"/>
      <c r="G287" s="193"/>
      <c r="H287" s="1"/>
      <c r="K287" s="192"/>
      <c r="L287" s="192"/>
      <c r="M287" s="192"/>
      <c r="N287" s="192"/>
      <c r="O287" s="192"/>
    </row>
    <row r="289" spans="1:15" x14ac:dyDescent="0.25">
      <c r="A289" s="188"/>
      <c r="B289" s="159"/>
      <c r="C289" s="1"/>
      <c r="D289" s="1"/>
      <c r="E289" s="1"/>
      <c r="F289" s="1"/>
      <c r="G289" s="1"/>
      <c r="H289" s="1"/>
      <c r="K289" s="1"/>
      <c r="L289" s="1"/>
      <c r="M289" s="1"/>
      <c r="N289" s="1"/>
      <c r="O289" s="1"/>
    </row>
    <row r="290" spans="1:15" x14ac:dyDescent="0.25">
      <c r="B290" s="194"/>
      <c r="C290" s="194"/>
      <c r="D290" s="194"/>
      <c r="E290" s="194"/>
      <c r="F290" s="194"/>
      <c r="G290" s="194"/>
      <c r="H290" s="195"/>
      <c r="K290" s="1"/>
      <c r="L290" s="1"/>
      <c r="M290" s="1"/>
      <c r="N290" s="1"/>
      <c r="O290" s="1"/>
    </row>
    <row r="291" spans="1:15" x14ac:dyDescent="0.25">
      <c r="A291" s="196"/>
      <c r="B291" s="197"/>
      <c r="C291" s="197"/>
      <c r="D291" s="198"/>
      <c r="E291" s="198"/>
      <c r="F291" s="197"/>
      <c r="G291" s="197"/>
      <c r="H291" s="197"/>
      <c r="K291" s="197"/>
      <c r="L291" s="197"/>
      <c r="M291" s="197"/>
      <c r="N291" s="197"/>
      <c r="O291" s="197"/>
    </row>
    <row r="292" spans="1:15" x14ac:dyDescent="0.25">
      <c r="A292" s="187"/>
      <c r="B292" s="199"/>
      <c r="C292" s="1"/>
      <c r="D292" s="191"/>
      <c r="E292" s="192"/>
      <c r="F292" s="192"/>
      <c r="G292" s="1"/>
      <c r="H292" s="1"/>
      <c r="K292" s="192"/>
      <c r="L292" s="192"/>
      <c r="M292" s="192"/>
      <c r="N292" s="192"/>
      <c r="O292" s="192"/>
    </row>
    <row r="293" spans="1:15" x14ac:dyDescent="0.25">
      <c r="A293" s="187"/>
      <c r="B293" s="199"/>
      <c r="C293" s="1"/>
      <c r="D293" s="191"/>
      <c r="E293" s="192"/>
      <c r="F293" s="192"/>
      <c r="G293" s="1"/>
      <c r="H293" s="1"/>
      <c r="K293" s="192"/>
      <c r="L293" s="192"/>
      <c r="M293" s="192"/>
      <c r="N293" s="192"/>
      <c r="O293" s="192"/>
    </row>
    <row r="294" spans="1:15" x14ac:dyDescent="0.25">
      <c r="A294" s="188"/>
      <c r="B294" s="199"/>
      <c r="C294" s="1"/>
      <c r="D294" s="191"/>
      <c r="E294" s="1"/>
      <c r="F294" s="192"/>
      <c r="G294" s="1"/>
      <c r="H294" s="1"/>
      <c r="K294" s="192"/>
      <c r="L294" s="1"/>
      <c r="M294" s="1"/>
      <c r="N294" s="192"/>
      <c r="O294" s="192"/>
    </row>
    <row r="296" spans="1:15" x14ac:dyDescent="0.25">
      <c r="A296" s="188"/>
      <c r="B296" s="159"/>
      <c r="C296" s="1"/>
      <c r="D296" s="1"/>
      <c r="E296" s="1"/>
      <c r="F296" s="1"/>
      <c r="G296" s="1"/>
      <c r="H296" s="1"/>
      <c r="K296" s="1"/>
      <c r="L296" s="1"/>
      <c r="M296" s="1"/>
      <c r="N296" s="1"/>
      <c r="O296" s="1"/>
    </row>
    <row r="297" spans="1:15" x14ac:dyDescent="0.25">
      <c r="B297" s="194"/>
      <c r="C297" s="194"/>
      <c r="D297" s="194"/>
      <c r="E297" s="194"/>
      <c r="F297" s="194"/>
      <c r="G297" s="194"/>
      <c r="H297" s="195"/>
      <c r="K297" s="1"/>
      <c r="L297" s="1"/>
      <c r="M297" s="1"/>
      <c r="N297" s="1"/>
      <c r="O297" s="1"/>
    </row>
    <row r="298" spans="1:15" x14ac:dyDescent="0.25">
      <c r="A298" s="196"/>
      <c r="B298" s="197"/>
      <c r="C298" s="197"/>
      <c r="D298" s="198"/>
      <c r="E298" s="198"/>
      <c r="F298" s="197"/>
      <c r="G298" s="197"/>
      <c r="H298" s="197"/>
      <c r="K298" s="197"/>
      <c r="L298" s="197"/>
      <c r="M298" s="197"/>
      <c r="N298" s="197"/>
      <c r="O298" s="197"/>
    </row>
    <row r="299" spans="1:15" x14ac:dyDescent="0.25">
      <c r="A299" s="187"/>
      <c r="B299" s="199"/>
      <c r="C299" s="1"/>
      <c r="D299" s="191"/>
      <c r="E299" s="192"/>
      <c r="F299" s="192"/>
      <c r="G299" s="1"/>
      <c r="H299" s="1"/>
      <c r="K299" s="192"/>
      <c r="L299" s="192"/>
      <c r="M299" s="192"/>
      <c r="N299" s="192"/>
      <c r="O299" s="192"/>
    </row>
    <row r="300" spans="1:15" x14ac:dyDescent="0.25">
      <c r="A300" s="187"/>
      <c r="B300" s="199"/>
      <c r="C300" s="1"/>
      <c r="D300" s="191"/>
      <c r="E300" s="192"/>
      <c r="F300" s="192"/>
      <c r="G300" s="1"/>
      <c r="H300" s="1"/>
      <c r="K300" s="192"/>
      <c r="L300" s="192"/>
      <c r="M300" s="192"/>
      <c r="N300" s="192"/>
      <c r="O300" s="192"/>
    </row>
    <row r="301" spans="1:15" x14ac:dyDescent="0.25">
      <c r="A301" s="187"/>
      <c r="B301" s="199"/>
      <c r="C301" s="1"/>
      <c r="D301" s="191"/>
      <c r="E301" s="192"/>
      <c r="F301" s="192"/>
      <c r="G301" s="1"/>
      <c r="H301" s="1"/>
      <c r="K301" s="192"/>
      <c r="L301" s="192"/>
      <c r="M301" s="192"/>
      <c r="N301" s="192"/>
      <c r="O301" s="192"/>
    </row>
    <row r="302" spans="1:15" x14ac:dyDescent="0.25">
      <c r="A302" s="188"/>
      <c r="B302" s="199"/>
      <c r="C302" s="1"/>
      <c r="D302" s="191"/>
      <c r="E302" s="192"/>
      <c r="F302" s="192"/>
      <c r="G302" s="1"/>
      <c r="H302" s="1"/>
      <c r="K302" s="192"/>
      <c r="L302" s="192"/>
      <c r="M302" s="192"/>
      <c r="N302" s="192"/>
      <c r="O302" s="192"/>
    </row>
    <row r="304" spans="1:15" x14ac:dyDescent="0.25">
      <c r="A304" s="188"/>
      <c r="B304" s="159"/>
      <c r="C304" s="1"/>
      <c r="D304" s="1"/>
      <c r="E304" s="1"/>
      <c r="F304" s="1"/>
      <c r="G304" s="1"/>
      <c r="H304" s="1"/>
      <c r="K304" s="1"/>
      <c r="L304" s="1"/>
      <c r="M304" s="1"/>
      <c r="N304" s="1"/>
      <c r="O304" s="1"/>
    </row>
    <row r="305" spans="1:15" x14ac:dyDescent="0.25">
      <c r="B305" s="194"/>
      <c r="C305" s="194"/>
      <c r="D305" s="194"/>
      <c r="E305" s="194"/>
      <c r="F305" s="194"/>
      <c r="G305" s="194"/>
      <c r="H305" s="195"/>
      <c r="K305" s="1"/>
      <c r="L305" s="1"/>
      <c r="M305" s="1"/>
      <c r="N305" s="1"/>
      <c r="O305" s="1"/>
    </row>
    <row r="306" spans="1:15" x14ac:dyDescent="0.25">
      <c r="A306" s="196"/>
      <c r="B306" s="197"/>
      <c r="C306" s="197"/>
      <c r="D306" s="198"/>
      <c r="E306" s="198"/>
      <c r="F306" s="197"/>
      <c r="G306" s="197"/>
      <c r="H306" s="197"/>
      <c r="K306" s="197"/>
      <c r="L306" s="197"/>
      <c r="M306" s="197"/>
      <c r="N306" s="197"/>
      <c r="O306" s="197"/>
    </row>
    <row r="307" spans="1:15" x14ac:dyDescent="0.25">
      <c r="A307" s="187"/>
      <c r="B307" s="199"/>
      <c r="C307" s="1"/>
      <c r="D307" s="191"/>
      <c r="E307" s="192"/>
      <c r="F307" s="192"/>
      <c r="G307" s="1"/>
      <c r="H307" s="1"/>
      <c r="K307" s="192"/>
      <c r="L307" s="192"/>
      <c r="M307" s="192"/>
      <c r="N307" s="192"/>
      <c r="O307" s="192"/>
    </row>
    <row r="308" spans="1:15" x14ac:dyDescent="0.25">
      <c r="A308" s="187"/>
      <c r="B308" s="199"/>
      <c r="C308" s="1"/>
      <c r="D308" s="191"/>
      <c r="E308" s="192"/>
      <c r="F308" s="192"/>
      <c r="G308" s="1"/>
      <c r="H308" s="1"/>
      <c r="K308" s="192"/>
      <c r="L308" s="192"/>
      <c r="M308" s="192"/>
      <c r="N308" s="192"/>
      <c r="O308" s="192"/>
    </row>
    <row r="309" spans="1:15" x14ac:dyDescent="0.25">
      <c r="A309" s="187"/>
      <c r="B309" s="199"/>
      <c r="C309" s="1"/>
      <c r="D309" s="191"/>
      <c r="E309" s="192"/>
      <c r="F309" s="192"/>
      <c r="G309" s="1"/>
      <c r="H309" s="1"/>
      <c r="K309" s="192"/>
      <c r="L309" s="192"/>
      <c r="M309" s="192"/>
      <c r="N309" s="192"/>
      <c r="O309" s="192"/>
    </row>
    <row r="311" spans="1:15" x14ac:dyDescent="0.25">
      <c r="A311" s="188"/>
      <c r="B311" s="159"/>
      <c r="C311" s="1"/>
      <c r="D311" s="1"/>
      <c r="E311" s="1"/>
      <c r="F311" s="1"/>
      <c r="G311" s="1"/>
      <c r="H311" s="1"/>
      <c r="K311" s="1"/>
      <c r="L311" s="1"/>
      <c r="M311" s="1"/>
      <c r="N311" s="1"/>
      <c r="O311" s="1"/>
    </row>
    <row r="312" spans="1:15" x14ac:dyDescent="0.25">
      <c r="B312" s="194"/>
      <c r="C312" s="194"/>
      <c r="D312" s="194"/>
      <c r="E312" s="194"/>
      <c r="F312" s="194"/>
      <c r="G312" s="194"/>
      <c r="H312" s="195"/>
      <c r="K312" s="1"/>
      <c r="L312" s="1"/>
      <c r="M312" s="1"/>
      <c r="N312" s="1"/>
      <c r="O312" s="1"/>
    </row>
    <row r="313" spans="1:15" x14ac:dyDescent="0.25">
      <c r="A313" s="196"/>
      <c r="B313" s="197"/>
      <c r="C313" s="197"/>
      <c r="D313" s="198"/>
      <c r="E313" s="198"/>
      <c r="F313" s="197"/>
      <c r="G313" s="197"/>
      <c r="H313" s="197"/>
      <c r="K313" s="197"/>
      <c r="L313" s="197"/>
      <c r="M313" s="197"/>
      <c r="N313" s="197"/>
      <c r="O313" s="197"/>
    </row>
    <row r="314" spans="1:15" x14ac:dyDescent="0.25">
      <c r="A314" s="187"/>
      <c r="B314" s="199"/>
      <c r="C314" s="1"/>
      <c r="D314" s="191"/>
      <c r="E314" s="192"/>
      <c r="F314" s="192"/>
      <c r="G314" s="1"/>
      <c r="H314" s="1"/>
      <c r="K314" s="192"/>
      <c r="L314" s="192"/>
      <c r="M314" s="192"/>
      <c r="N314" s="192"/>
      <c r="O314" s="192"/>
    </row>
    <row r="315" spans="1:15" x14ac:dyDescent="0.25">
      <c r="A315" s="187"/>
      <c r="B315" s="199"/>
      <c r="C315" s="1"/>
      <c r="D315" s="191"/>
      <c r="E315" s="192"/>
      <c r="F315" s="192"/>
      <c r="G315" s="1"/>
      <c r="H315" s="1"/>
      <c r="K315" s="192"/>
      <c r="L315" s="192"/>
      <c r="M315" s="192"/>
      <c r="N315" s="192"/>
      <c r="O315" s="192"/>
    </row>
    <row r="316" spans="1:15" x14ac:dyDescent="0.25">
      <c r="A316" s="187"/>
      <c r="B316" s="199"/>
      <c r="C316" s="1"/>
      <c r="D316" s="191"/>
      <c r="E316" s="192"/>
      <c r="F316" s="192"/>
      <c r="G316" s="1"/>
      <c r="H316" s="1"/>
      <c r="K316" s="192"/>
      <c r="L316" s="192"/>
      <c r="M316" s="192"/>
      <c r="N316" s="192"/>
      <c r="O316" s="192"/>
    </row>
    <row r="318" spans="1:15" x14ac:dyDescent="0.25">
      <c r="A318" s="188"/>
      <c r="B318" s="159"/>
      <c r="C318" s="1"/>
      <c r="D318" s="1"/>
      <c r="E318" s="1"/>
      <c r="F318" s="1"/>
      <c r="G318" s="1"/>
      <c r="H318" s="1"/>
      <c r="K318" s="1"/>
      <c r="L318" s="1"/>
      <c r="M318" s="1"/>
      <c r="N318" s="1"/>
      <c r="O318" s="1"/>
    </row>
    <row r="319" spans="1:15" x14ac:dyDescent="0.25">
      <c r="B319" s="194"/>
      <c r="C319" s="194"/>
      <c r="D319" s="194"/>
      <c r="E319" s="194"/>
      <c r="F319" s="194"/>
      <c r="G319" s="194"/>
      <c r="H319" s="195"/>
      <c r="K319" s="1"/>
      <c r="L319" s="1"/>
      <c r="M319" s="1"/>
      <c r="N319" s="1"/>
      <c r="O319" s="1"/>
    </row>
    <row r="320" spans="1:15" x14ac:dyDescent="0.25">
      <c r="A320" s="196"/>
      <c r="B320" s="197"/>
      <c r="C320" s="197"/>
      <c r="D320" s="198"/>
      <c r="E320" s="198"/>
      <c r="F320" s="197"/>
      <c r="G320" s="197"/>
      <c r="H320" s="197"/>
      <c r="K320" s="197"/>
      <c r="L320" s="197"/>
      <c r="M320" s="197"/>
      <c r="N320" s="197"/>
      <c r="O320" s="197"/>
    </row>
    <row r="321" spans="1:15" x14ac:dyDescent="0.25">
      <c r="A321" s="187"/>
      <c r="B321" s="199"/>
      <c r="C321" s="1"/>
      <c r="D321" s="191"/>
      <c r="E321" s="192"/>
      <c r="F321" s="192"/>
      <c r="G321" s="1"/>
      <c r="H321" s="1"/>
      <c r="K321" s="192"/>
      <c r="L321" s="192"/>
      <c r="M321" s="192"/>
      <c r="N321" s="192"/>
      <c r="O321" s="192"/>
    </row>
    <row r="322" spans="1:15" x14ac:dyDescent="0.25">
      <c r="A322" s="188"/>
      <c r="B322" s="199"/>
      <c r="C322" s="1"/>
      <c r="D322" s="191"/>
      <c r="E322" s="192"/>
      <c r="F322" s="192"/>
      <c r="G322" s="1"/>
      <c r="H322" s="1"/>
      <c r="K322" s="192"/>
      <c r="L322" s="192"/>
      <c r="M322" s="192"/>
      <c r="N322" s="192"/>
      <c r="O322" s="192"/>
    </row>
    <row r="323" spans="1:15" x14ac:dyDescent="0.25">
      <c r="A323" s="188"/>
      <c r="B323" s="199"/>
      <c r="C323" s="1"/>
      <c r="D323" s="191"/>
      <c r="E323" s="192"/>
      <c r="F323" s="192"/>
      <c r="G323" s="1"/>
      <c r="H323" s="1"/>
      <c r="K323" s="192"/>
      <c r="L323" s="192"/>
      <c r="M323" s="192"/>
      <c r="N323" s="192"/>
      <c r="O323" s="192"/>
    </row>
    <row r="324" spans="1:15" x14ac:dyDescent="0.25">
      <c r="A324" s="188"/>
      <c r="B324" s="199"/>
      <c r="C324" s="1"/>
      <c r="D324" s="191"/>
      <c r="E324" s="192"/>
      <c r="F324" s="192"/>
      <c r="G324" s="1"/>
      <c r="H324" s="1"/>
      <c r="K324" s="192"/>
      <c r="L324" s="192"/>
      <c r="M324" s="192"/>
      <c r="N324" s="192"/>
      <c r="O324" s="192"/>
    </row>
    <row r="325" spans="1:15" x14ac:dyDescent="0.25">
      <c r="A325" s="188"/>
      <c r="B325" s="199"/>
      <c r="C325" s="1"/>
      <c r="D325" s="191"/>
      <c r="E325" s="192"/>
      <c r="F325" s="192"/>
      <c r="G325" s="1"/>
      <c r="H325" s="1"/>
      <c r="K325" s="192"/>
      <c r="L325" s="192"/>
      <c r="M325" s="192"/>
      <c r="N325" s="192"/>
      <c r="O325" s="192"/>
    </row>
    <row r="327" spans="1:15" x14ac:dyDescent="0.25">
      <c r="A327" s="188"/>
      <c r="B327" s="159"/>
      <c r="C327" s="1"/>
      <c r="D327" s="1"/>
      <c r="E327" s="1"/>
      <c r="F327" s="1"/>
      <c r="G327" s="1"/>
      <c r="H327" s="1"/>
      <c r="K327" s="1"/>
      <c r="L327" s="1"/>
      <c r="M327" s="1"/>
      <c r="N327" s="1"/>
      <c r="O327" s="1"/>
    </row>
    <row r="328" spans="1:15" x14ac:dyDescent="0.25">
      <c r="B328" s="194"/>
      <c r="C328" s="194"/>
      <c r="D328" s="194"/>
      <c r="E328" s="194"/>
      <c r="F328" s="194"/>
      <c r="G328" s="194"/>
      <c r="H328" s="195"/>
      <c r="K328" s="1"/>
      <c r="L328" s="1"/>
      <c r="M328" s="1"/>
      <c r="N328" s="1"/>
      <c r="O328" s="1"/>
    </row>
    <row r="329" spans="1:15" x14ac:dyDescent="0.25">
      <c r="A329" s="196"/>
      <c r="B329" s="197"/>
      <c r="C329" s="197"/>
      <c r="D329" s="198"/>
      <c r="E329" s="198"/>
      <c r="F329" s="197"/>
      <c r="G329" s="197"/>
      <c r="H329" s="197"/>
      <c r="K329" s="197"/>
      <c r="L329" s="197"/>
      <c r="M329" s="197"/>
      <c r="N329" s="197"/>
      <c r="O329" s="197"/>
    </row>
    <row r="330" spans="1:15" x14ac:dyDescent="0.25">
      <c r="A330" s="187"/>
      <c r="B330" s="199"/>
      <c r="C330" s="1"/>
      <c r="D330" s="191"/>
      <c r="E330" s="192"/>
      <c r="F330" s="192"/>
      <c r="G330" s="1"/>
      <c r="H330" s="1"/>
      <c r="K330" s="192"/>
      <c r="L330" s="192"/>
      <c r="M330" s="192"/>
      <c r="N330" s="192"/>
      <c r="O330" s="192"/>
    </row>
    <row r="331" spans="1:15" x14ac:dyDescent="0.25">
      <c r="A331" s="187"/>
      <c r="B331" s="199"/>
      <c r="C331" s="1"/>
      <c r="D331" s="191"/>
      <c r="E331" s="192"/>
      <c r="F331" s="192"/>
      <c r="G331" s="1"/>
      <c r="H331" s="1"/>
      <c r="K331" s="192"/>
      <c r="L331" s="192"/>
      <c r="M331" s="192"/>
      <c r="N331" s="192"/>
      <c r="O331" s="192"/>
    </row>
    <row r="332" spans="1:15" x14ac:dyDescent="0.25">
      <c r="A332" s="187"/>
      <c r="B332" s="199"/>
      <c r="C332" s="1"/>
      <c r="D332" s="191"/>
      <c r="E332" s="192"/>
      <c r="F332" s="192"/>
      <c r="G332" s="1"/>
      <c r="H332" s="1"/>
      <c r="K332" s="192"/>
      <c r="L332" s="192"/>
      <c r="M332" s="192"/>
      <c r="N332" s="192"/>
      <c r="O332" s="192"/>
    </row>
    <row r="333" spans="1:15" x14ac:dyDescent="0.25">
      <c r="A333" s="188"/>
      <c r="B333" s="199"/>
      <c r="C333" s="1"/>
      <c r="D333" s="191"/>
      <c r="E333" s="192"/>
      <c r="F333" s="192"/>
      <c r="G333" s="1"/>
      <c r="H333" s="1"/>
      <c r="K333" s="192"/>
      <c r="L333" s="192"/>
      <c r="M333" s="192"/>
      <c r="N333" s="192"/>
      <c r="O333" s="192"/>
    </row>
    <row r="334" spans="1:15" x14ac:dyDescent="0.25">
      <c r="A334" s="188"/>
      <c r="B334" s="199"/>
      <c r="C334" s="1"/>
      <c r="D334" s="191"/>
      <c r="E334" s="192"/>
      <c r="F334" s="192"/>
      <c r="G334" s="1"/>
      <c r="H334" s="1"/>
      <c r="K334" s="192"/>
      <c r="L334" s="192"/>
      <c r="M334" s="192"/>
      <c r="N334" s="192"/>
      <c r="O334" s="192"/>
    </row>
    <row r="336" spans="1:15" x14ac:dyDescent="0.25">
      <c r="A336" s="188"/>
      <c r="B336" s="159"/>
      <c r="C336" s="1"/>
      <c r="D336" s="1"/>
      <c r="E336" s="1"/>
      <c r="F336" s="1"/>
      <c r="G336" s="1"/>
      <c r="H336" s="1"/>
      <c r="K336" s="1"/>
      <c r="L336" s="1"/>
      <c r="M336" s="1"/>
      <c r="N336" s="1"/>
      <c r="O336" s="1"/>
    </row>
    <row r="337" spans="1:15" x14ac:dyDescent="0.25">
      <c r="B337" s="194"/>
      <c r="C337" s="194"/>
      <c r="D337" s="194"/>
      <c r="E337" s="194"/>
      <c r="F337" s="194"/>
      <c r="G337" s="194"/>
      <c r="H337" s="195"/>
      <c r="K337" s="1"/>
      <c r="L337" s="1"/>
      <c r="M337" s="1"/>
      <c r="N337" s="1"/>
      <c r="O337" s="1"/>
    </row>
    <row r="338" spans="1:15" x14ac:dyDescent="0.25">
      <c r="A338" s="196"/>
      <c r="B338" s="197"/>
      <c r="C338" s="197"/>
      <c r="D338" s="198"/>
      <c r="E338" s="198"/>
      <c r="F338" s="197"/>
      <c r="G338" s="197"/>
      <c r="H338" s="197"/>
      <c r="K338" s="197"/>
      <c r="L338" s="197"/>
      <c r="M338" s="197"/>
      <c r="N338" s="197"/>
      <c r="O338" s="197"/>
    </row>
    <row r="339" spans="1:15" x14ac:dyDescent="0.25">
      <c r="A339" s="188"/>
      <c r="B339" s="199"/>
      <c r="C339" s="1"/>
      <c r="D339" s="191"/>
      <c r="E339" s="192"/>
      <c r="F339" s="192"/>
      <c r="G339" s="1"/>
      <c r="H339" s="1"/>
      <c r="K339" s="192"/>
      <c r="L339" s="192"/>
      <c r="M339" s="192"/>
      <c r="N339" s="192"/>
      <c r="O339" s="192"/>
    </row>
    <row r="340" spans="1:15" x14ac:dyDescent="0.25">
      <c r="A340" s="188"/>
      <c r="B340" s="199"/>
      <c r="C340" s="1"/>
      <c r="D340" s="191"/>
      <c r="E340" s="192"/>
      <c r="F340" s="192"/>
      <c r="G340" s="1"/>
      <c r="H340" s="1"/>
      <c r="K340" s="192"/>
      <c r="L340" s="192"/>
      <c r="M340" s="192"/>
      <c r="N340" s="192"/>
      <c r="O340" s="192"/>
    </row>
    <row r="341" spans="1:15" x14ac:dyDescent="0.25">
      <c r="A341" s="188"/>
      <c r="B341" s="199"/>
      <c r="C341" s="1"/>
      <c r="D341" s="191"/>
      <c r="E341" s="192"/>
      <c r="F341" s="192"/>
      <c r="G341" s="1"/>
      <c r="H341" s="1"/>
      <c r="K341" s="192"/>
      <c r="L341" s="192"/>
      <c r="M341" s="192"/>
      <c r="N341" s="192"/>
      <c r="O341" s="192"/>
    </row>
    <row r="342" spans="1:15" x14ac:dyDescent="0.25">
      <c r="A342" s="188"/>
      <c r="B342" s="199"/>
      <c r="C342" s="1"/>
      <c r="D342" s="191"/>
      <c r="E342" s="192"/>
      <c r="F342" s="192"/>
      <c r="G342" s="1"/>
      <c r="H342" s="1"/>
      <c r="K342" s="192"/>
      <c r="L342" s="192"/>
      <c r="M342" s="192"/>
      <c r="N342" s="192"/>
      <c r="O342" s="192"/>
    </row>
    <row r="343" spans="1:15" x14ac:dyDescent="0.25">
      <c r="A343" s="188"/>
      <c r="B343" s="199"/>
      <c r="C343" s="1"/>
      <c r="D343" s="191"/>
      <c r="E343" s="192"/>
      <c r="F343" s="192"/>
      <c r="G343" s="1"/>
      <c r="H343" s="1"/>
      <c r="K343" s="192"/>
      <c r="L343" s="192"/>
      <c r="M343" s="192"/>
      <c r="N343" s="192"/>
      <c r="O343" s="192"/>
    </row>
    <row r="344" spans="1:15" x14ac:dyDescent="0.25">
      <c r="A344" s="188"/>
      <c r="B344" s="199"/>
      <c r="C344" s="1"/>
      <c r="D344" s="191"/>
      <c r="E344" s="1"/>
      <c r="F344" s="192"/>
      <c r="G344" s="1"/>
      <c r="H344" s="1"/>
      <c r="K344" s="1"/>
      <c r="L344" s="1"/>
      <c r="M344" s="1"/>
      <c r="N344" s="192"/>
      <c r="O344" s="192"/>
    </row>
    <row r="345" spans="1:15" x14ac:dyDescent="0.25">
      <c r="A345" s="188"/>
      <c r="B345" s="199"/>
      <c r="C345" s="1"/>
      <c r="D345" s="191"/>
      <c r="E345" s="1"/>
      <c r="F345" s="192"/>
      <c r="G345" s="1"/>
      <c r="H345" s="1"/>
      <c r="K345" s="1"/>
      <c r="L345" s="1"/>
      <c r="M345" s="1"/>
      <c r="N345" s="192"/>
      <c r="O345" s="192"/>
    </row>
    <row r="346" spans="1:15" x14ac:dyDescent="0.25">
      <c r="A346" s="188"/>
      <c r="B346" s="199"/>
      <c r="C346" s="1"/>
      <c r="D346" s="191"/>
      <c r="E346" s="1"/>
      <c r="F346" s="192"/>
      <c r="G346" s="1"/>
      <c r="H346" s="1"/>
      <c r="K346" s="1"/>
      <c r="L346" s="1"/>
      <c r="M346" s="1"/>
      <c r="N346" s="192"/>
      <c r="O346" s="192"/>
    </row>
    <row r="347" spans="1:15" x14ac:dyDescent="0.25">
      <c r="A347" s="188"/>
      <c r="B347" s="199"/>
      <c r="C347" s="1"/>
      <c r="D347" s="191"/>
      <c r="E347" s="1"/>
      <c r="F347" s="192"/>
      <c r="G347" s="1"/>
      <c r="H347" s="1"/>
      <c r="K347" s="1"/>
      <c r="L347" s="1"/>
      <c r="M347" s="1"/>
      <c r="N347" s="192"/>
      <c r="O347" s="192"/>
    </row>
    <row r="349" spans="1:15" x14ac:dyDescent="0.25">
      <c r="A349" s="188"/>
      <c r="B349" s="159"/>
      <c r="C349" s="1"/>
      <c r="D349" s="1"/>
      <c r="E349" s="1"/>
      <c r="F349" s="1"/>
      <c r="G349" s="1"/>
      <c r="H349" s="1"/>
      <c r="K349" s="1"/>
      <c r="L349" s="1"/>
      <c r="M349" s="1"/>
      <c r="N349" s="1"/>
      <c r="O349" s="1"/>
    </row>
    <row r="350" spans="1:15" x14ac:dyDescent="0.25">
      <c r="B350" s="194"/>
      <c r="C350" s="194"/>
      <c r="D350" s="194"/>
      <c r="E350" s="194"/>
      <c r="F350" s="194"/>
      <c r="G350" s="194"/>
      <c r="H350" s="195"/>
      <c r="K350" s="1"/>
      <c r="L350" s="1"/>
      <c r="M350" s="1"/>
      <c r="N350" s="1"/>
      <c r="O350" s="1"/>
    </row>
    <row r="351" spans="1:15" x14ac:dyDescent="0.25">
      <c r="A351" s="196"/>
      <c r="B351" s="197"/>
      <c r="C351" s="197"/>
      <c r="D351" s="198"/>
      <c r="E351" s="198"/>
      <c r="F351" s="197"/>
      <c r="G351" s="197"/>
      <c r="H351" s="197"/>
      <c r="K351" s="197"/>
      <c r="L351" s="197"/>
      <c r="M351" s="197"/>
      <c r="N351" s="197"/>
      <c r="O351" s="197"/>
    </row>
    <row r="352" spans="1:15" x14ac:dyDescent="0.25">
      <c r="A352" s="188"/>
      <c r="B352" s="199"/>
      <c r="C352" s="1"/>
      <c r="D352" s="191"/>
      <c r="E352" s="192"/>
      <c r="F352" s="192"/>
      <c r="G352" s="1"/>
      <c r="H352" s="1"/>
      <c r="K352" s="192"/>
      <c r="L352" s="192"/>
      <c r="M352" s="192"/>
      <c r="N352" s="192"/>
      <c r="O352" s="192"/>
    </row>
    <row r="354" spans="1:15" x14ac:dyDescent="0.25">
      <c r="A354" s="188"/>
      <c r="B354" s="159"/>
      <c r="C354" s="1"/>
      <c r="D354" s="1"/>
      <c r="E354" s="1"/>
      <c r="F354" s="1"/>
      <c r="G354" s="1"/>
      <c r="H354" s="1"/>
      <c r="K354" s="1"/>
      <c r="L354" s="1"/>
      <c r="M354" s="1"/>
      <c r="N354" s="1"/>
      <c r="O354" s="1"/>
    </row>
    <row r="355" spans="1:15" x14ac:dyDescent="0.25">
      <c r="B355" s="194"/>
      <c r="C355" s="194"/>
      <c r="D355" s="194"/>
      <c r="E355" s="194"/>
      <c r="F355" s="194"/>
      <c r="G355" s="194"/>
      <c r="H355" s="195"/>
      <c r="K355" s="1"/>
      <c r="L355" s="1"/>
      <c r="M355" s="1"/>
      <c r="N355" s="1"/>
      <c r="O355" s="1"/>
    </row>
    <row r="356" spans="1:15" x14ac:dyDescent="0.25">
      <c r="A356" s="196"/>
      <c r="B356" s="197"/>
      <c r="C356" s="197"/>
      <c r="D356" s="198"/>
      <c r="E356" s="198"/>
      <c r="F356" s="197"/>
      <c r="G356" s="197"/>
      <c r="H356" s="197"/>
      <c r="K356" s="197"/>
      <c r="L356" s="197"/>
      <c r="M356" s="197"/>
      <c r="N356" s="197"/>
      <c r="O356" s="197"/>
    </row>
    <row r="357" spans="1:15" x14ac:dyDescent="0.25">
      <c r="A357" s="188"/>
      <c r="B357" s="199"/>
      <c r="C357" s="1"/>
      <c r="D357" s="191"/>
      <c r="E357" s="192"/>
      <c r="F357" s="192"/>
      <c r="G357" s="1"/>
      <c r="H357" s="1"/>
      <c r="K357" s="192"/>
      <c r="L357" s="192"/>
      <c r="M357" s="192"/>
      <c r="N357" s="192"/>
      <c r="O357" s="192"/>
    </row>
    <row r="359" spans="1:15" x14ac:dyDescent="0.25">
      <c r="A359" s="188"/>
      <c r="B359" s="159"/>
      <c r="C359" s="1"/>
      <c r="D359" s="1"/>
      <c r="E359" s="1"/>
      <c r="F359" s="1"/>
      <c r="G359" s="1"/>
      <c r="H359" s="1"/>
      <c r="K359" s="1"/>
      <c r="L359" s="1"/>
      <c r="M359" s="1"/>
      <c r="N359" s="1"/>
      <c r="O359" s="1"/>
    </row>
    <row r="360" spans="1:15" x14ac:dyDescent="0.25">
      <c r="B360" s="194"/>
      <c r="C360" s="194"/>
      <c r="D360" s="194"/>
      <c r="E360" s="194"/>
      <c r="F360" s="194"/>
      <c r="G360" s="194"/>
      <c r="H360" s="195"/>
      <c r="K360" s="1"/>
      <c r="L360" s="1"/>
      <c r="M360" s="1"/>
      <c r="N360" s="1"/>
      <c r="O360" s="1"/>
    </row>
    <row r="361" spans="1:15" x14ac:dyDescent="0.25">
      <c r="A361" s="196"/>
      <c r="B361" s="197"/>
      <c r="C361" s="197"/>
      <c r="D361" s="198"/>
      <c r="E361" s="198"/>
      <c r="F361" s="197"/>
      <c r="G361" s="197"/>
      <c r="H361" s="197"/>
      <c r="K361" s="197"/>
      <c r="L361" s="197"/>
      <c r="M361" s="197"/>
      <c r="N361" s="197"/>
      <c r="O361" s="197"/>
    </row>
    <row r="362" spans="1:15" x14ac:dyDescent="0.25">
      <c r="A362" s="188"/>
      <c r="B362" s="199"/>
      <c r="C362" s="1"/>
      <c r="D362" s="191"/>
      <c r="E362" s="192"/>
      <c r="F362" s="192"/>
      <c r="G362" s="1"/>
      <c r="H362" s="1"/>
      <c r="K362" s="192"/>
      <c r="L362" s="192"/>
      <c r="M362" s="192"/>
      <c r="N362" s="192"/>
      <c r="O362" s="192"/>
    </row>
    <row r="363" spans="1:15" x14ac:dyDescent="0.25">
      <c r="A363" s="188"/>
      <c r="B363" s="199"/>
      <c r="C363" s="1"/>
      <c r="D363" s="191"/>
      <c r="E363" s="192"/>
      <c r="F363" s="192"/>
      <c r="G363" s="1"/>
      <c r="H363" s="1"/>
      <c r="K363" s="192"/>
      <c r="L363" s="192"/>
      <c r="M363" s="192"/>
      <c r="N363" s="192"/>
      <c r="O363" s="192"/>
    </row>
    <row r="364" spans="1:15" x14ac:dyDescent="0.25">
      <c r="A364" s="188"/>
      <c r="B364" s="199"/>
      <c r="C364" s="1"/>
      <c r="D364" s="191"/>
      <c r="E364" s="1"/>
      <c r="F364" s="192"/>
      <c r="G364" s="1"/>
      <c r="H364" s="1"/>
      <c r="K364" s="192"/>
      <c r="L364" s="1"/>
      <c r="M364" s="1"/>
      <c r="N364" s="192"/>
      <c r="O364" s="192"/>
    </row>
    <row r="365" spans="1:15" x14ac:dyDescent="0.25">
      <c r="A365" s="188"/>
      <c r="B365" s="199"/>
      <c r="C365" s="1"/>
      <c r="D365" s="191"/>
      <c r="E365" s="1"/>
      <c r="F365" s="192"/>
      <c r="G365" s="1"/>
      <c r="H365" s="1"/>
      <c r="K365" s="192"/>
      <c r="L365" s="1"/>
      <c r="M365" s="1"/>
      <c r="N365" s="192"/>
      <c r="O365" s="192"/>
    </row>
    <row r="366" spans="1:15" x14ac:dyDescent="0.25">
      <c r="A366" s="188"/>
      <c r="B366" s="199"/>
      <c r="C366" s="1"/>
      <c r="D366" s="191"/>
      <c r="E366" s="1"/>
      <c r="F366" s="192"/>
      <c r="G366" s="1"/>
      <c r="H366" s="1"/>
      <c r="K366" s="192"/>
      <c r="L366" s="1"/>
      <c r="M366" s="1"/>
      <c r="N366" s="192"/>
      <c r="O366" s="192"/>
    </row>
    <row r="368" spans="1:15" x14ac:dyDescent="0.25">
      <c r="A368" s="188"/>
      <c r="B368" s="159"/>
      <c r="C368" s="1"/>
      <c r="D368" s="1"/>
      <c r="E368" s="1"/>
      <c r="F368" s="1"/>
      <c r="G368" s="1"/>
      <c r="H368" s="1"/>
      <c r="K368" s="1"/>
      <c r="L368" s="1"/>
      <c r="M368" s="1"/>
      <c r="N368" s="1"/>
      <c r="O368" s="1"/>
    </row>
    <row r="369" spans="1:15" x14ac:dyDescent="0.25">
      <c r="B369" s="194"/>
      <c r="C369" s="194"/>
      <c r="D369" s="194"/>
      <c r="E369" s="194"/>
      <c r="F369" s="194"/>
      <c r="G369" s="194"/>
      <c r="H369" s="195"/>
      <c r="K369" s="1"/>
      <c r="L369" s="1"/>
      <c r="M369" s="1"/>
      <c r="N369" s="1"/>
      <c r="O369" s="1"/>
    </row>
    <row r="370" spans="1:15" x14ac:dyDescent="0.25">
      <c r="A370" s="196"/>
      <c r="B370" s="197"/>
      <c r="C370" s="197"/>
      <c r="D370" s="198"/>
      <c r="E370" s="198"/>
      <c r="F370" s="197"/>
      <c r="G370" s="197"/>
      <c r="H370" s="197"/>
      <c r="K370" s="197"/>
      <c r="L370" s="197"/>
      <c r="M370" s="197"/>
      <c r="N370" s="197"/>
      <c r="O370" s="197"/>
    </row>
    <row r="371" spans="1:15" x14ac:dyDescent="0.25">
      <c r="A371" s="188"/>
      <c r="B371" s="199"/>
      <c r="C371" s="1"/>
      <c r="D371" s="191"/>
      <c r="E371" s="192"/>
      <c r="F371" s="192"/>
      <c r="G371" s="1"/>
      <c r="H371" s="1"/>
      <c r="K371" s="192"/>
      <c r="L371" s="192"/>
      <c r="M371" s="192"/>
      <c r="N371" s="192"/>
      <c r="O371" s="192"/>
    </row>
    <row r="373" spans="1:15" x14ac:dyDescent="0.25">
      <c r="A373" s="188"/>
      <c r="B373" s="159"/>
      <c r="C373" s="1"/>
      <c r="D373" s="1"/>
      <c r="E373" s="1"/>
      <c r="F373" s="1"/>
      <c r="G373" s="1"/>
      <c r="H373" s="1"/>
      <c r="K373" s="1"/>
      <c r="L373" s="1"/>
      <c r="M373" s="1"/>
      <c r="N373" s="1"/>
      <c r="O373" s="1"/>
    </row>
    <row r="374" spans="1:15" x14ac:dyDescent="0.25">
      <c r="B374" s="194"/>
      <c r="C374" s="194"/>
      <c r="D374" s="194"/>
      <c r="E374" s="194"/>
      <c r="F374" s="194"/>
      <c r="G374" s="194"/>
      <c r="H374" s="195"/>
      <c r="K374" s="1"/>
      <c r="L374" s="1"/>
      <c r="M374" s="1"/>
      <c r="N374" s="1"/>
      <c r="O374" s="1"/>
    </row>
    <row r="375" spans="1:15" x14ac:dyDescent="0.25">
      <c r="A375" s="196"/>
      <c r="B375" s="197"/>
      <c r="C375" s="197"/>
      <c r="D375" s="198"/>
      <c r="E375" s="198"/>
      <c r="F375" s="197"/>
      <c r="G375" s="197"/>
      <c r="H375" s="197"/>
      <c r="K375" s="197"/>
      <c r="L375" s="197"/>
      <c r="M375" s="197"/>
      <c r="N375" s="197"/>
      <c r="O375" s="197"/>
    </row>
    <row r="376" spans="1:15" x14ac:dyDescent="0.25">
      <c r="A376" s="188"/>
      <c r="B376" s="199"/>
      <c r="C376" s="1"/>
      <c r="D376" s="191"/>
      <c r="E376" s="192"/>
      <c r="F376" s="192"/>
      <c r="G376" s="1"/>
      <c r="H376" s="1"/>
      <c r="K376" s="192"/>
      <c r="L376" s="192"/>
      <c r="M376" s="192"/>
      <c r="N376" s="192"/>
      <c r="O376" s="192"/>
    </row>
    <row r="377" spans="1:15" x14ac:dyDescent="0.25">
      <c r="A377" s="188"/>
      <c r="B377" s="199"/>
      <c r="C377" s="1"/>
      <c r="D377" s="191"/>
      <c r="E377" s="1"/>
      <c r="F377" s="192"/>
      <c r="G377" s="1"/>
      <c r="H377" s="1"/>
      <c r="K377" s="192"/>
      <c r="L377" s="1"/>
      <c r="M377" s="1"/>
      <c r="N377" s="192"/>
      <c r="O377" s="192"/>
    </row>
    <row r="378" spans="1:15" x14ac:dyDescent="0.25">
      <c r="A378" s="188"/>
      <c r="B378" s="199"/>
      <c r="C378" s="1"/>
      <c r="D378" s="191"/>
      <c r="E378" s="1"/>
      <c r="F378" s="192"/>
      <c r="G378" s="1"/>
      <c r="H378" s="1"/>
      <c r="K378" s="192"/>
      <c r="L378" s="1"/>
      <c r="M378" s="1"/>
      <c r="N378" s="192"/>
      <c r="O378" s="192"/>
    </row>
    <row r="379" spans="1:15" x14ac:dyDescent="0.25">
      <c r="A379" s="188"/>
      <c r="B379" s="199"/>
      <c r="C379" s="1"/>
      <c r="D379" s="191"/>
      <c r="E379" s="1"/>
      <c r="F379" s="192"/>
      <c r="G379" s="1"/>
      <c r="H379" s="1"/>
      <c r="K379" s="192"/>
      <c r="L379" s="1"/>
      <c r="M379" s="1"/>
      <c r="N379" s="192"/>
      <c r="O379" s="192"/>
    </row>
    <row r="380" spans="1:15" x14ac:dyDescent="0.25">
      <c r="A380" s="188"/>
      <c r="B380" s="199"/>
      <c r="C380" s="1"/>
      <c r="D380" s="191"/>
      <c r="E380" s="1"/>
      <c r="F380" s="192"/>
      <c r="G380" s="1"/>
      <c r="H380" s="1"/>
      <c r="K380" s="1"/>
      <c r="L380" s="1"/>
      <c r="M380" s="1"/>
      <c r="N380" s="192"/>
      <c r="O380" s="192"/>
    </row>
    <row r="382" spans="1:15" x14ac:dyDescent="0.25">
      <c r="A382" s="188"/>
      <c r="B382" s="159"/>
      <c r="C382" s="1"/>
      <c r="D382" s="1"/>
      <c r="E382" s="1"/>
      <c r="F382" s="1"/>
      <c r="G382" s="1"/>
      <c r="H382" s="1"/>
      <c r="K382" s="1"/>
      <c r="L382" s="1"/>
      <c r="M382" s="1"/>
      <c r="N382" s="1"/>
      <c r="O382" s="1"/>
    </row>
    <row r="383" spans="1:15" x14ac:dyDescent="0.25">
      <c r="B383" s="194"/>
      <c r="C383" s="194"/>
      <c r="D383" s="194"/>
      <c r="E383" s="194"/>
      <c r="F383" s="194"/>
      <c r="G383" s="194"/>
      <c r="H383" s="195"/>
      <c r="K383" s="1"/>
      <c r="L383" s="1"/>
      <c r="M383" s="1"/>
      <c r="N383" s="1"/>
      <c r="O383" s="1"/>
    </row>
    <row r="384" spans="1:15" x14ac:dyDescent="0.25">
      <c r="A384" s="196"/>
      <c r="B384" s="197"/>
      <c r="C384" s="197"/>
      <c r="D384" s="198"/>
      <c r="E384" s="198"/>
      <c r="F384" s="197"/>
      <c r="G384" s="197"/>
      <c r="H384" s="197"/>
      <c r="K384" s="197"/>
      <c r="L384" s="197"/>
      <c r="M384" s="197"/>
      <c r="N384" s="197"/>
      <c r="O384" s="197"/>
    </row>
    <row r="385" spans="1:15" x14ac:dyDescent="0.25">
      <c r="A385" s="188"/>
      <c r="B385" s="199"/>
      <c r="C385" s="1"/>
      <c r="D385" s="191"/>
      <c r="E385" s="1"/>
      <c r="F385" s="192"/>
      <c r="G385" s="1"/>
      <c r="H385" s="1"/>
      <c r="K385" s="192"/>
      <c r="L385" s="1"/>
      <c r="M385" s="1"/>
      <c r="N385" s="192"/>
      <c r="O385" s="192"/>
    </row>
    <row r="386" spans="1:15" x14ac:dyDescent="0.25">
      <c r="A386" s="188"/>
      <c r="B386" s="199"/>
      <c r="C386" s="1"/>
      <c r="D386" s="191"/>
      <c r="E386" s="1"/>
      <c r="F386" s="192"/>
      <c r="G386" s="1"/>
      <c r="H386" s="1"/>
      <c r="K386" s="192"/>
      <c r="L386" s="1"/>
      <c r="M386" s="1"/>
      <c r="N386" s="192"/>
      <c r="O386" s="192"/>
    </row>
    <row r="387" spans="1:15" x14ac:dyDescent="0.25">
      <c r="A387" s="188"/>
      <c r="B387" s="199"/>
      <c r="C387" s="1"/>
      <c r="D387" s="191"/>
      <c r="E387" s="1"/>
      <c r="F387" s="192"/>
      <c r="G387" s="1"/>
      <c r="H387" s="1"/>
      <c r="K387" s="192"/>
      <c r="L387" s="1"/>
      <c r="M387" s="1"/>
      <c r="N387" s="192"/>
      <c r="O387" s="192"/>
    </row>
    <row r="388" spans="1:15" x14ac:dyDescent="0.25">
      <c r="A388" s="188"/>
      <c r="B388" s="199"/>
      <c r="C388" s="1"/>
      <c r="D388" s="191"/>
      <c r="E388" s="1"/>
      <c r="F388" s="192"/>
      <c r="G388" s="1"/>
      <c r="H388" s="1"/>
      <c r="K388" s="1"/>
      <c r="L388" s="1"/>
      <c r="M388" s="1"/>
      <c r="N388" s="192"/>
      <c r="O388" s="192"/>
    </row>
    <row r="390" spans="1:15" x14ac:dyDescent="0.25">
      <c r="A390" s="188"/>
      <c r="B390" s="159"/>
      <c r="C390" s="1"/>
      <c r="D390" s="1"/>
      <c r="E390" s="1"/>
      <c r="F390" s="1"/>
      <c r="G390" s="1"/>
      <c r="H390" s="1"/>
      <c r="K390" s="1"/>
      <c r="L390" s="1"/>
      <c r="M390" s="1"/>
      <c r="N390" s="1"/>
      <c r="O390" s="1"/>
    </row>
    <row r="391" spans="1:15" x14ac:dyDescent="0.25">
      <c r="B391" s="194"/>
      <c r="C391" s="194"/>
      <c r="D391" s="194"/>
      <c r="E391" s="194"/>
      <c r="F391" s="194"/>
      <c r="G391" s="194"/>
      <c r="H391" s="195"/>
      <c r="K391" s="1"/>
      <c r="L391" s="1"/>
      <c r="M391" s="1"/>
      <c r="N391" s="1"/>
      <c r="O391" s="1"/>
    </row>
    <row r="392" spans="1:15" x14ac:dyDescent="0.25">
      <c r="A392" s="196"/>
      <c r="B392" s="197"/>
      <c r="C392" s="197"/>
      <c r="D392" s="198"/>
      <c r="E392" s="198"/>
      <c r="F392" s="197"/>
      <c r="G392" s="197"/>
      <c r="H392" s="197"/>
      <c r="K392" s="197"/>
      <c r="L392" s="197"/>
      <c r="M392" s="197"/>
      <c r="N392" s="197"/>
      <c r="O392" s="197"/>
    </row>
    <row r="393" spans="1:15" x14ac:dyDescent="0.25">
      <c r="A393" s="188"/>
      <c r="B393" s="199"/>
      <c r="C393" s="1"/>
      <c r="D393" s="191"/>
      <c r="E393" s="1"/>
      <c r="F393" s="192"/>
      <c r="G393" s="1"/>
      <c r="H393" s="1"/>
      <c r="K393" s="192"/>
      <c r="L393" s="1"/>
      <c r="M393" s="1"/>
      <c r="N393" s="192"/>
      <c r="O393" s="192"/>
    </row>
    <row r="394" spans="1:15" x14ac:dyDescent="0.25">
      <c r="A394" s="188"/>
      <c r="B394" s="199"/>
      <c r="C394" s="1"/>
      <c r="D394" s="191"/>
      <c r="E394" s="1"/>
      <c r="F394" s="192"/>
      <c r="G394" s="1"/>
      <c r="H394" s="1"/>
      <c r="K394" s="192"/>
      <c r="L394" s="1"/>
      <c r="M394" s="1"/>
      <c r="N394" s="192"/>
      <c r="O394" s="192"/>
    </row>
    <row r="395" spans="1:15" x14ac:dyDescent="0.25">
      <c r="A395" s="188"/>
      <c r="B395" s="199"/>
      <c r="C395" s="1"/>
      <c r="D395" s="191"/>
      <c r="E395" s="1"/>
      <c r="F395" s="192"/>
      <c r="G395" s="1"/>
      <c r="H395" s="1"/>
      <c r="K395" s="192"/>
      <c r="L395" s="1"/>
      <c r="M395" s="1"/>
      <c r="N395" s="192"/>
      <c r="O395" s="192"/>
    </row>
    <row r="397" spans="1:15" x14ac:dyDescent="0.25">
      <c r="A397" s="188"/>
      <c r="B397" s="159"/>
      <c r="C397" s="1"/>
      <c r="D397" s="1"/>
      <c r="E397" s="1"/>
      <c r="F397" s="1"/>
      <c r="G397" s="1"/>
      <c r="H397" s="1"/>
      <c r="K397" s="1"/>
      <c r="L397" s="1"/>
      <c r="M397" s="1"/>
      <c r="N397" s="1"/>
      <c r="O397" s="1"/>
    </row>
    <row r="398" spans="1:15" x14ac:dyDescent="0.25">
      <c r="B398" s="194"/>
      <c r="C398" s="194"/>
      <c r="D398" s="194"/>
      <c r="E398" s="194"/>
      <c r="F398" s="194"/>
      <c r="G398" s="194"/>
      <c r="H398" s="195"/>
      <c r="K398" s="1"/>
      <c r="L398" s="1"/>
      <c r="M398" s="1"/>
      <c r="N398" s="1"/>
      <c r="O398" s="1"/>
    </row>
    <row r="399" spans="1:15" x14ac:dyDescent="0.25">
      <c r="A399" s="196"/>
      <c r="B399" s="197"/>
      <c r="C399" s="197"/>
      <c r="D399" s="198"/>
      <c r="E399" s="198"/>
      <c r="F399" s="197"/>
      <c r="G399" s="197"/>
      <c r="H399" s="197"/>
      <c r="K399" s="197"/>
      <c r="L399" s="197"/>
      <c r="M399" s="197"/>
      <c r="N399" s="197"/>
      <c r="O399" s="197"/>
    </row>
    <row r="400" spans="1:15" x14ac:dyDescent="0.25">
      <c r="A400" s="188"/>
      <c r="B400" s="199"/>
      <c r="C400" s="1"/>
      <c r="D400" s="191"/>
      <c r="E400" s="1"/>
      <c r="F400" s="192"/>
      <c r="G400" s="1"/>
      <c r="H400" s="1"/>
      <c r="K400" s="192"/>
      <c r="L400" s="1"/>
      <c r="M400" s="1"/>
      <c r="N400" s="192"/>
      <c r="O400" s="192"/>
    </row>
    <row r="401" spans="1:15" x14ac:dyDescent="0.25">
      <c r="A401" s="188"/>
      <c r="B401" s="199"/>
      <c r="C401" s="1"/>
      <c r="D401" s="191"/>
      <c r="E401" s="1"/>
      <c r="F401" s="192"/>
      <c r="G401" s="1"/>
      <c r="H401" s="1"/>
      <c r="K401" s="192"/>
      <c r="L401" s="1"/>
      <c r="M401" s="1"/>
      <c r="N401" s="192"/>
      <c r="O401" s="192"/>
    </row>
    <row r="402" spans="1:15" x14ac:dyDescent="0.25">
      <c r="A402" s="188"/>
      <c r="B402" s="199"/>
      <c r="C402" s="1"/>
      <c r="D402" s="191"/>
      <c r="E402" s="1"/>
      <c r="F402" s="192"/>
      <c r="G402" s="1"/>
      <c r="H402" s="1"/>
      <c r="K402" s="192"/>
      <c r="L402" s="1"/>
      <c r="M402" s="1"/>
      <c r="N402" s="192"/>
      <c r="O402" s="192"/>
    </row>
    <row r="403" spans="1:15" x14ac:dyDescent="0.25">
      <c r="A403" s="188"/>
      <c r="B403" s="199"/>
      <c r="C403" s="1"/>
      <c r="D403" s="191"/>
      <c r="E403" s="1"/>
      <c r="F403" s="192"/>
      <c r="G403" s="1"/>
      <c r="H403" s="1"/>
      <c r="K403" s="192"/>
      <c r="L403" s="1"/>
      <c r="M403" s="1"/>
      <c r="N403" s="192"/>
      <c r="O403" s="192"/>
    </row>
    <row r="404" spans="1:15" x14ac:dyDescent="0.25">
      <c r="A404" s="188"/>
      <c r="B404" s="199"/>
      <c r="C404" s="1"/>
      <c r="D404" s="191"/>
      <c r="E404" s="1"/>
      <c r="F404" s="192"/>
      <c r="G404" s="1"/>
      <c r="H404" s="1"/>
      <c r="K404" s="192"/>
      <c r="L404" s="1"/>
      <c r="M404" s="1"/>
      <c r="N404" s="192"/>
      <c r="O404" s="192"/>
    </row>
    <row r="406" spans="1:15" x14ac:dyDescent="0.25">
      <c r="A406" s="188"/>
      <c r="B406" s="159"/>
      <c r="C406" s="1"/>
      <c r="D406" s="1"/>
      <c r="E406" s="1"/>
      <c r="F406" s="1"/>
      <c r="G406" s="1"/>
      <c r="H406" s="1"/>
      <c r="K406" s="1"/>
      <c r="L406" s="1"/>
      <c r="M406" s="1"/>
      <c r="N406" s="1"/>
      <c r="O406" s="1"/>
    </row>
    <row r="407" spans="1:15" x14ac:dyDescent="0.25">
      <c r="B407" s="194"/>
      <c r="C407" s="194"/>
      <c r="D407" s="194"/>
      <c r="E407" s="194"/>
      <c r="F407" s="194"/>
      <c r="G407" s="194"/>
      <c r="H407" s="195"/>
      <c r="K407" s="1"/>
      <c r="L407" s="1"/>
      <c r="M407" s="1"/>
      <c r="N407" s="1"/>
      <c r="O407" s="1"/>
    </row>
    <row r="408" spans="1:15" x14ac:dyDescent="0.25">
      <c r="A408" s="196"/>
      <c r="B408" s="197"/>
      <c r="C408" s="197"/>
      <c r="D408" s="198"/>
      <c r="E408" s="198"/>
      <c r="F408" s="197"/>
      <c r="G408" s="197"/>
      <c r="H408" s="197"/>
      <c r="K408" s="197"/>
      <c r="L408" s="197"/>
      <c r="M408" s="197"/>
      <c r="N408" s="197"/>
      <c r="O408" s="197"/>
    </row>
    <row r="409" spans="1:15" x14ac:dyDescent="0.25">
      <c r="A409" s="188"/>
      <c r="B409" s="199"/>
      <c r="C409" s="1"/>
      <c r="D409" s="191"/>
      <c r="E409" s="1"/>
      <c r="F409" s="192"/>
      <c r="G409" s="1"/>
      <c r="H409" s="1"/>
      <c r="K409" s="192"/>
      <c r="L409" s="1"/>
      <c r="M409" s="1"/>
      <c r="N409" s="192"/>
      <c r="O409" s="192"/>
    </row>
    <row r="410" spans="1:15" x14ac:dyDescent="0.25">
      <c r="A410" s="188"/>
      <c r="B410" s="199"/>
      <c r="C410" s="1"/>
      <c r="D410" s="191"/>
      <c r="E410" s="1"/>
      <c r="F410" s="192"/>
      <c r="G410" s="1"/>
      <c r="H410" s="1"/>
      <c r="K410" s="192"/>
      <c r="L410" s="1"/>
      <c r="M410" s="1"/>
      <c r="N410" s="192"/>
      <c r="O410" s="192"/>
    </row>
    <row r="411" spans="1:15" x14ac:dyDescent="0.25">
      <c r="A411" s="188"/>
      <c r="B411" s="199"/>
      <c r="C411" s="1"/>
      <c r="D411" s="191"/>
      <c r="E411" s="1"/>
      <c r="F411" s="192"/>
      <c r="G411" s="1"/>
      <c r="H411" s="1"/>
      <c r="K411" s="192"/>
      <c r="L411" s="1"/>
      <c r="M411" s="1"/>
      <c r="N411" s="192"/>
      <c r="O411" s="192"/>
    </row>
    <row r="413" spans="1:15" x14ac:dyDescent="0.25">
      <c r="A413" s="188"/>
      <c r="B413" s="159"/>
      <c r="C413" s="1"/>
      <c r="D413" s="1"/>
      <c r="E413" s="1"/>
      <c r="F413" s="1"/>
      <c r="G413" s="1"/>
      <c r="H413" s="1"/>
      <c r="K413" s="1"/>
      <c r="L413" s="1"/>
      <c r="M413" s="1"/>
      <c r="N413" s="1"/>
      <c r="O413" s="1"/>
    </row>
    <row r="414" spans="1:15" x14ac:dyDescent="0.25">
      <c r="B414" s="194"/>
      <c r="C414" s="194"/>
      <c r="D414" s="194"/>
      <c r="E414" s="194"/>
      <c r="F414" s="194"/>
      <c r="G414" s="194"/>
      <c r="H414" s="195"/>
      <c r="K414" s="1"/>
      <c r="L414" s="1"/>
      <c r="M414" s="1"/>
      <c r="N414" s="1"/>
      <c r="O414" s="1"/>
    </row>
    <row r="415" spans="1:15" x14ac:dyDescent="0.25">
      <c r="A415" s="196"/>
      <c r="B415" s="197"/>
      <c r="C415" s="197"/>
      <c r="D415" s="198"/>
      <c r="E415" s="198"/>
      <c r="F415" s="197"/>
      <c r="G415" s="197"/>
      <c r="H415" s="197"/>
      <c r="K415" s="197"/>
      <c r="L415" s="197"/>
      <c r="M415" s="197"/>
      <c r="N415" s="197"/>
      <c r="O415" s="197"/>
    </row>
    <row r="416" spans="1:15" x14ac:dyDescent="0.25">
      <c r="A416" s="188"/>
      <c r="B416" s="199"/>
      <c r="C416" s="1"/>
      <c r="D416" s="191"/>
      <c r="E416" s="1"/>
      <c r="F416" s="192"/>
      <c r="G416" s="1"/>
      <c r="H416" s="1"/>
      <c r="K416" s="192"/>
      <c r="L416" s="1"/>
      <c r="M416" s="1"/>
      <c r="N416" s="192"/>
      <c r="O416" s="192"/>
    </row>
    <row r="418" spans="1:15" x14ac:dyDescent="0.25">
      <c r="A418" s="188"/>
      <c r="B418" s="159"/>
      <c r="C418" s="1"/>
      <c r="D418" s="1"/>
      <c r="E418" s="1"/>
      <c r="F418" s="1"/>
      <c r="G418" s="1"/>
      <c r="H418" s="1"/>
      <c r="K418" s="1"/>
      <c r="L418" s="1"/>
      <c r="M418" s="1"/>
      <c r="N418" s="1"/>
      <c r="O418" s="1"/>
    </row>
    <row r="419" spans="1:15" x14ac:dyDescent="0.25">
      <c r="B419" s="194"/>
      <c r="C419" s="194"/>
      <c r="D419" s="194"/>
      <c r="E419" s="194"/>
      <c r="F419" s="194"/>
      <c r="G419" s="194"/>
      <c r="H419" s="195"/>
      <c r="K419" s="1"/>
      <c r="L419" s="1"/>
      <c r="M419" s="1"/>
      <c r="N419" s="1"/>
      <c r="O419" s="1"/>
    </row>
    <row r="420" spans="1:15" x14ac:dyDescent="0.25">
      <c r="A420" s="196"/>
      <c r="B420" s="197"/>
      <c r="C420" s="197"/>
      <c r="D420" s="198"/>
      <c r="E420" s="198"/>
      <c r="F420" s="197"/>
      <c r="G420" s="197"/>
      <c r="H420" s="197"/>
      <c r="K420" s="197"/>
      <c r="L420" s="197"/>
      <c r="M420" s="197"/>
      <c r="N420" s="197"/>
      <c r="O420" s="197"/>
    </row>
    <row r="421" spans="1:15" x14ac:dyDescent="0.25">
      <c r="A421" s="188"/>
      <c r="B421" s="199"/>
      <c r="C421" s="1"/>
      <c r="D421" s="191"/>
      <c r="E421" s="1"/>
      <c r="F421" s="192"/>
      <c r="G421" s="1"/>
      <c r="H421" s="1"/>
      <c r="K421" s="192"/>
      <c r="L421" s="1"/>
      <c r="M421" s="1"/>
      <c r="N421" s="192"/>
      <c r="O421" s="192"/>
    </row>
    <row r="422" spans="1:15" x14ac:dyDescent="0.25">
      <c r="A422" s="188"/>
      <c r="B422" s="199"/>
      <c r="C422" s="1"/>
      <c r="D422" s="191"/>
      <c r="E422" s="1"/>
      <c r="F422" s="192"/>
      <c r="G422" s="1"/>
      <c r="H422" s="1"/>
      <c r="K422" s="192"/>
      <c r="L422" s="1"/>
      <c r="M422" s="1"/>
      <c r="N422" s="192"/>
      <c r="O422" s="192"/>
    </row>
    <row r="423" spans="1:15" x14ac:dyDescent="0.25">
      <c r="A423" s="188"/>
      <c r="B423" s="199"/>
      <c r="C423" s="1"/>
      <c r="D423" s="191"/>
      <c r="E423" s="1"/>
      <c r="F423" s="192"/>
      <c r="G423" s="1"/>
      <c r="H423" s="1"/>
      <c r="K423" s="192"/>
      <c r="L423" s="1"/>
      <c r="M423" s="1"/>
      <c r="N423" s="192"/>
      <c r="O423" s="192"/>
    </row>
    <row r="424" spans="1:15" x14ac:dyDescent="0.25">
      <c r="A424" s="188"/>
      <c r="B424" s="199"/>
      <c r="C424" s="1"/>
      <c r="D424" s="191"/>
      <c r="E424" s="1"/>
      <c r="F424" s="192"/>
      <c r="G424" s="1"/>
      <c r="H424" s="1"/>
      <c r="K424" s="192"/>
      <c r="L424" s="1"/>
      <c r="M424" s="1"/>
      <c r="N424" s="192"/>
      <c r="O424" s="192"/>
    </row>
    <row r="425" spans="1:15" x14ac:dyDescent="0.25">
      <c r="A425" s="188"/>
      <c r="B425" s="199"/>
      <c r="C425" s="1"/>
      <c r="D425" s="191"/>
      <c r="E425" s="1"/>
      <c r="F425" s="192"/>
      <c r="G425" s="1"/>
      <c r="H425" s="1"/>
      <c r="K425" s="192"/>
      <c r="L425" s="1"/>
      <c r="M425" s="1"/>
      <c r="N425" s="192"/>
      <c r="O425" s="192"/>
    </row>
    <row r="427" spans="1:15" x14ac:dyDescent="0.25">
      <c r="A427" s="188"/>
      <c r="B427" s="159"/>
      <c r="C427" s="1"/>
      <c r="D427" s="1"/>
      <c r="E427" s="1"/>
      <c r="F427" s="1"/>
      <c r="G427" s="1"/>
      <c r="H427" s="1"/>
      <c r="K427" s="1"/>
      <c r="L427" s="1"/>
      <c r="M427" s="1"/>
      <c r="N427" s="1"/>
      <c r="O427" s="1"/>
    </row>
    <row r="428" spans="1:15" x14ac:dyDescent="0.25">
      <c r="B428" s="194"/>
      <c r="C428" s="194"/>
      <c r="D428" s="194"/>
      <c r="E428" s="194"/>
      <c r="F428" s="194"/>
      <c r="G428" s="194"/>
      <c r="H428" s="195"/>
      <c r="K428" s="1"/>
      <c r="L428" s="1"/>
      <c r="M428" s="1"/>
      <c r="N428" s="1"/>
      <c r="O428" s="1"/>
    </row>
    <row r="429" spans="1:15" x14ac:dyDescent="0.25">
      <c r="A429" s="196"/>
      <c r="B429" s="197"/>
      <c r="C429" s="197"/>
      <c r="D429" s="198"/>
      <c r="E429" s="198"/>
      <c r="F429" s="197"/>
      <c r="G429" s="197"/>
      <c r="H429" s="197"/>
      <c r="K429" s="197"/>
      <c r="L429" s="197"/>
      <c r="M429" s="197"/>
      <c r="N429" s="197"/>
      <c r="O429" s="197"/>
    </row>
    <row r="430" spans="1:15" x14ac:dyDescent="0.25">
      <c r="A430" s="188"/>
      <c r="B430" s="199"/>
      <c r="C430" s="1"/>
      <c r="D430" s="191"/>
      <c r="E430" s="1"/>
      <c r="F430" s="192"/>
      <c r="G430" s="1"/>
      <c r="H430" s="1"/>
      <c r="K430" s="192"/>
      <c r="L430" s="1"/>
      <c r="M430" s="1"/>
      <c r="N430" s="192"/>
      <c r="O430" s="192"/>
    </row>
    <row r="432" spans="1:15" x14ac:dyDescent="0.25">
      <c r="A432" s="188"/>
      <c r="B432" s="159"/>
      <c r="C432" s="1"/>
      <c r="D432" s="1"/>
      <c r="E432" s="1"/>
      <c r="F432" s="1"/>
      <c r="G432" s="1"/>
      <c r="H432" s="1"/>
      <c r="K432" s="1"/>
      <c r="L432" s="1"/>
      <c r="M432" s="1"/>
      <c r="N432" s="1"/>
      <c r="O432" s="1"/>
    </row>
    <row r="433" spans="1:15" x14ac:dyDescent="0.25">
      <c r="B433" s="194"/>
      <c r="C433" s="194"/>
      <c r="D433" s="194"/>
      <c r="E433" s="194"/>
      <c r="F433" s="194"/>
      <c r="G433" s="194"/>
      <c r="H433" s="195"/>
      <c r="K433" s="1"/>
      <c r="L433" s="1"/>
      <c r="M433" s="1"/>
      <c r="N433" s="1"/>
      <c r="O433" s="1"/>
    </row>
    <row r="434" spans="1:15" x14ac:dyDescent="0.25">
      <c r="A434" s="196"/>
      <c r="B434" s="197"/>
      <c r="C434" s="197"/>
      <c r="D434" s="198"/>
      <c r="E434" s="198"/>
      <c r="F434" s="197"/>
      <c r="G434" s="197"/>
      <c r="H434" s="197"/>
      <c r="K434" s="197"/>
      <c r="L434" s="197"/>
      <c r="M434" s="197"/>
      <c r="N434" s="197"/>
      <c r="O434" s="197"/>
    </row>
    <row r="435" spans="1:15" x14ac:dyDescent="0.25">
      <c r="A435" s="188"/>
      <c r="B435" s="199"/>
      <c r="C435" s="1"/>
      <c r="D435" s="191"/>
      <c r="E435" s="1"/>
      <c r="F435" s="192"/>
      <c r="G435" s="1"/>
      <c r="H435" s="1"/>
      <c r="K435" s="192"/>
      <c r="L435" s="1"/>
      <c r="M435" s="1"/>
      <c r="N435" s="192"/>
      <c r="O435" s="192"/>
    </row>
    <row r="436" spans="1:15" x14ac:dyDescent="0.25">
      <c r="A436" s="188"/>
      <c r="B436" s="199"/>
      <c r="C436" s="1"/>
      <c r="D436" s="191"/>
      <c r="E436" s="1"/>
      <c r="F436" s="192"/>
      <c r="G436" s="1"/>
      <c r="H436" s="1"/>
      <c r="K436" s="192"/>
      <c r="L436" s="1"/>
      <c r="M436" s="1"/>
      <c r="N436" s="192"/>
      <c r="O436" s="192"/>
    </row>
    <row r="437" spans="1:15" x14ac:dyDescent="0.25">
      <c r="A437" s="188"/>
      <c r="B437" s="199"/>
      <c r="C437" s="1"/>
      <c r="D437" s="191"/>
      <c r="E437" s="1"/>
      <c r="F437" s="192"/>
      <c r="G437" s="1"/>
      <c r="H437" s="1"/>
      <c r="K437" s="192"/>
      <c r="L437" s="1"/>
      <c r="M437" s="1"/>
      <c r="N437" s="192"/>
      <c r="O437" s="192"/>
    </row>
    <row r="439" spans="1:15" x14ac:dyDescent="0.25">
      <c r="A439" s="188"/>
      <c r="B439" s="159"/>
      <c r="C439" s="1"/>
      <c r="D439" s="1"/>
      <c r="E439" s="1"/>
      <c r="F439" s="1"/>
      <c r="G439" s="1"/>
      <c r="H439" s="1"/>
      <c r="K439" s="1"/>
      <c r="L439" s="1"/>
      <c r="M439" s="1"/>
      <c r="N439" s="1"/>
      <c r="O439" s="1"/>
    </row>
    <row r="440" spans="1:15" x14ac:dyDescent="0.25">
      <c r="B440" s="194"/>
      <c r="C440" s="194"/>
      <c r="D440" s="194"/>
      <c r="E440" s="194"/>
      <c r="F440" s="194"/>
      <c r="G440" s="194"/>
      <c r="H440" s="195"/>
      <c r="K440" s="1"/>
      <c r="L440" s="1"/>
      <c r="M440" s="1"/>
      <c r="N440" s="1"/>
      <c r="O440" s="1"/>
    </row>
    <row r="441" spans="1:15" x14ac:dyDescent="0.25">
      <c r="A441" s="196"/>
      <c r="B441" s="197"/>
      <c r="C441" s="197"/>
      <c r="D441" s="198"/>
      <c r="E441" s="198"/>
      <c r="F441" s="197"/>
      <c r="G441" s="197"/>
      <c r="H441" s="197"/>
      <c r="K441" s="197"/>
      <c r="L441" s="197"/>
      <c r="M441" s="197"/>
      <c r="N441" s="197"/>
      <c r="O441" s="197"/>
    </row>
    <row r="442" spans="1:15" x14ac:dyDescent="0.25">
      <c r="A442" s="188"/>
      <c r="B442" s="199"/>
      <c r="C442" s="1"/>
      <c r="D442" s="191"/>
      <c r="E442" s="1"/>
      <c r="F442" s="192"/>
      <c r="G442" s="1"/>
      <c r="H442" s="1"/>
      <c r="K442" s="192"/>
      <c r="L442" s="1"/>
      <c r="M442" s="1"/>
      <c r="N442" s="192"/>
      <c r="O442" s="192"/>
    </row>
    <row r="443" spans="1:15" x14ac:dyDescent="0.25">
      <c r="A443" s="188"/>
      <c r="B443" s="199"/>
      <c r="C443" s="1"/>
      <c r="D443" s="191"/>
      <c r="E443" s="1"/>
      <c r="F443" s="192"/>
      <c r="G443" s="1"/>
      <c r="H443" s="1"/>
      <c r="K443" s="192"/>
      <c r="L443" s="1"/>
      <c r="M443" s="1"/>
      <c r="N443" s="192"/>
      <c r="O443" s="192"/>
    </row>
    <row r="444" spans="1:15" x14ac:dyDescent="0.25">
      <c r="A444" s="188"/>
      <c r="B444" s="199"/>
      <c r="C444" s="1"/>
      <c r="D444" s="191"/>
      <c r="E444" s="1"/>
      <c r="F444" s="192"/>
      <c r="G444" s="1"/>
      <c r="H444" s="1"/>
      <c r="K444" s="192"/>
      <c r="L444" s="1"/>
      <c r="M444" s="1"/>
      <c r="N444" s="192"/>
      <c r="O444" s="192"/>
    </row>
    <row r="446" spans="1:15" x14ac:dyDescent="0.25">
      <c r="A446" s="188"/>
      <c r="B446" s="159"/>
      <c r="C446" s="1"/>
      <c r="D446" s="1"/>
      <c r="E446" s="1"/>
      <c r="F446" s="1"/>
      <c r="G446" s="1"/>
      <c r="H446" s="1"/>
      <c r="K446" s="1"/>
      <c r="L446" s="1"/>
      <c r="M446" s="1"/>
      <c r="N446" s="1"/>
      <c r="O446" s="1"/>
    </row>
    <row r="447" spans="1:15" x14ac:dyDescent="0.25">
      <c r="B447" s="194"/>
      <c r="C447" s="194"/>
      <c r="D447" s="194"/>
      <c r="E447" s="194"/>
      <c r="F447" s="194"/>
      <c r="G447" s="194"/>
      <c r="H447" s="195"/>
      <c r="K447" s="1"/>
      <c r="L447" s="1"/>
      <c r="M447" s="1"/>
      <c r="N447" s="1"/>
      <c r="O447" s="1"/>
    </row>
    <row r="448" spans="1:15" x14ac:dyDescent="0.25">
      <c r="A448" s="196"/>
      <c r="B448" s="197"/>
      <c r="C448" s="197"/>
      <c r="D448" s="198"/>
      <c r="E448" s="198"/>
      <c r="F448" s="197"/>
      <c r="G448" s="197"/>
      <c r="H448" s="197"/>
      <c r="K448" s="197"/>
      <c r="L448" s="197"/>
      <c r="M448" s="197"/>
      <c r="N448" s="197"/>
      <c r="O448" s="197"/>
    </row>
    <row r="449" spans="1:15" x14ac:dyDescent="0.25">
      <c r="A449" s="188"/>
      <c r="B449" s="199"/>
      <c r="C449" s="1"/>
      <c r="D449" s="191"/>
      <c r="E449" s="1"/>
      <c r="F449" s="192"/>
      <c r="G449" s="1"/>
      <c r="H449" s="1"/>
      <c r="K449" s="192"/>
      <c r="L449" s="1"/>
      <c r="M449" s="1"/>
      <c r="N449" s="192"/>
      <c r="O449" s="192"/>
    </row>
    <row r="450" spans="1:15" x14ac:dyDescent="0.25">
      <c r="A450" s="188"/>
      <c r="B450" s="199"/>
      <c r="C450" s="1"/>
      <c r="D450" s="191"/>
      <c r="E450" s="1"/>
      <c r="F450" s="192"/>
      <c r="G450" s="1"/>
      <c r="H450" s="1"/>
      <c r="K450" s="192"/>
      <c r="L450" s="1"/>
      <c r="M450" s="1"/>
      <c r="N450" s="192"/>
      <c r="O450" s="192"/>
    </row>
    <row r="451" spans="1:15" x14ac:dyDescent="0.25">
      <c r="A451" s="188"/>
      <c r="B451" s="199"/>
      <c r="C451" s="1"/>
      <c r="D451" s="191"/>
      <c r="E451" s="1"/>
      <c r="F451" s="192"/>
      <c r="G451" s="1"/>
      <c r="H451" s="1"/>
      <c r="K451" s="192"/>
      <c r="L451" s="1"/>
      <c r="M451" s="1"/>
      <c r="N451" s="192"/>
      <c r="O451" s="192"/>
    </row>
    <row r="452" spans="1:15" x14ac:dyDescent="0.25">
      <c r="A452" s="188"/>
      <c r="B452" s="199"/>
      <c r="C452" s="1"/>
      <c r="D452" s="191"/>
      <c r="E452" s="1"/>
      <c r="F452" s="192"/>
      <c r="G452" s="1"/>
      <c r="H452" s="1"/>
      <c r="K452" s="192"/>
      <c r="L452" s="1"/>
      <c r="M452" s="1"/>
      <c r="N452" s="192"/>
      <c r="O452" s="192"/>
    </row>
    <row r="454" spans="1:15" x14ac:dyDescent="0.25">
      <c r="A454" s="188"/>
      <c r="B454" s="159"/>
      <c r="C454" s="1"/>
      <c r="D454" s="1"/>
      <c r="E454" s="1"/>
      <c r="F454" s="1"/>
      <c r="G454" s="1"/>
      <c r="H454" s="1"/>
      <c r="K454" s="1"/>
      <c r="L454" s="1"/>
      <c r="M454" s="1"/>
      <c r="N454" s="1"/>
      <c r="O454" s="1"/>
    </row>
    <row r="455" spans="1:15" x14ac:dyDescent="0.25">
      <c r="B455" s="194"/>
      <c r="C455" s="194"/>
      <c r="D455" s="194"/>
      <c r="E455" s="194"/>
      <c r="F455" s="194"/>
      <c r="G455" s="194"/>
      <c r="H455" s="195"/>
      <c r="K455" s="1"/>
      <c r="L455" s="1"/>
      <c r="M455" s="1"/>
      <c r="N455" s="1"/>
      <c r="O455" s="1"/>
    </row>
    <row r="456" spans="1:15" x14ac:dyDescent="0.25">
      <c r="A456" s="196"/>
      <c r="B456" s="197"/>
      <c r="C456" s="197"/>
      <c r="D456" s="198"/>
      <c r="E456" s="198"/>
      <c r="F456" s="197"/>
      <c r="G456" s="197"/>
      <c r="H456" s="197"/>
      <c r="K456" s="197"/>
      <c r="L456" s="197"/>
      <c r="M456" s="197"/>
      <c r="N456" s="197"/>
      <c r="O456" s="197"/>
    </row>
    <row r="457" spans="1:15" x14ac:dyDescent="0.25">
      <c r="A457" s="188"/>
      <c r="B457" s="199"/>
      <c r="C457" s="1"/>
      <c r="D457" s="191"/>
      <c r="E457" s="192"/>
      <c r="F457" s="192"/>
      <c r="G457" s="1"/>
      <c r="H457" s="1"/>
      <c r="K457" s="192"/>
      <c r="L457" s="192"/>
      <c r="M457" s="192"/>
      <c r="N457" s="192"/>
      <c r="O457" s="192"/>
    </row>
    <row r="459" spans="1:15" x14ac:dyDescent="0.25">
      <c r="A459" s="188"/>
      <c r="B459" s="159"/>
      <c r="C459" s="1"/>
      <c r="D459" s="1"/>
      <c r="E459" s="1"/>
      <c r="F459" s="1"/>
      <c r="G459" s="1"/>
      <c r="H459" s="1"/>
      <c r="K459" s="1"/>
      <c r="L459" s="1"/>
      <c r="M459" s="1"/>
      <c r="N459" s="1"/>
      <c r="O459" s="1"/>
    </row>
    <row r="460" spans="1:15" x14ac:dyDescent="0.25">
      <c r="B460" s="194"/>
      <c r="C460" s="194"/>
      <c r="D460" s="194"/>
      <c r="E460" s="194"/>
      <c r="F460" s="194"/>
      <c r="G460" s="194"/>
      <c r="H460" s="195"/>
      <c r="K460" s="1"/>
      <c r="L460" s="1"/>
      <c r="M460" s="1"/>
      <c r="N460" s="1"/>
      <c r="O460" s="1"/>
    </row>
    <row r="461" spans="1:15" x14ac:dyDescent="0.25">
      <c r="A461" s="196"/>
      <c r="B461" s="197"/>
      <c r="C461" s="197"/>
      <c r="D461" s="198"/>
      <c r="E461" s="198"/>
      <c r="F461" s="197"/>
      <c r="G461" s="197"/>
      <c r="H461" s="197"/>
      <c r="K461" s="197"/>
      <c r="L461" s="197"/>
      <c r="M461" s="197"/>
      <c r="N461" s="197"/>
      <c r="O461" s="197"/>
    </row>
    <row r="462" spans="1:15" x14ac:dyDescent="0.25">
      <c r="A462" s="188"/>
      <c r="B462" s="199"/>
      <c r="C462" s="1"/>
      <c r="D462" s="191"/>
      <c r="E462" s="1"/>
      <c r="F462" s="192"/>
      <c r="G462" s="1"/>
      <c r="H462" s="1"/>
      <c r="K462" s="192"/>
      <c r="L462" s="1"/>
      <c r="M462" s="1"/>
      <c r="N462" s="192"/>
      <c r="O462" s="192"/>
    </row>
    <row r="463" spans="1:15" x14ac:dyDescent="0.25">
      <c r="A463" s="188"/>
      <c r="B463" s="199"/>
      <c r="C463" s="1"/>
      <c r="D463" s="191"/>
      <c r="E463" s="1"/>
      <c r="F463" s="192"/>
      <c r="G463" s="1"/>
      <c r="H463" s="1"/>
      <c r="K463" s="192"/>
      <c r="L463" s="1"/>
      <c r="M463" s="1"/>
      <c r="N463" s="192"/>
      <c r="O463" s="192"/>
    </row>
    <row r="464" spans="1:15" x14ac:dyDescent="0.25">
      <c r="A464" s="188"/>
      <c r="B464" s="199"/>
      <c r="C464" s="1"/>
      <c r="D464" s="191"/>
      <c r="E464" s="1"/>
      <c r="F464" s="192"/>
      <c r="G464" s="1"/>
      <c r="H464" s="1"/>
      <c r="K464" s="192"/>
      <c r="L464" s="1"/>
      <c r="M464" s="1"/>
      <c r="N464" s="192"/>
      <c r="O464" s="192"/>
    </row>
    <row r="465" spans="1:15" x14ac:dyDescent="0.25">
      <c r="A465" s="188"/>
      <c r="B465" s="199"/>
      <c r="C465" s="1"/>
      <c r="D465" s="191"/>
      <c r="E465" s="1"/>
      <c r="F465" s="192"/>
      <c r="G465" s="1"/>
      <c r="H465" s="1"/>
      <c r="K465" s="192"/>
      <c r="L465" s="1"/>
      <c r="M465" s="1"/>
      <c r="N465" s="192"/>
      <c r="O465" s="192"/>
    </row>
    <row r="466" spans="1:15" x14ac:dyDescent="0.25">
      <c r="A466" s="188"/>
      <c r="B466" s="199"/>
      <c r="C466" s="1"/>
      <c r="D466" s="191"/>
      <c r="E466" s="1"/>
      <c r="F466" s="192"/>
      <c r="G466" s="1"/>
      <c r="H466" s="1"/>
      <c r="K466" s="192"/>
      <c r="L466" s="1"/>
      <c r="M466" s="1"/>
      <c r="N466" s="192"/>
      <c r="O466" s="192"/>
    </row>
    <row r="467" spans="1:15" x14ac:dyDescent="0.25">
      <c r="A467" s="188"/>
      <c r="B467" s="199"/>
      <c r="C467" s="1"/>
      <c r="D467" s="191"/>
      <c r="E467" s="1"/>
      <c r="F467" s="192"/>
      <c r="G467" s="1"/>
      <c r="H467" s="1"/>
      <c r="K467" s="192"/>
      <c r="L467" s="1"/>
      <c r="M467" s="1"/>
      <c r="N467" s="192"/>
      <c r="O467" s="192"/>
    </row>
    <row r="468" spans="1:15" x14ac:dyDescent="0.25">
      <c r="A468" s="188"/>
      <c r="B468" s="199"/>
      <c r="C468" s="1"/>
      <c r="D468" s="191"/>
      <c r="E468" s="1"/>
      <c r="F468" s="192"/>
      <c r="G468" s="1"/>
      <c r="H468" s="1"/>
      <c r="K468" s="192"/>
      <c r="L468" s="1"/>
      <c r="M468" s="1"/>
      <c r="N468" s="192"/>
      <c r="O468" s="192"/>
    </row>
    <row r="469" spans="1:15" x14ac:dyDescent="0.25">
      <c r="A469" s="188"/>
      <c r="B469" s="199"/>
      <c r="C469" s="1"/>
      <c r="D469" s="191"/>
      <c r="E469" s="1"/>
      <c r="F469" s="192"/>
      <c r="G469" s="1"/>
      <c r="H469" s="1"/>
      <c r="K469" s="192"/>
      <c r="L469" s="1"/>
      <c r="M469" s="1"/>
      <c r="N469" s="192"/>
      <c r="O469" s="192"/>
    </row>
    <row r="470" spans="1:15" x14ac:dyDescent="0.25">
      <c r="A470" s="188"/>
      <c r="B470" s="199"/>
      <c r="C470" s="1"/>
      <c r="D470" s="191"/>
      <c r="E470" s="1"/>
      <c r="F470" s="192"/>
      <c r="G470" s="1"/>
      <c r="H470" s="1"/>
      <c r="K470" s="192"/>
      <c r="L470" s="1"/>
      <c r="M470" s="1"/>
      <c r="N470" s="192"/>
      <c r="O470" s="192"/>
    </row>
    <row r="471" spans="1:15" x14ac:dyDescent="0.25">
      <c r="A471" s="188"/>
      <c r="B471" s="199"/>
      <c r="C471" s="1"/>
      <c r="D471" s="191"/>
      <c r="E471" s="1"/>
      <c r="F471" s="192"/>
      <c r="G471" s="1"/>
      <c r="H471" s="1"/>
      <c r="K471" s="192"/>
      <c r="L471" s="1"/>
      <c r="M471" s="1"/>
      <c r="N471" s="192"/>
      <c r="O471" s="192"/>
    </row>
    <row r="472" spans="1:15" x14ac:dyDescent="0.25">
      <c r="A472" s="188"/>
      <c r="B472" s="199"/>
      <c r="C472" s="1"/>
      <c r="D472" s="191"/>
      <c r="E472" s="1"/>
      <c r="F472" s="192"/>
      <c r="G472" s="1"/>
      <c r="H472" s="1"/>
      <c r="K472" s="192"/>
      <c r="L472" s="1"/>
      <c r="M472" s="1"/>
      <c r="N472" s="192"/>
      <c r="O472" s="192"/>
    </row>
    <row r="473" spans="1:15" x14ac:dyDescent="0.25">
      <c r="A473" s="188"/>
      <c r="B473" s="199"/>
      <c r="C473" s="1"/>
      <c r="D473" s="191"/>
      <c r="E473" s="1"/>
      <c r="F473" s="192"/>
      <c r="G473" s="1"/>
      <c r="H473" s="1"/>
      <c r="K473" s="192"/>
      <c r="L473" s="1"/>
      <c r="M473" s="1"/>
      <c r="N473" s="192"/>
      <c r="O473" s="192"/>
    </row>
    <row r="474" spans="1:15" x14ac:dyDescent="0.25">
      <c r="A474" s="188"/>
      <c r="B474" s="199"/>
      <c r="C474" s="1"/>
      <c r="D474" s="191"/>
      <c r="E474" s="1"/>
      <c r="F474" s="192"/>
      <c r="G474" s="1"/>
      <c r="H474" s="1"/>
      <c r="K474" s="192"/>
      <c r="L474" s="1"/>
      <c r="M474" s="1"/>
      <c r="N474" s="192"/>
      <c r="O474" s="192"/>
    </row>
    <row r="475" spans="1:15" x14ac:dyDescent="0.25">
      <c r="A475" s="188"/>
      <c r="B475" s="199"/>
      <c r="C475" s="1"/>
      <c r="D475" s="191"/>
      <c r="E475" s="1"/>
      <c r="F475" s="192"/>
      <c r="G475" s="1"/>
      <c r="H475" s="1"/>
      <c r="K475" s="192"/>
      <c r="L475" s="1"/>
      <c r="M475" s="1"/>
      <c r="N475" s="192"/>
      <c r="O475" s="192"/>
    </row>
    <row r="476" spans="1:15" x14ac:dyDescent="0.25">
      <c r="A476" s="188"/>
      <c r="B476" s="199"/>
      <c r="C476" s="1"/>
      <c r="D476" s="191"/>
      <c r="E476" s="1"/>
      <c r="F476" s="192"/>
      <c r="G476" s="1"/>
      <c r="H476" s="1"/>
      <c r="K476" s="192"/>
      <c r="L476" s="1"/>
      <c r="M476" s="1"/>
      <c r="N476" s="192"/>
      <c r="O476" s="192"/>
    </row>
    <row r="478" spans="1:15" x14ac:dyDescent="0.25">
      <c r="A478" s="188"/>
      <c r="B478" s="159"/>
      <c r="C478" s="1"/>
      <c r="D478" s="1"/>
      <c r="E478" s="1"/>
      <c r="F478" s="1"/>
      <c r="G478" s="1"/>
      <c r="H478" s="1"/>
      <c r="K478" s="1"/>
      <c r="L478" s="1"/>
      <c r="M478" s="1"/>
      <c r="N478" s="1"/>
      <c r="O478" s="1"/>
    </row>
    <row r="479" spans="1:15" x14ac:dyDescent="0.25">
      <c r="B479" s="194"/>
      <c r="C479" s="194"/>
      <c r="D479" s="194"/>
      <c r="E479" s="194"/>
      <c r="F479" s="194"/>
      <c r="G479" s="194"/>
      <c r="H479" s="195"/>
      <c r="K479" s="1"/>
      <c r="L479" s="1"/>
      <c r="M479" s="1"/>
      <c r="N479" s="1"/>
      <c r="O479" s="1"/>
    </row>
    <row r="480" spans="1:15" x14ac:dyDescent="0.25">
      <c r="A480" s="196"/>
      <c r="B480" s="197"/>
      <c r="C480" s="197"/>
      <c r="D480" s="198"/>
      <c r="E480" s="198"/>
      <c r="F480" s="197"/>
      <c r="G480" s="197"/>
      <c r="H480" s="197"/>
      <c r="K480" s="197"/>
      <c r="L480" s="197"/>
      <c r="M480" s="197"/>
      <c r="N480" s="197"/>
      <c r="O480" s="197"/>
    </row>
    <row r="481" spans="1:15" x14ac:dyDescent="0.25">
      <c r="A481" s="188"/>
      <c r="B481" s="199"/>
      <c r="C481" s="1"/>
      <c r="D481" s="191"/>
      <c r="E481" s="192"/>
      <c r="F481" s="192"/>
      <c r="G481" s="1"/>
      <c r="H481" s="1"/>
      <c r="K481" s="192"/>
      <c r="L481" s="192"/>
      <c r="M481" s="192"/>
      <c r="N481" s="192"/>
      <c r="O481" s="192"/>
    </row>
  </sheetData>
  <phoneticPr fontId="0" type="noConversion"/>
  <pageMargins left="0.75" right="0.75" top="0.19685039370078741" bottom="0.19685039370078741" header="0" footer="0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Etapas</vt:lpstr>
      <vt:lpstr>calc auxiliar distancias FF </vt:lpstr>
      <vt:lpstr>calc. auxiliar dependências</vt:lpstr>
      <vt:lpstr>Cal. Hp e Hc sem depend</vt:lpstr>
      <vt:lpstr>Calc Hp (dependentes) e H final</vt:lpstr>
      <vt:lpstr>'calc auxiliar distancias FF '!Área_de_Impressão</vt:lpstr>
      <vt:lpstr>Sim</vt:lpstr>
    </vt:vector>
  </TitlesOfParts>
  <Company>Instituto do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garcias</dc:creator>
  <cp:lastModifiedBy>Rita Santos</cp:lastModifiedBy>
  <cp:lastPrinted>2020-02-26T12:39:19Z</cp:lastPrinted>
  <dcterms:created xsi:type="dcterms:W3CDTF">2005-07-15T14:04:42Z</dcterms:created>
  <dcterms:modified xsi:type="dcterms:W3CDTF">2020-03-02T12:42:31Z</dcterms:modified>
</cp:coreProperties>
</file>