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acsp-my.sharepoint.com/personal/rita_noronha_sia_pt/Documents/Ambiente de Trabalho/ET_Curso/Navarra - LI/Reformulação_2024/Doc. SILiAmb/"/>
    </mc:Choice>
  </mc:AlternateContent>
  <xr:revisionPtr revIDLastSave="3" documentId="8_{9E90BB11-4001-4527-9B13-4E25A69F5F97}" xr6:coauthVersionLast="47" xr6:coauthVersionMax="47" xr10:uidLastSave="{35930EAC-5FCB-44D5-8C0B-D5D2F6F8DE2D}"/>
  <bookViews>
    <workbookView xWindow="57480" yWindow="-120" windowWidth="29040" windowHeight="15720" xr2:uid="{00000000-000D-0000-FFFF-FFFF00000000}"/>
  </bookViews>
  <sheets>
    <sheet name="Folha1" sheetId="1" r:id="rId1"/>
    <sheet name="Resumo" sheetId="2" r:id="rId2"/>
  </sheets>
  <definedNames>
    <definedName name="_xlnm.Print_Area" localSheetId="0">Folha1!$AJ$1:$AT$10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1" l="1"/>
  <c r="AB9" i="1"/>
  <c r="D10" i="2"/>
  <c r="E10" i="2"/>
  <c r="F9" i="2"/>
  <c r="F10" i="2" s="1"/>
  <c r="AM11" i="1"/>
  <c r="F8" i="2"/>
  <c r="F7" i="2"/>
  <c r="F6" i="2"/>
  <c r="C9" i="2"/>
  <c r="C8" i="2"/>
  <c r="C7" i="2"/>
  <c r="C6" i="2"/>
  <c r="AA9" i="1"/>
  <c r="O9" i="1"/>
  <c r="D30" i="1"/>
</calcChain>
</file>

<file path=xl/sharedStrings.xml><?xml version="1.0" encoding="utf-8"?>
<sst xmlns="http://schemas.openxmlformats.org/spreadsheetml/2006/main" count="227" uniqueCount="72">
  <si>
    <t>Tank</t>
  </si>
  <si>
    <t xml:space="preserve">Tank Description </t>
  </si>
  <si>
    <t>Temp ºc</t>
  </si>
  <si>
    <t>AMB</t>
  </si>
  <si>
    <t>Volume (m3)</t>
  </si>
  <si>
    <t>Lacagem Vertical 1</t>
  </si>
  <si>
    <t>Lacagem Horizontal</t>
  </si>
  <si>
    <t>Produto</t>
  </si>
  <si>
    <t>concentração g/L</t>
  </si>
  <si>
    <t>Alkaline Degreasing / Deoxidization</t>
  </si>
  <si>
    <t>Lacagem Vertical 2</t>
  </si>
  <si>
    <t>20 a 30</t>
  </si>
  <si>
    <t>Acid Degreasing</t>
  </si>
  <si>
    <t>Alcal 312</t>
  </si>
  <si>
    <t>Gardacid P 4392</t>
  </si>
  <si>
    <t>Cleancoat 385L</t>
  </si>
  <si>
    <t>Gardoclean S5123</t>
  </si>
  <si>
    <t>deseng. Alcalino</t>
  </si>
  <si>
    <t>água</t>
  </si>
  <si>
    <t>acetinado</t>
  </si>
  <si>
    <t>soda</t>
  </si>
  <si>
    <t>ácido nitrico</t>
  </si>
  <si>
    <t>anodiz. 1</t>
  </si>
  <si>
    <t>anodiz. 2</t>
  </si>
  <si>
    <t>anodiz. 3</t>
  </si>
  <si>
    <t>anodiz. 4</t>
  </si>
  <si>
    <t>colora.electrólitica</t>
  </si>
  <si>
    <t>colora.orgânica</t>
  </si>
  <si>
    <t>água desmine.</t>
  </si>
  <si>
    <t>colmatagem</t>
  </si>
  <si>
    <t>volume útil (l)</t>
  </si>
  <si>
    <t>compr. (m)</t>
  </si>
  <si>
    <t>altura (m)</t>
  </si>
  <si>
    <t>largura (m)</t>
  </si>
  <si>
    <t>Anodização Atual</t>
  </si>
  <si>
    <t>material</t>
  </si>
  <si>
    <t>chapa de ferro</t>
  </si>
  <si>
    <t>aço inox AISI 316</t>
  </si>
  <si>
    <t>aço inox AISI 316 revestido.PVC</t>
  </si>
  <si>
    <t>água desmin.</t>
  </si>
  <si>
    <t>Gardacid P4307</t>
  </si>
  <si>
    <t>Desengorduramento alcalino</t>
  </si>
  <si>
    <t>Desoxidação alcalina</t>
  </si>
  <si>
    <t>Desoxidação ácida</t>
  </si>
  <si>
    <t>Conversão</t>
  </si>
  <si>
    <t>na</t>
  </si>
  <si>
    <t>Volume (L)</t>
  </si>
  <si>
    <t>Concentração g/L</t>
  </si>
  <si>
    <t>15 a 25</t>
  </si>
  <si>
    <t>volume útil (L)</t>
  </si>
  <si>
    <t>Inox</t>
  </si>
  <si>
    <t>Gardobond X4710 E15</t>
  </si>
  <si>
    <t>20 a 50</t>
  </si>
  <si>
    <t>Polipropileno (PP)</t>
  </si>
  <si>
    <t>Amb.</t>
  </si>
  <si>
    <t>Acid 136 A</t>
  </si>
  <si>
    <t>10 a 40</t>
  </si>
  <si>
    <t>30 a 70</t>
  </si>
  <si>
    <t>&lt;15</t>
  </si>
  <si>
    <t>5 a 20</t>
  </si>
  <si>
    <t>Gardobond X4710 E18</t>
  </si>
  <si>
    <t>Água</t>
  </si>
  <si>
    <t>&lt; 15</t>
  </si>
  <si>
    <t>Água desmineralizada</t>
  </si>
  <si>
    <t>Total banhos ativos</t>
  </si>
  <si>
    <t>L</t>
  </si>
  <si>
    <t>m3</t>
  </si>
  <si>
    <t>Atual</t>
  </si>
  <si>
    <t xml:space="preserve">Após alteração </t>
  </si>
  <si>
    <t>TOTAL</t>
  </si>
  <si>
    <t>Capacidade (excel)</t>
  </si>
  <si>
    <t>Capacidade (LA)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</si>
</sst>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2" xfId="0" applyFill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right"/>
    </xf>
    <xf numFmtId="0" fontId="5" fillId="0" borderId="1" xfId="0" applyFont="1" applyBorder="1"/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4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31"/>
  <sheetViews>
    <sheetView showGridLines="0" tabSelected="1" topLeftCell="V1" zoomScale="80" zoomScaleNormal="80" workbookViewId="0">
      <selection activeCell="O9" sqref="O9:P9"/>
    </sheetView>
  </sheetViews>
  <sheetFormatPr defaultRowHeight="14.4" x14ac:dyDescent="0.55000000000000004"/>
  <cols>
    <col min="1" max="1" width="5.15625" customWidth="1"/>
    <col min="2" max="2" width="16.26171875" bestFit="1" customWidth="1"/>
    <col min="3" max="3" width="8.15625" bestFit="1" customWidth="1"/>
    <col min="4" max="4" width="12.578125" bestFit="1" customWidth="1"/>
    <col min="5" max="5" width="13.68359375" customWidth="1"/>
    <col min="6" max="8" width="12.578125" customWidth="1"/>
    <col min="9" max="9" width="29.15625" bestFit="1" customWidth="1"/>
    <col min="12" max="12" width="5.15625" bestFit="1" customWidth="1"/>
    <col min="13" max="13" width="33.26171875" bestFit="1" customWidth="1"/>
    <col min="14" max="14" width="8.15625" bestFit="1" customWidth="1"/>
    <col min="15" max="15" width="12.578125" bestFit="1" customWidth="1"/>
    <col min="16" max="16" width="14.26171875" customWidth="1"/>
    <col min="17" max="19" width="12.578125" customWidth="1"/>
    <col min="20" max="20" width="20.15625" customWidth="1"/>
    <col min="21" max="21" width="19.41796875" bestFit="1" customWidth="1"/>
    <col min="22" max="22" width="19.41796875" customWidth="1"/>
    <col min="24" max="24" width="5.15625" bestFit="1" customWidth="1"/>
    <col min="25" max="25" width="33.26171875" bestFit="1" customWidth="1"/>
    <col min="26" max="26" width="8.15625" bestFit="1" customWidth="1"/>
    <col min="27" max="27" width="12.578125" bestFit="1" customWidth="1"/>
    <col min="28" max="31" width="12.578125" customWidth="1"/>
    <col min="32" max="32" width="20.41796875" customWidth="1"/>
    <col min="33" max="33" width="19.41796875" bestFit="1" customWidth="1"/>
    <col min="34" max="34" width="19.41796875" customWidth="1"/>
    <col min="36" max="36" width="5.15625" bestFit="1" customWidth="1"/>
    <col min="37" max="37" width="26.41796875" customWidth="1"/>
    <col min="38" max="38" width="8.15625" bestFit="1" customWidth="1"/>
    <col min="39" max="39" width="12.41796875" customWidth="1"/>
    <col min="40" max="40" width="13.83984375" customWidth="1"/>
    <col min="41" max="41" width="11.83984375" customWidth="1"/>
    <col min="42" max="42" width="12.15625" customWidth="1"/>
    <col min="43" max="43" width="12.26171875" customWidth="1"/>
    <col min="44" max="44" width="19.41796875" bestFit="1" customWidth="1"/>
    <col min="45" max="45" width="19.41796875" customWidth="1"/>
    <col min="46" max="46" width="16.68359375" customWidth="1"/>
  </cols>
  <sheetData>
    <row r="1" spans="1:46" x14ac:dyDescent="0.55000000000000004">
      <c r="A1" s="22" t="s">
        <v>34</v>
      </c>
      <c r="B1" s="22"/>
      <c r="C1" s="22"/>
      <c r="D1" s="22"/>
      <c r="E1" s="22"/>
      <c r="F1" s="22"/>
      <c r="G1" s="22"/>
      <c r="H1" s="22"/>
      <c r="I1" s="22"/>
      <c r="L1" s="24" t="s">
        <v>5</v>
      </c>
      <c r="M1" s="24"/>
      <c r="N1" s="24"/>
      <c r="O1" s="24"/>
      <c r="P1" s="24"/>
      <c r="Q1" s="24"/>
      <c r="R1" s="24"/>
      <c r="S1" s="24"/>
      <c r="T1" s="24"/>
      <c r="U1" s="24"/>
      <c r="V1" s="25"/>
      <c r="X1" s="22" t="s">
        <v>10</v>
      </c>
      <c r="Y1" s="22"/>
      <c r="Z1" s="22"/>
      <c r="AA1" s="22"/>
      <c r="AB1" s="22"/>
      <c r="AC1" s="22"/>
      <c r="AD1" s="22"/>
      <c r="AE1" s="22"/>
      <c r="AF1" s="22"/>
      <c r="AG1" s="22"/>
      <c r="AH1" s="26"/>
      <c r="AJ1" s="22" t="s">
        <v>6</v>
      </c>
      <c r="AK1" s="22"/>
      <c r="AL1" s="22"/>
      <c r="AM1" s="22"/>
      <c r="AN1" s="22"/>
      <c r="AO1" s="22"/>
      <c r="AP1" s="22"/>
      <c r="AQ1" s="22"/>
      <c r="AR1" s="22"/>
      <c r="AS1" s="22"/>
      <c r="AT1" s="23"/>
    </row>
    <row r="2" spans="1:46" x14ac:dyDescent="0.55000000000000004">
      <c r="A2" s="2" t="s">
        <v>0</v>
      </c>
      <c r="B2" s="2" t="s">
        <v>1</v>
      </c>
      <c r="C2" s="2" t="s">
        <v>2</v>
      </c>
      <c r="D2" s="2" t="s">
        <v>46</v>
      </c>
      <c r="E2" s="2" t="s">
        <v>49</v>
      </c>
      <c r="F2" s="2" t="s">
        <v>31</v>
      </c>
      <c r="G2" s="2" t="s">
        <v>32</v>
      </c>
      <c r="H2" s="2" t="s">
        <v>33</v>
      </c>
      <c r="I2" s="2" t="s">
        <v>35</v>
      </c>
      <c r="L2" s="2" t="s">
        <v>0</v>
      </c>
      <c r="M2" s="2" t="s">
        <v>1</v>
      </c>
      <c r="N2" s="2" t="s">
        <v>2</v>
      </c>
      <c r="O2" s="2" t="s">
        <v>4</v>
      </c>
      <c r="P2" s="2" t="s">
        <v>49</v>
      </c>
      <c r="Q2" s="2" t="s">
        <v>31</v>
      </c>
      <c r="R2" s="2" t="s">
        <v>32</v>
      </c>
      <c r="S2" s="2" t="s">
        <v>33</v>
      </c>
      <c r="T2" s="2" t="s">
        <v>7</v>
      </c>
      <c r="U2" s="2" t="s">
        <v>8</v>
      </c>
      <c r="V2" s="2" t="s">
        <v>35</v>
      </c>
      <c r="X2" s="2" t="s">
        <v>0</v>
      </c>
      <c r="Y2" s="2" t="s">
        <v>1</v>
      </c>
      <c r="Z2" s="2" t="s">
        <v>2</v>
      </c>
      <c r="AA2" s="2" t="s">
        <v>4</v>
      </c>
      <c r="AB2" s="2" t="s">
        <v>49</v>
      </c>
      <c r="AC2" s="2" t="s">
        <v>31</v>
      </c>
      <c r="AD2" s="2" t="s">
        <v>32</v>
      </c>
      <c r="AE2" s="2" t="s">
        <v>33</v>
      </c>
      <c r="AF2" s="2" t="s">
        <v>7</v>
      </c>
      <c r="AG2" s="2" t="s">
        <v>8</v>
      </c>
      <c r="AH2" s="2" t="s">
        <v>35</v>
      </c>
      <c r="AJ2" s="2" t="s">
        <v>0</v>
      </c>
      <c r="AK2" s="2" t="s">
        <v>1</v>
      </c>
      <c r="AL2" s="2" t="s">
        <v>2</v>
      </c>
      <c r="AM2" s="6" t="s">
        <v>46</v>
      </c>
      <c r="AN2" s="6" t="s">
        <v>30</v>
      </c>
      <c r="AO2" s="6" t="s">
        <v>31</v>
      </c>
      <c r="AP2" s="6" t="s">
        <v>32</v>
      </c>
      <c r="AQ2" s="6" t="s">
        <v>33</v>
      </c>
      <c r="AR2" s="2" t="s">
        <v>7</v>
      </c>
      <c r="AS2" s="2" t="s">
        <v>47</v>
      </c>
      <c r="AT2" s="6" t="s">
        <v>35</v>
      </c>
    </row>
    <row r="3" spans="1:46" x14ac:dyDescent="0.55000000000000004">
      <c r="A3" s="1">
        <v>1</v>
      </c>
      <c r="B3" s="1" t="s">
        <v>17</v>
      </c>
      <c r="C3" s="1">
        <v>55</v>
      </c>
      <c r="D3" s="1">
        <v>12000</v>
      </c>
      <c r="E3" s="1">
        <v>10800</v>
      </c>
      <c r="F3" s="1">
        <v>7.5</v>
      </c>
      <c r="G3" s="1">
        <v>2</v>
      </c>
      <c r="H3" s="1">
        <v>0.8</v>
      </c>
      <c r="I3" s="1" t="s">
        <v>36</v>
      </c>
      <c r="L3" s="1">
        <v>1</v>
      </c>
      <c r="M3" s="1" t="s">
        <v>9</v>
      </c>
      <c r="N3" s="1">
        <v>40</v>
      </c>
      <c r="O3" s="8">
        <v>5.5</v>
      </c>
      <c r="P3" s="12">
        <v>5500</v>
      </c>
      <c r="Q3" s="1">
        <v>5.2</v>
      </c>
      <c r="R3" s="1">
        <v>0.7</v>
      </c>
      <c r="S3" s="1">
        <v>1.5</v>
      </c>
      <c r="T3" s="1" t="s">
        <v>13</v>
      </c>
      <c r="U3" s="10" t="s">
        <v>56</v>
      </c>
      <c r="V3" s="1" t="s">
        <v>50</v>
      </c>
      <c r="X3" s="1">
        <v>1</v>
      </c>
      <c r="Y3" s="1" t="s">
        <v>12</v>
      </c>
      <c r="Z3" s="1">
        <v>35</v>
      </c>
      <c r="AA3" s="8">
        <v>2.9</v>
      </c>
      <c r="AB3" s="1">
        <v>2900</v>
      </c>
      <c r="AC3" s="1">
        <v>3.55</v>
      </c>
      <c r="AD3" s="1">
        <v>0.75</v>
      </c>
      <c r="AE3" s="1">
        <v>1.1000000000000001</v>
      </c>
      <c r="AF3" s="1" t="s">
        <v>14</v>
      </c>
      <c r="AG3" s="10" t="s">
        <v>59</v>
      </c>
      <c r="AH3" s="1" t="s">
        <v>53</v>
      </c>
      <c r="AJ3" s="1">
        <v>1</v>
      </c>
      <c r="AK3" s="1" t="s">
        <v>41</v>
      </c>
      <c r="AL3" s="10">
        <v>60</v>
      </c>
      <c r="AM3" s="7">
        <v>10200</v>
      </c>
      <c r="AN3" s="7">
        <v>9000</v>
      </c>
      <c r="AO3" s="8">
        <v>7.5</v>
      </c>
      <c r="AP3" s="8">
        <v>1.7</v>
      </c>
      <c r="AQ3" s="7">
        <v>0.8</v>
      </c>
      <c r="AR3" s="1" t="s">
        <v>15</v>
      </c>
      <c r="AS3" s="10" t="s">
        <v>11</v>
      </c>
      <c r="AT3" s="7" t="s">
        <v>37</v>
      </c>
    </row>
    <row r="4" spans="1:46" x14ac:dyDescent="0.55000000000000004">
      <c r="A4" s="1">
        <v>2</v>
      </c>
      <c r="B4" s="13" t="s">
        <v>18</v>
      </c>
      <c r="C4" s="1" t="s">
        <v>3</v>
      </c>
      <c r="D4" s="1">
        <v>9000</v>
      </c>
      <c r="E4" s="1">
        <v>8100</v>
      </c>
      <c r="F4" s="1">
        <v>7.5</v>
      </c>
      <c r="G4" s="1">
        <v>2</v>
      </c>
      <c r="H4" s="1">
        <v>0.6</v>
      </c>
      <c r="I4" s="1" t="s">
        <v>37</v>
      </c>
      <c r="L4" s="1">
        <v>2</v>
      </c>
      <c r="M4" s="13" t="s">
        <v>61</v>
      </c>
      <c r="N4" s="12" t="s">
        <v>54</v>
      </c>
      <c r="O4" s="8">
        <v>5.5</v>
      </c>
      <c r="P4" s="12">
        <v>5500</v>
      </c>
      <c r="Q4" s="1">
        <v>5.2</v>
      </c>
      <c r="R4" s="1">
        <v>0.7</v>
      </c>
      <c r="S4" s="1">
        <v>1.5</v>
      </c>
      <c r="T4" s="1" t="s">
        <v>45</v>
      </c>
      <c r="U4" s="10" t="s">
        <v>45</v>
      </c>
      <c r="V4" s="1" t="s">
        <v>50</v>
      </c>
      <c r="X4" s="1">
        <v>2</v>
      </c>
      <c r="Y4" s="1" t="s">
        <v>12</v>
      </c>
      <c r="Z4" s="1">
        <v>35</v>
      </c>
      <c r="AA4" s="8">
        <v>2.9</v>
      </c>
      <c r="AB4" s="1">
        <v>2900</v>
      </c>
      <c r="AC4" s="1">
        <v>3.55</v>
      </c>
      <c r="AD4" s="1">
        <v>0.75</v>
      </c>
      <c r="AE4" s="1">
        <v>1.1000000000000001</v>
      </c>
      <c r="AF4" s="1" t="s">
        <v>14</v>
      </c>
      <c r="AG4" s="10" t="s">
        <v>59</v>
      </c>
      <c r="AH4" s="1" t="s">
        <v>53</v>
      </c>
      <c r="AJ4" s="1">
        <v>2</v>
      </c>
      <c r="AK4" s="1" t="s">
        <v>42</v>
      </c>
      <c r="AL4" s="10">
        <v>45</v>
      </c>
      <c r="AM4" s="7">
        <v>10200</v>
      </c>
      <c r="AN4" s="7">
        <v>9000</v>
      </c>
      <c r="AO4" s="8">
        <v>7.5</v>
      </c>
      <c r="AP4" s="8">
        <v>1.7</v>
      </c>
      <c r="AQ4" s="7">
        <v>0.8</v>
      </c>
      <c r="AR4" s="1" t="s">
        <v>16</v>
      </c>
      <c r="AS4" s="11" t="s">
        <v>48</v>
      </c>
      <c r="AT4" s="7" t="s">
        <v>37</v>
      </c>
    </row>
    <row r="5" spans="1:46" x14ac:dyDescent="0.55000000000000004">
      <c r="A5" s="1">
        <v>3</v>
      </c>
      <c r="B5" s="1" t="s">
        <v>19</v>
      </c>
      <c r="C5" s="1">
        <v>65</v>
      </c>
      <c r="D5" s="1">
        <v>24000</v>
      </c>
      <c r="E5" s="1">
        <v>21600</v>
      </c>
      <c r="F5" s="1">
        <v>7.5</v>
      </c>
      <c r="G5" s="1">
        <v>2</v>
      </c>
      <c r="H5" s="1">
        <v>1.6</v>
      </c>
      <c r="I5" s="1" t="s">
        <v>36</v>
      </c>
      <c r="L5" s="1">
        <v>3</v>
      </c>
      <c r="M5" s="1" t="s">
        <v>12</v>
      </c>
      <c r="N5" s="1">
        <v>40</v>
      </c>
      <c r="O5" s="8">
        <v>5.5</v>
      </c>
      <c r="P5" s="12">
        <v>5500</v>
      </c>
      <c r="Q5" s="1">
        <v>5.2</v>
      </c>
      <c r="R5" s="1">
        <v>0.7</v>
      </c>
      <c r="S5" s="1">
        <v>1.5</v>
      </c>
      <c r="T5" s="1" t="s">
        <v>55</v>
      </c>
      <c r="U5" s="10" t="s">
        <v>57</v>
      </c>
      <c r="V5" s="1" t="s">
        <v>50</v>
      </c>
      <c r="X5" s="1">
        <v>3</v>
      </c>
      <c r="Y5" s="13" t="s">
        <v>61</v>
      </c>
      <c r="Z5" s="1" t="s">
        <v>54</v>
      </c>
      <c r="AA5" s="8">
        <v>1.3</v>
      </c>
      <c r="AB5" s="1">
        <v>1300</v>
      </c>
      <c r="AC5" s="1">
        <v>1.6</v>
      </c>
      <c r="AD5" s="1">
        <v>0.75</v>
      </c>
      <c r="AE5" s="1">
        <v>1.1000000000000001</v>
      </c>
      <c r="AF5" s="1" t="s">
        <v>45</v>
      </c>
      <c r="AG5" s="10" t="s">
        <v>45</v>
      </c>
      <c r="AH5" s="1" t="s">
        <v>53</v>
      </c>
      <c r="AJ5" s="1">
        <v>3</v>
      </c>
      <c r="AK5" s="13" t="s">
        <v>18</v>
      </c>
      <c r="AL5" s="1" t="s">
        <v>45</v>
      </c>
      <c r="AM5" s="7">
        <v>15300</v>
      </c>
      <c r="AN5" s="7">
        <v>13500</v>
      </c>
      <c r="AO5" s="8">
        <v>7.5</v>
      </c>
      <c r="AP5" s="8">
        <v>1.7</v>
      </c>
      <c r="AQ5" s="7">
        <v>1.2</v>
      </c>
      <c r="AR5" s="1" t="s">
        <v>45</v>
      </c>
      <c r="AS5" s="1" t="s">
        <v>45</v>
      </c>
      <c r="AT5" s="7" t="s">
        <v>36</v>
      </c>
    </row>
    <row r="6" spans="1:46" x14ac:dyDescent="0.55000000000000004">
      <c r="A6" s="1">
        <v>4</v>
      </c>
      <c r="B6" s="13" t="s">
        <v>18</v>
      </c>
      <c r="C6" s="1" t="s">
        <v>3</v>
      </c>
      <c r="D6" s="1">
        <v>15000</v>
      </c>
      <c r="E6" s="1">
        <v>13500</v>
      </c>
      <c r="F6" s="1">
        <v>7.5</v>
      </c>
      <c r="G6" s="1">
        <v>2</v>
      </c>
      <c r="H6" s="1">
        <v>1</v>
      </c>
      <c r="I6" s="1" t="s">
        <v>37</v>
      </c>
      <c r="L6" s="1">
        <v>4</v>
      </c>
      <c r="M6" s="13" t="s">
        <v>61</v>
      </c>
      <c r="N6" s="12" t="s">
        <v>54</v>
      </c>
      <c r="O6" s="8">
        <v>5.5</v>
      </c>
      <c r="P6" s="12">
        <v>5500</v>
      </c>
      <c r="Q6" s="1">
        <v>5.2</v>
      </c>
      <c r="R6" s="1">
        <v>0.7</v>
      </c>
      <c r="S6" s="1">
        <v>1.5</v>
      </c>
      <c r="T6" s="1" t="s">
        <v>45</v>
      </c>
      <c r="U6" s="10" t="s">
        <v>45</v>
      </c>
      <c r="V6" s="1" t="s">
        <v>50</v>
      </c>
      <c r="X6" s="1">
        <v>4</v>
      </c>
      <c r="Y6" s="13" t="s">
        <v>61</v>
      </c>
      <c r="Z6" s="1" t="s">
        <v>54</v>
      </c>
      <c r="AA6" s="8">
        <v>1.7</v>
      </c>
      <c r="AB6" s="1">
        <v>1700</v>
      </c>
      <c r="AC6" s="1">
        <v>2</v>
      </c>
      <c r="AD6" s="1">
        <v>0.75</v>
      </c>
      <c r="AE6" s="1">
        <v>1.1000000000000001</v>
      </c>
      <c r="AF6" s="1" t="s">
        <v>45</v>
      </c>
      <c r="AG6" s="10" t="s">
        <v>45</v>
      </c>
      <c r="AH6" s="1" t="s">
        <v>53</v>
      </c>
      <c r="AJ6" s="1">
        <v>4</v>
      </c>
      <c r="AK6" s="1" t="s">
        <v>43</v>
      </c>
      <c r="AL6" s="1" t="s">
        <v>45</v>
      </c>
      <c r="AM6" s="7">
        <v>10200</v>
      </c>
      <c r="AN6" s="7">
        <v>9000</v>
      </c>
      <c r="AO6" s="8">
        <v>7.5</v>
      </c>
      <c r="AP6" s="8">
        <v>1.7</v>
      </c>
      <c r="AQ6" s="7">
        <v>0.8</v>
      </c>
      <c r="AR6" s="1" t="s">
        <v>40</v>
      </c>
      <c r="AS6" s="10" t="s">
        <v>52</v>
      </c>
      <c r="AT6" s="7" t="s">
        <v>37</v>
      </c>
    </row>
    <row r="7" spans="1:46" x14ac:dyDescent="0.55000000000000004">
      <c r="A7" s="1">
        <v>5</v>
      </c>
      <c r="B7" s="8" t="s">
        <v>20</v>
      </c>
      <c r="C7" s="1">
        <v>45</v>
      </c>
      <c r="D7" s="1">
        <v>9000</v>
      </c>
      <c r="E7" s="1">
        <v>8100</v>
      </c>
      <c r="F7" s="1">
        <v>7.5</v>
      </c>
      <c r="G7" s="1">
        <v>2</v>
      </c>
      <c r="H7" s="1">
        <v>0.6</v>
      </c>
      <c r="I7" s="1" t="s">
        <v>36</v>
      </c>
      <c r="L7" s="1">
        <v>5</v>
      </c>
      <c r="M7" s="13" t="s">
        <v>63</v>
      </c>
      <c r="N7" s="12" t="s">
        <v>54</v>
      </c>
      <c r="O7" s="8">
        <v>2.7</v>
      </c>
      <c r="P7" s="12">
        <v>2700</v>
      </c>
      <c r="Q7" s="1">
        <v>2.6</v>
      </c>
      <c r="R7" s="1">
        <v>0.7</v>
      </c>
      <c r="S7" s="1">
        <v>1.5</v>
      </c>
      <c r="T7" s="1" t="s">
        <v>45</v>
      </c>
      <c r="U7" s="10" t="s">
        <v>45</v>
      </c>
      <c r="V7" s="1" t="s">
        <v>50</v>
      </c>
      <c r="X7" s="1">
        <v>5</v>
      </c>
      <c r="Y7" s="13" t="s">
        <v>63</v>
      </c>
      <c r="Z7" s="1" t="s">
        <v>54</v>
      </c>
      <c r="AA7" s="8">
        <v>1.4</v>
      </c>
      <c r="AB7" s="1">
        <v>1400</v>
      </c>
      <c r="AC7" s="1">
        <v>1.7</v>
      </c>
      <c r="AD7" s="1">
        <v>0.75</v>
      </c>
      <c r="AE7" s="1">
        <v>1.1000000000000001</v>
      </c>
      <c r="AF7" s="1" t="s">
        <v>45</v>
      </c>
      <c r="AG7" s="10" t="s">
        <v>45</v>
      </c>
      <c r="AH7" s="1" t="s">
        <v>53</v>
      </c>
      <c r="AJ7" s="1">
        <v>5</v>
      </c>
      <c r="AK7" s="14" t="s">
        <v>18</v>
      </c>
      <c r="AL7" s="1" t="s">
        <v>45</v>
      </c>
      <c r="AM7" s="7">
        <v>15300</v>
      </c>
      <c r="AN7" s="7">
        <v>13500</v>
      </c>
      <c r="AO7" s="8">
        <v>7.5</v>
      </c>
      <c r="AP7" s="8">
        <v>1.7</v>
      </c>
      <c r="AQ7" s="7">
        <v>1.2</v>
      </c>
      <c r="AR7" s="1" t="s">
        <v>45</v>
      </c>
      <c r="AS7" s="1" t="s">
        <v>45</v>
      </c>
      <c r="AT7" s="7" t="s">
        <v>37</v>
      </c>
    </row>
    <row r="8" spans="1:46" x14ac:dyDescent="0.55000000000000004">
      <c r="A8" s="1">
        <v>6</v>
      </c>
      <c r="B8" s="13" t="s">
        <v>18</v>
      </c>
      <c r="C8" s="1" t="s">
        <v>3</v>
      </c>
      <c r="D8" s="1">
        <v>12000</v>
      </c>
      <c r="E8" s="1">
        <v>10800</v>
      </c>
      <c r="F8" s="1">
        <v>7.5</v>
      </c>
      <c r="G8" s="1">
        <v>2</v>
      </c>
      <c r="H8" s="1">
        <v>0.8</v>
      </c>
      <c r="I8" s="1" t="s">
        <v>37</v>
      </c>
      <c r="L8" s="1">
        <v>6</v>
      </c>
      <c r="M8" s="1" t="s">
        <v>44</v>
      </c>
      <c r="N8" s="12" t="s">
        <v>54</v>
      </c>
      <c r="O8" s="8">
        <v>2.7</v>
      </c>
      <c r="P8" s="12">
        <v>2700</v>
      </c>
      <c r="Q8" s="1">
        <v>2.6</v>
      </c>
      <c r="R8" s="1">
        <v>0.7</v>
      </c>
      <c r="S8" s="1">
        <v>1.5</v>
      </c>
      <c r="T8" s="1" t="s">
        <v>60</v>
      </c>
      <c r="U8" s="10" t="s">
        <v>62</v>
      </c>
      <c r="V8" s="1" t="s">
        <v>50</v>
      </c>
      <c r="X8" s="1">
        <v>6</v>
      </c>
      <c r="Y8" s="1" t="s">
        <v>44</v>
      </c>
      <c r="Z8" s="1" t="s">
        <v>54</v>
      </c>
      <c r="AA8" s="8">
        <v>1.5</v>
      </c>
      <c r="AB8" s="1">
        <v>1500</v>
      </c>
      <c r="AC8" s="1">
        <v>1.8</v>
      </c>
      <c r="AD8" s="1">
        <v>0.75</v>
      </c>
      <c r="AE8" s="1">
        <v>1.1000000000000001</v>
      </c>
      <c r="AF8" s="1" t="s">
        <v>60</v>
      </c>
      <c r="AG8" s="10" t="s">
        <v>58</v>
      </c>
      <c r="AH8" s="1" t="s">
        <v>53</v>
      </c>
      <c r="AJ8" s="1">
        <v>6</v>
      </c>
      <c r="AK8" s="15" t="s">
        <v>39</v>
      </c>
      <c r="AL8" s="1" t="s">
        <v>45</v>
      </c>
      <c r="AM8" s="9">
        <v>10200</v>
      </c>
      <c r="AN8" s="9">
        <v>9000</v>
      </c>
      <c r="AO8" s="8">
        <v>7.5</v>
      </c>
      <c r="AP8" s="8">
        <v>1.7</v>
      </c>
      <c r="AQ8" s="9">
        <v>0.8</v>
      </c>
      <c r="AR8" s="1" t="s">
        <v>45</v>
      </c>
      <c r="AS8" s="1" t="s">
        <v>45</v>
      </c>
      <c r="AT8" s="9" t="s">
        <v>37</v>
      </c>
    </row>
    <row r="9" spans="1:46" x14ac:dyDescent="0.55000000000000004">
      <c r="A9" s="1">
        <v>7</v>
      </c>
      <c r="B9" s="13" t="s">
        <v>18</v>
      </c>
      <c r="C9" s="1" t="s">
        <v>3</v>
      </c>
      <c r="D9" s="1">
        <v>9000</v>
      </c>
      <c r="E9" s="1">
        <v>8100</v>
      </c>
      <c r="F9" s="1">
        <v>7.5</v>
      </c>
      <c r="G9" s="1">
        <v>2</v>
      </c>
      <c r="H9" s="1">
        <v>0.6</v>
      </c>
      <c r="I9" s="1" t="s">
        <v>37</v>
      </c>
      <c r="L9" s="27" t="s">
        <v>64</v>
      </c>
      <c r="M9" s="27"/>
      <c r="N9" s="27"/>
      <c r="O9" s="16">
        <f>O3+O5+O8</f>
        <v>13.7</v>
      </c>
      <c r="P9" s="16">
        <f>P3+P5+P8</f>
        <v>13700</v>
      </c>
      <c r="X9" s="27" t="s">
        <v>64</v>
      </c>
      <c r="Y9" s="27"/>
      <c r="Z9" s="27"/>
      <c r="AA9" s="16">
        <f>AA3+AA4+AA8</f>
        <v>7.3</v>
      </c>
      <c r="AB9" s="16">
        <f>AB3+AB4+AB8</f>
        <v>7300</v>
      </c>
      <c r="AJ9" s="1">
        <v>7</v>
      </c>
      <c r="AK9" s="5" t="s">
        <v>44</v>
      </c>
      <c r="AL9" s="1" t="s">
        <v>45</v>
      </c>
      <c r="AM9" s="9">
        <v>10200</v>
      </c>
      <c r="AN9" s="9">
        <v>9000</v>
      </c>
      <c r="AO9" s="8">
        <v>7.5</v>
      </c>
      <c r="AP9" s="8">
        <v>1.7</v>
      </c>
      <c r="AQ9" s="9">
        <v>0.8</v>
      </c>
      <c r="AR9" s="1" t="s">
        <v>51</v>
      </c>
      <c r="AS9" s="10" t="s">
        <v>58</v>
      </c>
      <c r="AT9" s="9" t="s">
        <v>37</v>
      </c>
    </row>
    <row r="10" spans="1:46" x14ac:dyDescent="0.55000000000000004">
      <c r="A10" s="1">
        <v>8</v>
      </c>
      <c r="B10" s="1" t="s">
        <v>21</v>
      </c>
      <c r="C10" s="1" t="s">
        <v>3</v>
      </c>
      <c r="D10" s="1">
        <v>10500</v>
      </c>
      <c r="E10" s="1">
        <v>9450</v>
      </c>
      <c r="F10" s="1">
        <v>7.5</v>
      </c>
      <c r="G10" s="1">
        <v>2</v>
      </c>
      <c r="H10" s="1">
        <v>0.7</v>
      </c>
      <c r="I10" s="1" t="s">
        <v>37</v>
      </c>
      <c r="AJ10" s="1">
        <v>8</v>
      </c>
      <c r="AK10" s="15" t="s">
        <v>39</v>
      </c>
      <c r="AL10" s="1" t="s">
        <v>45</v>
      </c>
      <c r="AM10" s="9">
        <v>10200</v>
      </c>
      <c r="AN10" s="9">
        <v>9000</v>
      </c>
      <c r="AO10" s="8">
        <v>7.5</v>
      </c>
      <c r="AP10" s="8">
        <v>1.7</v>
      </c>
      <c r="AQ10" s="9">
        <v>0.8</v>
      </c>
      <c r="AR10" s="1" t="s">
        <v>45</v>
      </c>
      <c r="AS10" s="1" t="s">
        <v>45</v>
      </c>
      <c r="AT10" s="9" t="s">
        <v>37</v>
      </c>
    </row>
    <row r="11" spans="1:46" x14ac:dyDescent="0.55000000000000004">
      <c r="A11" s="1">
        <v>9</v>
      </c>
      <c r="B11" s="13" t="s">
        <v>18</v>
      </c>
      <c r="C11" s="1" t="s">
        <v>3</v>
      </c>
      <c r="D11" s="1">
        <v>12000</v>
      </c>
      <c r="E11" s="1">
        <v>10800</v>
      </c>
      <c r="F11" s="1">
        <v>7.5</v>
      </c>
      <c r="G11" s="1">
        <v>2</v>
      </c>
      <c r="H11" s="1">
        <v>0.8</v>
      </c>
      <c r="I11" s="1" t="s">
        <v>37</v>
      </c>
      <c r="AJ11" s="27" t="s">
        <v>64</v>
      </c>
      <c r="AK11" s="27"/>
      <c r="AL11" s="27"/>
      <c r="AM11" s="16">
        <f>AM3+AM4+AM6+AM9</f>
        <v>40800</v>
      </c>
      <c r="AN11" t="s">
        <v>65</v>
      </c>
    </row>
    <row r="12" spans="1:46" x14ac:dyDescent="0.55000000000000004">
      <c r="A12" s="1">
        <v>10</v>
      </c>
      <c r="B12" s="1" t="s">
        <v>22</v>
      </c>
      <c r="C12" s="1" t="s">
        <v>3</v>
      </c>
      <c r="D12" s="1">
        <v>21000</v>
      </c>
      <c r="E12" s="1">
        <v>18900</v>
      </c>
      <c r="F12" s="1">
        <v>7.5</v>
      </c>
      <c r="G12" s="1">
        <v>2</v>
      </c>
      <c r="H12" s="1">
        <v>1.4</v>
      </c>
      <c r="I12" s="1" t="s">
        <v>38</v>
      </c>
      <c r="AM12" s="21">
        <v>40.799999999999997</v>
      </c>
      <c r="AN12" t="s">
        <v>66</v>
      </c>
    </row>
    <row r="13" spans="1:46" x14ac:dyDescent="0.55000000000000004">
      <c r="A13" s="1">
        <v>11</v>
      </c>
      <c r="B13" s="13" t="s">
        <v>18</v>
      </c>
      <c r="C13" s="1" t="s">
        <v>3</v>
      </c>
      <c r="D13" s="1">
        <v>9000</v>
      </c>
      <c r="E13" s="1">
        <v>8100</v>
      </c>
      <c r="F13" s="1">
        <v>7.5</v>
      </c>
      <c r="G13" s="1">
        <v>2</v>
      </c>
      <c r="H13" s="1">
        <v>0.6</v>
      </c>
      <c r="I13" s="1" t="s">
        <v>37</v>
      </c>
    </row>
    <row r="14" spans="1:46" x14ac:dyDescent="0.55000000000000004">
      <c r="A14" s="1">
        <v>12</v>
      </c>
      <c r="B14" s="1" t="s">
        <v>23</v>
      </c>
      <c r="C14" s="1" t="s">
        <v>3</v>
      </c>
      <c r="D14" s="1">
        <v>21000</v>
      </c>
      <c r="E14" s="1">
        <v>18900</v>
      </c>
      <c r="F14" s="1">
        <v>7.5</v>
      </c>
      <c r="G14" s="1">
        <v>2</v>
      </c>
      <c r="H14" s="1">
        <v>1.4</v>
      </c>
      <c r="I14" s="1" t="s">
        <v>38</v>
      </c>
    </row>
    <row r="15" spans="1:46" x14ac:dyDescent="0.55000000000000004">
      <c r="A15" s="1">
        <v>13</v>
      </c>
      <c r="B15" s="13" t="s">
        <v>18</v>
      </c>
      <c r="C15" s="1" t="s">
        <v>3</v>
      </c>
      <c r="D15" s="1">
        <v>9000</v>
      </c>
      <c r="E15" s="1">
        <v>8100</v>
      </c>
      <c r="F15" s="1">
        <v>7.5</v>
      </c>
      <c r="G15" s="1">
        <v>2</v>
      </c>
      <c r="H15" s="1">
        <v>0.6</v>
      </c>
      <c r="I15" s="1" t="s">
        <v>37</v>
      </c>
    </row>
    <row r="16" spans="1:46" x14ac:dyDescent="0.55000000000000004">
      <c r="A16" s="1">
        <v>14</v>
      </c>
      <c r="B16" s="1" t="s">
        <v>24</v>
      </c>
      <c r="C16" s="1" t="s">
        <v>3</v>
      </c>
      <c r="D16" s="1">
        <v>21000</v>
      </c>
      <c r="E16" s="1">
        <v>18900</v>
      </c>
      <c r="F16" s="1">
        <v>7.5</v>
      </c>
      <c r="G16" s="1">
        <v>2</v>
      </c>
      <c r="H16" s="1">
        <v>1.4</v>
      </c>
      <c r="I16" s="1" t="s">
        <v>38</v>
      </c>
    </row>
    <row r="17" spans="1:37" x14ac:dyDescent="0.55000000000000004">
      <c r="A17" s="1">
        <v>15</v>
      </c>
      <c r="B17" s="13" t="s">
        <v>18</v>
      </c>
      <c r="C17" s="1" t="s">
        <v>3</v>
      </c>
      <c r="D17" s="1">
        <v>9000</v>
      </c>
      <c r="E17" s="1">
        <v>8100</v>
      </c>
      <c r="F17" s="1">
        <v>7.5</v>
      </c>
      <c r="G17" s="1">
        <v>2</v>
      </c>
      <c r="H17" s="1">
        <v>0.6</v>
      </c>
      <c r="I17" s="1" t="s">
        <v>37</v>
      </c>
    </row>
    <row r="18" spans="1:37" x14ac:dyDescent="0.55000000000000004">
      <c r="A18" s="1">
        <v>16</v>
      </c>
      <c r="B18" s="1" t="s">
        <v>25</v>
      </c>
      <c r="C18" s="1" t="s">
        <v>3</v>
      </c>
      <c r="D18" s="1">
        <v>21000</v>
      </c>
      <c r="E18" s="1">
        <v>18900</v>
      </c>
      <c r="F18" s="1">
        <v>7.5</v>
      </c>
      <c r="G18" s="1">
        <v>2</v>
      </c>
      <c r="H18" s="1">
        <v>1.4</v>
      </c>
      <c r="I18" s="1" t="s">
        <v>38</v>
      </c>
    </row>
    <row r="19" spans="1:37" x14ac:dyDescent="0.55000000000000004">
      <c r="A19" s="1">
        <v>17</v>
      </c>
      <c r="B19" s="13" t="s">
        <v>18</v>
      </c>
      <c r="C19" s="1" t="s">
        <v>3</v>
      </c>
      <c r="D19" s="1">
        <v>9000</v>
      </c>
      <c r="E19" s="1">
        <v>8100</v>
      </c>
      <c r="F19" s="1">
        <v>7.5</v>
      </c>
      <c r="G19" s="1">
        <v>2</v>
      </c>
      <c r="H19" s="1">
        <v>0.6</v>
      </c>
      <c r="I19" s="1" t="s">
        <v>37</v>
      </c>
      <c r="AJ19" s="3"/>
      <c r="AK19" s="3"/>
    </row>
    <row r="20" spans="1:37" x14ac:dyDescent="0.55000000000000004">
      <c r="A20" s="1">
        <v>18</v>
      </c>
      <c r="B20" s="1" t="s">
        <v>26</v>
      </c>
      <c r="C20" s="1">
        <v>20</v>
      </c>
      <c r="D20" s="1">
        <v>13500</v>
      </c>
      <c r="E20" s="1">
        <v>12150</v>
      </c>
      <c r="F20" s="1">
        <v>7.5</v>
      </c>
      <c r="G20" s="1">
        <v>2</v>
      </c>
      <c r="H20" s="1">
        <v>0.9</v>
      </c>
      <c r="I20" s="1" t="s">
        <v>38</v>
      </c>
      <c r="AJ20" s="3"/>
      <c r="AK20" s="3"/>
    </row>
    <row r="21" spans="1:37" x14ac:dyDescent="0.55000000000000004">
      <c r="A21" s="1">
        <v>19</v>
      </c>
      <c r="B21" s="13" t="s">
        <v>18</v>
      </c>
      <c r="C21" s="1" t="s">
        <v>3</v>
      </c>
      <c r="D21" s="1">
        <v>9000</v>
      </c>
      <c r="E21" s="1">
        <v>8100</v>
      </c>
      <c r="F21" s="1">
        <v>7.5</v>
      </c>
      <c r="G21" s="1">
        <v>2</v>
      </c>
      <c r="H21" s="1">
        <v>0.6</v>
      </c>
      <c r="I21" s="1" t="s">
        <v>37</v>
      </c>
      <c r="AJ21" s="3"/>
      <c r="AK21" s="3"/>
    </row>
    <row r="22" spans="1:37" x14ac:dyDescent="0.55000000000000004">
      <c r="A22" s="1">
        <v>20</v>
      </c>
      <c r="B22" s="13" t="s">
        <v>18</v>
      </c>
      <c r="C22" s="1" t="s">
        <v>3</v>
      </c>
      <c r="D22" s="1">
        <v>9000</v>
      </c>
      <c r="E22" s="1">
        <v>8100</v>
      </c>
      <c r="F22" s="1">
        <v>7.5</v>
      </c>
      <c r="G22" s="1">
        <v>2</v>
      </c>
      <c r="H22" s="1">
        <v>0.6</v>
      </c>
      <c r="I22" s="1" t="s">
        <v>37</v>
      </c>
      <c r="AJ22" s="3"/>
      <c r="AK22" s="3"/>
    </row>
    <row r="23" spans="1:37" x14ac:dyDescent="0.55000000000000004">
      <c r="A23" s="1">
        <v>21</v>
      </c>
      <c r="B23" s="1" t="s">
        <v>27</v>
      </c>
      <c r="C23" s="1">
        <v>65</v>
      </c>
      <c r="D23" s="1">
        <v>9000</v>
      </c>
      <c r="E23" s="1">
        <v>8100</v>
      </c>
      <c r="F23" s="1">
        <v>7.5</v>
      </c>
      <c r="G23" s="1">
        <v>2</v>
      </c>
      <c r="H23" s="1">
        <v>0.6</v>
      </c>
      <c r="I23" s="1" t="s">
        <v>37</v>
      </c>
      <c r="AJ23" s="3"/>
      <c r="AK23" s="3"/>
    </row>
    <row r="24" spans="1:37" x14ac:dyDescent="0.55000000000000004">
      <c r="A24" s="1">
        <v>22</v>
      </c>
      <c r="B24" s="13" t="s">
        <v>18</v>
      </c>
      <c r="C24" s="1" t="s">
        <v>3</v>
      </c>
      <c r="D24" s="1">
        <v>9000</v>
      </c>
      <c r="E24" s="1">
        <v>8100</v>
      </c>
      <c r="F24" s="1">
        <v>7.5</v>
      </c>
      <c r="G24" s="1">
        <v>2</v>
      </c>
      <c r="H24" s="1">
        <v>0.6</v>
      </c>
      <c r="I24" s="1" t="s">
        <v>37</v>
      </c>
      <c r="AJ24" s="4"/>
      <c r="AK24" s="4"/>
    </row>
    <row r="25" spans="1:37" x14ac:dyDescent="0.55000000000000004">
      <c r="A25" s="1">
        <v>23</v>
      </c>
      <c r="B25" s="13" t="s">
        <v>28</v>
      </c>
      <c r="C25" s="1" t="s">
        <v>3</v>
      </c>
      <c r="D25" s="1">
        <v>15000</v>
      </c>
      <c r="E25" s="1">
        <v>13500</v>
      </c>
      <c r="F25" s="1">
        <v>7.5</v>
      </c>
      <c r="G25" s="1">
        <v>2</v>
      </c>
      <c r="H25" s="1">
        <v>1</v>
      </c>
      <c r="I25" s="1" t="s">
        <v>37</v>
      </c>
      <c r="AJ25" s="4"/>
      <c r="AK25" s="4"/>
    </row>
    <row r="26" spans="1:37" x14ac:dyDescent="0.55000000000000004">
      <c r="A26" s="1">
        <v>24</v>
      </c>
      <c r="B26" s="13" t="s">
        <v>28</v>
      </c>
      <c r="C26" s="1" t="s">
        <v>3</v>
      </c>
      <c r="D26" s="1">
        <v>15000</v>
      </c>
      <c r="E26" s="1">
        <v>13500</v>
      </c>
      <c r="F26" s="1">
        <v>7.5</v>
      </c>
      <c r="G26" s="1">
        <v>2</v>
      </c>
      <c r="H26" s="1">
        <v>1</v>
      </c>
      <c r="I26" s="1" t="s">
        <v>37</v>
      </c>
      <c r="AJ26" s="4"/>
      <c r="AK26" s="4"/>
    </row>
    <row r="27" spans="1:37" x14ac:dyDescent="0.55000000000000004">
      <c r="A27" s="1">
        <v>25</v>
      </c>
      <c r="B27" s="1" t="s">
        <v>29</v>
      </c>
      <c r="C27" s="1">
        <v>86</v>
      </c>
      <c r="D27" s="1">
        <v>18000</v>
      </c>
      <c r="E27" s="1">
        <v>16200</v>
      </c>
      <c r="F27" s="1">
        <v>7.5</v>
      </c>
      <c r="G27" s="1">
        <v>2</v>
      </c>
      <c r="H27" s="1">
        <v>1.2</v>
      </c>
      <c r="I27" s="1" t="s">
        <v>37</v>
      </c>
    </row>
    <row r="28" spans="1:37" x14ac:dyDescent="0.55000000000000004">
      <c r="A28" s="1">
        <v>26</v>
      </c>
      <c r="B28" s="1" t="s">
        <v>29</v>
      </c>
      <c r="C28" s="1">
        <v>86</v>
      </c>
      <c r="D28" s="1">
        <v>18000</v>
      </c>
      <c r="E28" s="1">
        <v>16200</v>
      </c>
      <c r="F28" s="1">
        <v>7.5</v>
      </c>
      <c r="G28" s="1">
        <v>2</v>
      </c>
      <c r="H28" s="1">
        <v>1.2</v>
      </c>
      <c r="I28" s="1" t="s">
        <v>37</v>
      </c>
    </row>
    <row r="29" spans="1:37" x14ac:dyDescent="0.55000000000000004">
      <c r="A29" s="1">
        <v>27</v>
      </c>
      <c r="B29" s="1" t="s">
        <v>29</v>
      </c>
      <c r="C29" s="1">
        <v>86</v>
      </c>
      <c r="D29" s="1">
        <v>18000</v>
      </c>
      <c r="E29" s="1">
        <v>16200</v>
      </c>
      <c r="F29" s="1">
        <v>7.5</v>
      </c>
      <c r="G29" s="1">
        <v>2</v>
      </c>
      <c r="H29" s="1">
        <v>1.2</v>
      </c>
      <c r="I29" s="1" t="s">
        <v>37</v>
      </c>
    </row>
    <row r="30" spans="1:37" x14ac:dyDescent="0.55000000000000004">
      <c r="A30" s="27" t="s">
        <v>64</v>
      </c>
      <c r="B30" s="27"/>
      <c r="C30" s="27"/>
      <c r="D30" s="16">
        <f>D3+D5+D7+D10+D12+D14+D16+D18+D20+D23+D27+D28+D29</f>
        <v>216000</v>
      </c>
      <c r="E30" t="s">
        <v>65</v>
      </c>
    </row>
    <row r="31" spans="1:37" x14ac:dyDescent="0.55000000000000004">
      <c r="D31" s="16">
        <v>216</v>
      </c>
      <c r="E31" t="s">
        <v>66</v>
      </c>
    </row>
  </sheetData>
  <mergeCells count="8">
    <mergeCell ref="A1:I1"/>
    <mergeCell ref="AJ1:AT1"/>
    <mergeCell ref="L1:V1"/>
    <mergeCell ref="X1:AH1"/>
    <mergeCell ref="A30:C30"/>
    <mergeCell ref="L9:N9"/>
    <mergeCell ref="X9:Z9"/>
    <mergeCell ref="AJ11:AL11"/>
  </mergeCells>
  <phoneticPr fontId="4" type="noConversion"/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1B9DD-0C53-4490-943A-89647D2B7457}">
  <dimension ref="C4:F10"/>
  <sheetViews>
    <sheetView workbookViewId="0">
      <selection activeCell="F12" sqref="F12"/>
    </sheetView>
  </sheetViews>
  <sheetFormatPr defaultRowHeight="14.4" x14ac:dyDescent="0.55000000000000004"/>
  <cols>
    <col min="1" max="2" width="8.83984375" style="4"/>
    <col min="3" max="3" width="18.05078125" style="4" customWidth="1"/>
    <col min="4" max="4" width="13.62890625" style="4" customWidth="1"/>
    <col min="5" max="5" width="12.734375" style="4" customWidth="1"/>
    <col min="6" max="6" width="14.68359375" style="4" customWidth="1"/>
    <col min="7" max="16384" width="8.83984375" style="4"/>
  </cols>
  <sheetData>
    <row r="4" spans="3:6" x14ac:dyDescent="0.55000000000000004">
      <c r="D4" s="18" t="s">
        <v>71</v>
      </c>
      <c r="E4" s="28" t="s">
        <v>70</v>
      </c>
      <c r="F4" s="28"/>
    </row>
    <row r="5" spans="3:6" x14ac:dyDescent="0.55000000000000004">
      <c r="D5" s="19" t="s">
        <v>67</v>
      </c>
      <c r="E5" s="19" t="s">
        <v>67</v>
      </c>
      <c r="F5" s="19" t="s">
        <v>68</v>
      </c>
    </row>
    <row r="6" spans="3:6" x14ac:dyDescent="0.55000000000000004">
      <c r="C6" s="17" t="str">
        <f>Folha1!A1</f>
        <v>Anodização Atual</v>
      </c>
      <c r="D6" s="17">
        <v>186</v>
      </c>
      <c r="E6" s="17">
        <v>216</v>
      </c>
      <c r="F6" s="17">
        <f>Folha1!D31</f>
        <v>216</v>
      </c>
    </row>
    <row r="7" spans="3:6" x14ac:dyDescent="0.55000000000000004">
      <c r="C7" s="17" t="str">
        <f>Folha1!L1</f>
        <v>Lacagem Vertical 1</v>
      </c>
      <c r="D7" s="17">
        <v>13.65</v>
      </c>
      <c r="E7" s="17">
        <v>13.7</v>
      </c>
      <c r="F7" s="17">
        <f>Folha1!O9</f>
        <v>13.7</v>
      </c>
    </row>
    <row r="8" spans="3:6" x14ac:dyDescent="0.55000000000000004">
      <c r="C8" s="17" t="str">
        <f>Folha1!X1</f>
        <v>Lacagem Vertical 2</v>
      </c>
      <c r="D8" s="17">
        <v>0</v>
      </c>
      <c r="E8" s="17">
        <v>0</v>
      </c>
      <c r="F8" s="17">
        <f>Folha1!AA9</f>
        <v>7.3</v>
      </c>
    </row>
    <row r="9" spans="3:6" x14ac:dyDescent="0.55000000000000004">
      <c r="C9" s="17" t="str">
        <f>Folha1!AJ1</f>
        <v>Lacagem Horizontal</v>
      </c>
      <c r="D9" s="17">
        <v>40.6</v>
      </c>
      <c r="E9" s="17">
        <v>40.799999999999997</v>
      </c>
      <c r="F9" s="17">
        <f>Folha1!AM12</f>
        <v>40.799999999999997</v>
      </c>
    </row>
    <row r="10" spans="3:6" x14ac:dyDescent="0.55000000000000004">
      <c r="C10" s="20" t="s">
        <v>69</v>
      </c>
      <c r="D10" s="20">
        <f>SUM(D6:D9)</f>
        <v>240.25</v>
      </c>
      <c r="E10" s="20">
        <f>SUM(E6:E9)</f>
        <v>270.5</v>
      </c>
      <c r="F10" s="20">
        <f>SUM(F6:F9)</f>
        <v>277.8</v>
      </c>
    </row>
  </sheetData>
  <mergeCells count="1"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Folha1</vt:lpstr>
      <vt:lpstr>Resumo</vt:lpstr>
      <vt:lpstr>Folha1!Área_de_Impressão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Goncalves</dc:creator>
  <cp:lastModifiedBy>Rita Noronha</cp:lastModifiedBy>
  <cp:lastPrinted>2024-02-29T10:03:20Z</cp:lastPrinted>
  <dcterms:created xsi:type="dcterms:W3CDTF">2023-09-25T14:46:08Z</dcterms:created>
  <dcterms:modified xsi:type="dcterms:W3CDTF">2025-01-29T10:18:05Z</dcterms:modified>
</cp:coreProperties>
</file>